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oliver\Documents\RUB\02_Promotion\Aggregierung von erneuerbaren Potentialen und Energieinfrastruktur\StEAM_h2_transport v1_0\data\data_input\nodes\"/>
    </mc:Choice>
  </mc:AlternateContent>
  <xr:revisionPtr revIDLastSave="0" documentId="13_ncr:1_{DEB131E5-7020-44D6-9722-D8EFBD19AED8}" xr6:coauthVersionLast="47" xr6:coauthVersionMax="47" xr10:uidLastSave="{00000000-0000-0000-0000-000000000000}"/>
  <bookViews>
    <workbookView xWindow="28680" yWindow="-120" windowWidth="29040" windowHeight="15840" xr2:uid="{F79BF081-FA5E-40EF-82AE-F9FAC0D97959}"/>
  </bookViews>
  <sheets>
    <sheet name="nodes" sheetId="10" r:id="rId1"/>
    <sheet name="Tabelle1" sheetId="12" r:id="rId2"/>
    <sheet name="nodes_backup" sheetId="1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2" l="1"/>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 i="12"/>
  <c r="K3" i="12" l="1"/>
  <c r="K4" i="12"/>
  <c r="K5" i="12"/>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 i="12"/>
  <c r="J241" i="12" l="1"/>
  <c r="J242" i="12"/>
  <c r="J243" i="12"/>
  <c r="J244" i="12"/>
  <c r="J245" i="12"/>
  <c r="J246" i="12"/>
  <c r="J247" i="12"/>
  <c r="J248" i="12"/>
  <c r="J249" i="12"/>
  <c r="J250" i="12"/>
  <c r="J251" i="12"/>
  <c r="J252" i="12"/>
  <c r="J253" i="12"/>
  <c r="J254" i="12"/>
  <c r="J255" i="12"/>
  <c r="J256" i="12"/>
  <c r="J257" i="12"/>
  <c r="J258" i="12"/>
  <c r="J259" i="12"/>
  <c r="J260" i="12"/>
  <c r="J261" i="12"/>
  <c r="J262" i="12"/>
  <c r="J263" i="12"/>
  <c r="J3" i="12" l="1"/>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 i="12"/>
  <c r="G272" i="11"/>
  <c r="I272" i="11" s="1"/>
  <c r="J272" i="11"/>
  <c r="M272" i="11"/>
  <c r="T272" i="11"/>
  <c r="V272" i="11"/>
  <c r="V3" i="10" l="1"/>
  <c r="V4" i="10"/>
  <c r="V5" i="10"/>
  <c r="V6" i="10"/>
  <c r="V7" i="10"/>
  <c r="V8"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46" i="10"/>
  <c r="V47" i="10"/>
  <c r="V48" i="10"/>
  <c r="V49" i="10"/>
  <c r="V50" i="10"/>
  <c r="V51" i="10"/>
  <c r="V52" i="10"/>
  <c r="V53" i="10"/>
  <c r="V54" i="10"/>
  <c r="V55" i="10"/>
  <c r="V56" i="10"/>
  <c r="V57" i="10"/>
  <c r="V58" i="10"/>
  <c r="V59" i="10"/>
  <c r="V60" i="10"/>
  <c r="V61" i="10"/>
  <c r="V62" i="10"/>
  <c r="V63" i="10"/>
  <c r="V64" i="10"/>
  <c r="V65" i="10"/>
  <c r="V66" i="10"/>
  <c r="V67" i="10"/>
  <c r="V68" i="10"/>
  <c r="V69" i="10"/>
  <c r="V70" i="10"/>
  <c r="V71" i="10"/>
  <c r="V72" i="10"/>
  <c r="V73" i="10"/>
  <c r="V74" i="10"/>
  <c r="V75" i="10"/>
  <c r="V76" i="10"/>
  <c r="V77" i="10"/>
  <c r="V78" i="10"/>
  <c r="V79" i="10"/>
  <c r="V80" i="10"/>
  <c r="V81" i="10"/>
  <c r="V82" i="10"/>
  <c r="V83" i="10"/>
  <c r="V84" i="10"/>
  <c r="V85" i="10"/>
  <c r="V86" i="10"/>
  <c r="V87" i="10"/>
  <c r="V88" i="10"/>
  <c r="V89" i="10"/>
  <c r="V90" i="10"/>
  <c r="V91" i="10"/>
  <c r="V92" i="10"/>
  <c r="V93" i="10"/>
  <c r="V94" i="10"/>
  <c r="V95" i="10"/>
  <c r="V96" i="10"/>
  <c r="V97" i="10"/>
  <c r="V98" i="10"/>
  <c r="V99" i="10"/>
  <c r="V100" i="10"/>
  <c r="V101" i="10"/>
  <c r="V102" i="10"/>
  <c r="V103" i="10"/>
  <c r="V104" i="10"/>
  <c r="V105" i="10"/>
  <c r="V106" i="10"/>
  <c r="V107" i="10"/>
  <c r="V108" i="10"/>
  <c r="V109" i="10"/>
  <c r="V110" i="10"/>
  <c r="V111" i="10"/>
  <c r="V112" i="10"/>
  <c r="V113" i="10"/>
  <c r="V114" i="10"/>
  <c r="V115" i="10"/>
  <c r="V116" i="10"/>
  <c r="V117" i="10"/>
  <c r="V118" i="10"/>
  <c r="V119" i="10"/>
  <c r="V120" i="10"/>
  <c r="V121" i="10"/>
  <c r="V122" i="10"/>
  <c r="V123" i="10"/>
  <c r="V124" i="10"/>
  <c r="V125" i="10"/>
  <c r="V126" i="10"/>
  <c r="V127" i="10"/>
  <c r="V128" i="10"/>
  <c r="V129" i="10"/>
  <c r="V130" i="10"/>
  <c r="V131" i="10"/>
  <c r="V132" i="10"/>
  <c r="V133" i="10"/>
  <c r="V134" i="10"/>
  <c r="V135" i="10"/>
  <c r="V136" i="10"/>
  <c r="V137" i="10"/>
  <c r="V138" i="10"/>
  <c r="V139" i="10"/>
  <c r="V140" i="10"/>
  <c r="V141" i="10"/>
  <c r="V142" i="10"/>
  <c r="V143" i="10"/>
  <c r="V144" i="10"/>
  <c r="V145" i="10"/>
  <c r="V146" i="10"/>
  <c r="V147" i="10"/>
  <c r="V148" i="10"/>
  <c r="V149" i="10"/>
  <c r="V150" i="10"/>
  <c r="V151" i="10"/>
  <c r="V152" i="10"/>
  <c r="V153" i="10"/>
  <c r="V154" i="10"/>
  <c r="V155" i="10"/>
  <c r="V156" i="10"/>
  <c r="V157" i="10"/>
  <c r="V158" i="10"/>
  <c r="V159" i="10"/>
  <c r="V160" i="10"/>
  <c r="V161" i="10"/>
  <c r="V162" i="10"/>
  <c r="V163" i="10"/>
  <c r="V164" i="10"/>
  <c r="V165" i="10"/>
  <c r="V166" i="10"/>
  <c r="V167" i="10"/>
  <c r="V168" i="10"/>
  <c r="V169" i="10"/>
  <c r="V170" i="10"/>
  <c r="V171" i="10"/>
  <c r="V172" i="10"/>
  <c r="V173" i="10"/>
  <c r="V174" i="10"/>
  <c r="V175" i="10"/>
  <c r="V176" i="10"/>
  <c r="V177" i="10"/>
  <c r="V178" i="10"/>
  <c r="V179" i="10"/>
  <c r="V180" i="10"/>
  <c r="V181" i="10"/>
  <c r="V182" i="10"/>
  <c r="V183" i="10"/>
  <c r="V184" i="10"/>
  <c r="V185" i="10"/>
  <c r="V186" i="10"/>
  <c r="V187" i="10"/>
  <c r="V188" i="10"/>
  <c r="V189" i="10"/>
  <c r="V190" i="10"/>
  <c r="V191" i="10"/>
  <c r="V192" i="10"/>
  <c r="V193" i="10"/>
  <c r="V194" i="10"/>
  <c r="V195" i="10"/>
  <c r="V196" i="10"/>
  <c r="V197" i="10"/>
  <c r="V198" i="10"/>
  <c r="V199" i="10"/>
  <c r="V200" i="10"/>
  <c r="V201" i="10"/>
  <c r="V202" i="10"/>
  <c r="V203" i="10"/>
  <c r="V204" i="10"/>
  <c r="V205" i="10"/>
  <c r="V206" i="10"/>
  <c r="V207" i="10"/>
  <c r="V208" i="10"/>
  <c r="V209" i="10"/>
  <c r="V210" i="10"/>
  <c r="V211" i="10"/>
  <c r="V212" i="10"/>
  <c r="V213" i="10"/>
  <c r="V214" i="10"/>
  <c r="V215" i="10"/>
  <c r="V216" i="10"/>
  <c r="V217" i="10"/>
  <c r="V218" i="10"/>
  <c r="V219" i="10"/>
  <c r="V220" i="10"/>
  <c r="V221" i="10"/>
  <c r="V222" i="10"/>
  <c r="V223" i="10"/>
  <c r="V224" i="10"/>
  <c r="V225" i="10"/>
  <c r="V226" i="10"/>
  <c r="V227" i="10"/>
  <c r="V228" i="10"/>
  <c r="V229" i="10"/>
  <c r="V230" i="10"/>
  <c r="V231" i="10"/>
  <c r="V232" i="10"/>
  <c r="V233" i="10"/>
  <c r="V234" i="10"/>
  <c r="V235" i="10"/>
  <c r="V236" i="10"/>
  <c r="V237" i="10"/>
  <c r="V238" i="10"/>
  <c r="V239" i="10"/>
  <c r="V240" i="10"/>
  <c r="V241" i="10"/>
  <c r="V242" i="10"/>
  <c r="V243" i="10"/>
  <c r="V244" i="10"/>
  <c r="V245" i="10"/>
  <c r="V246" i="10"/>
  <c r="V247" i="10"/>
  <c r="V248" i="10"/>
  <c r="V249" i="10"/>
  <c r="V250" i="10"/>
  <c r="V251" i="10"/>
  <c r="V252" i="10"/>
  <c r="V253" i="10"/>
  <c r="V254" i="10"/>
  <c r="V255" i="10"/>
  <c r="V256" i="10"/>
  <c r="V257" i="10"/>
  <c r="V258" i="10"/>
  <c r="V259" i="10"/>
  <c r="V260" i="10"/>
  <c r="V261" i="10"/>
  <c r="V262" i="10"/>
  <c r="V2" i="10"/>
  <c r="H4" i="12" l="1"/>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3" i="12"/>
  <c r="H2"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 i="12"/>
  <c r="J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J118" i="10"/>
  <c r="J119" i="10"/>
  <c r="J120" i="10"/>
  <c r="J121" i="10"/>
  <c r="J122" i="10"/>
  <c r="J123" i="10"/>
  <c r="J124" i="10"/>
  <c r="J125" i="10"/>
  <c r="J126" i="10"/>
  <c r="J127" i="10"/>
  <c r="J128" i="10"/>
  <c r="J129" i="10"/>
  <c r="J130" i="10"/>
  <c r="J131" i="10"/>
  <c r="J132" i="10"/>
  <c r="J133" i="10"/>
  <c r="J134" i="10"/>
  <c r="J135" i="10"/>
  <c r="J136" i="10"/>
  <c r="J137" i="10"/>
  <c r="J138" i="10"/>
  <c r="J139" i="10"/>
  <c r="J140" i="10"/>
  <c r="J141" i="10"/>
  <c r="J142" i="10"/>
  <c r="J143" i="10"/>
  <c r="J144" i="10"/>
  <c r="J145" i="10"/>
  <c r="J146" i="10"/>
  <c r="J147" i="10"/>
  <c r="J148" i="10"/>
  <c r="J149" i="10"/>
  <c r="J150" i="10"/>
  <c r="J151" i="10"/>
  <c r="J152" i="10"/>
  <c r="J153" i="10"/>
  <c r="J154" i="10"/>
  <c r="J155" i="10"/>
  <c r="J156" i="10"/>
  <c r="J157" i="10"/>
  <c r="J158" i="10"/>
  <c r="J159" i="10"/>
  <c r="J160" i="10"/>
  <c r="J161" i="10"/>
  <c r="J162" i="10"/>
  <c r="J163" i="10"/>
  <c r="J164" i="10"/>
  <c r="J165" i="10"/>
  <c r="J166" i="10"/>
  <c r="J167" i="10"/>
  <c r="J168" i="10"/>
  <c r="J169" i="10"/>
  <c r="J170" i="10"/>
  <c r="J171" i="10"/>
  <c r="J172" i="10"/>
  <c r="J173" i="10"/>
  <c r="J174" i="10"/>
  <c r="J175" i="10"/>
  <c r="J176" i="10"/>
  <c r="J177" i="10"/>
  <c r="J178" i="10"/>
  <c r="J179" i="10"/>
  <c r="J180" i="10"/>
  <c r="J181" i="10"/>
  <c r="J182" i="10"/>
  <c r="J183" i="10"/>
  <c r="J184" i="10"/>
  <c r="J185" i="10"/>
  <c r="J186" i="10"/>
  <c r="J187" i="10"/>
  <c r="J188" i="10"/>
  <c r="J189" i="10"/>
  <c r="J190" i="10"/>
  <c r="J191" i="10"/>
  <c r="J192" i="10"/>
  <c r="J193" i="10"/>
  <c r="J194" i="10"/>
  <c r="J195" i="10"/>
  <c r="J196" i="10"/>
  <c r="J197" i="10"/>
  <c r="J198" i="10"/>
  <c r="J199" i="10"/>
  <c r="J200" i="10"/>
  <c r="J201" i="10"/>
  <c r="J202" i="10"/>
  <c r="J203" i="10"/>
  <c r="J204" i="10"/>
  <c r="J205" i="10"/>
  <c r="J206" i="10"/>
  <c r="J207" i="10"/>
  <c r="J208" i="10"/>
  <c r="J209" i="10"/>
  <c r="J210" i="10"/>
  <c r="J211" i="10"/>
  <c r="J212" i="10"/>
  <c r="J213" i="10"/>
  <c r="J214" i="10"/>
  <c r="J215" i="10"/>
  <c r="J216" i="10"/>
  <c r="J217" i="10"/>
  <c r="J218" i="10"/>
  <c r="J219" i="10"/>
  <c r="J220" i="10"/>
  <c r="J221" i="10"/>
  <c r="J222" i="10"/>
  <c r="J223" i="10"/>
  <c r="J224" i="10"/>
  <c r="J225" i="10"/>
  <c r="J226" i="10"/>
  <c r="J227" i="10"/>
  <c r="J228" i="10"/>
  <c r="J229" i="10"/>
  <c r="J230" i="10"/>
  <c r="J231" i="10"/>
  <c r="J232" i="10"/>
  <c r="J233" i="10"/>
  <c r="J234" i="10"/>
  <c r="J235" i="10"/>
  <c r="J236" i="10"/>
  <c r="J237" i="10"/>
  <c r="J238" i="10"/>
  <c r="J239" i="10"/>
  <c r="J240" i="10"/>
  <c r="J241" i="10"/>
  <c r="J242" i="10"/>
  <c r="J243" i="10"/>
  <c r="J244" i="10"/>
  <c r="J245" i="10"/>
  <c r="J246" i="10"/>
  <c r="J247" i="10"/>
  <c r="J248" i="10"/>
  <c r="J249" i="10"/>
  <c r="J250" i="10"/>
  <c r="J251" i="10"/>
  <c r="J252" i="10"/>
  <c r="J253" i="10"/>
  <c r="J254" i="10"/>
  <c r="J255" i="10"/>
  <c r="J256" i="10"/>
  <c r="J257" i="10"/>
  <c r="J258" i="10"/>
  <c r="J259" i="10"/>
  <c r="J260" i="10"/>
  <c r="J261" i="10"/>
  <c r="J262" i="10"/>
  <c r="J2" i="10"/>
  <c r="T3" i="10" l="1"/>
  <c r="M3" i="10" s="1"/>
  <c r="T4" i="10"/>
  <c r="M4" i="10" s="1"/>
  <c r="T5" i="10"/>
  <c r="M5" i="10" s="1"/>
  <c r="T6" i="10"/>
  <c r="M6" i="10" s="1"/>
  <c r="T7" i="10"/>
  <c r="M7" i="10" s="1"/>
  <c r="T8" i="10"/>
  <c r="M8" i="10" s="1"/>
  <c r="T9" i="10"/>
  <c r="M9" i="10" s="1"/>
  <c r="T10" i="10"/>
  <c r="M10" i="10" s="1"/>
  <c r="T11" i="10"/>
  <c r="M11" i="10" s="1"/>
  <c r="T12" i="10"/>
  <c r="M12" i="10" s="1"/>
  <c r="T13" i="10"/>
  <c r="M13" i="10" s="1"/>
  <c r="T14" i="10"/>
  <c r="M14" i="10" s="1"/>
  <c r="T15" i="10"/>
  <c r="M15" i="10" s="1"/>
  <c r="T16" i="10"/>
  <c r="M16" i="10" s="1"/>
  <c r="T17" i="10"/>
  <c r="M17" i="10" s="1"/>
  <c r="T18" i="10"/>
  <c r="M18" i="10" s="1"/>
  <c r="T19" i="10"/>
  <c r="M19" i="10" s="1"/>
  <c r="T20" i="10"/>
  <c r="M20" i="10" s="1"/>
  <c r="T21" i="10"/>
  <c r="M21" i="10" s="1"/>
  <c r="T22" i="10"/>
  <c r="M22" i="10" s="1"/>
  <c r="T23" i="10"/>
  <c r="M23" i="10" s="1"/>
  <c r="T24" i="10"/>
  <c r="M24" i="10" s="1"/>
  <c r="T25" i="10"/>
  <c r="M25" i="10" s="1"/>
  <c r="T26" i="10"/>
  <c r="M26" i="10" s="1"/>
  <c r="T27" i="10"/>
  <c r="M27" i="10" s="1"/>
  <c r="T28" i="10"/>
  <c r="M28" i="10" s="1"/>
  <c r="T29" i="10"/>
  <c r="M29" i="10" s="1"/>
  <c r="T30" i="10"/>
  <c r="M30" i="10" s="1"/>
  <c r="T31" i="10"/>
  <c r="M31" i="10" s="1"/>
  <c r="T32" i="10"/>
  <c r="M32" i="10" s="1"/>
  <c r="T33" i="10"/>
  <c r="M33" i="10" s="1"/>
  <c r="T34" i="10"/>
  <c r="M34" i="10" s="1"/>
  <c r="T35" i="10"/>
  <c r="M35" i="10" s="1"/>
  <c r="T36" i="10"/>
  <c r="M36" i="10" s="1"/>
  <c r="T37" i="10"/>
  <c r="M37" i="10" s="1"/>
  <c r="T38" i="10"/>
  <c r="M38" i="10" s="1"/>
  <c r="T39" i="10"/>
  <c r="M39" i="10" s="1"/>
  <c r="T40" i="10"/>
  <c r="M40" i="10" s="1"/>
  <c r="T41" i="10"/>
  <c r="M41" i="10" s="1"/>
  <c r="T42" i="10"/>
  <c r="M42" i="10" s="1"/>
  <c r="T43" i="10"/>
  <c r="M43" i="10" s="1"/>
  <c r="T44" i="10"/>
  <c r="M44" i="10" s="1"/>
  <c r="T45" i="10"/>
  <c r="M45" i="10" s="1"/>
  <c r="T46" i="10"/>
  <c r="M46" i="10" s="1"/>
  <c r="T47" i="10"/>
  <c r="M47" i="10" s="1"/>
  <c r="T48" i="10"/>
  <c r="M48" i="10" s="1"/>
  <c r="T49" i="10"/>
  <c r="M49" i="10" s="1"/>
  <c r="T50" i="10"/>
  <c r="M50" i="10" s="1"/>
  <c r="T51" i="10"/>
  <c r="M51" i="10" s="1"/>
  <c r="T52" i="10"/>
  <c r="M52" i="10" s="1"/>
  <c r="T53" i="10"/>
  <c r="M53" i="10" s="1"/>
  <c r="T54" i="10"/>
  <c r="M54" i="10" s="1"/>
  <c r="T55" i="10"/>
  <c r="M55" i="10" s="1"/>
  <c r="T56" i="10"/>
  <c r="M56" i="10" s="1"/>
  <c r="T57" i="10"/>
  <c r="M57" i="10" s="1"/>
  <c r="T58" i="10"/>
  <c r="M58" i="10" s="1"/>
  <c r="T59" i="10"/>
  <c r="M59" i="10" s="1"/>
  <c r="T60" i="10"/>
  <c r="M60" i="10" s="1"/>
  <c r="T61" i="10"/>
  <c r="M61" i="10" s="1"/>
  <c r="T62" i="10"/>
  <c r="M62" i="10" s="1"/>
  <c r="T63" i="10"/>
  <c r="M63" i="10" s="1"/>
  <c r="T64" i="10"/>
  <c r="M64" i="10" s="1"/>
  <c r="T65" i="10"/>
  <c r="M65" i="10" s="1"/>
  <c r="T66" i="10"/>
  <c r="M66" i="10" s="1"/>
  <c r="T67" i="10"/>
  <c r="M67" i="10" s="1"/>
  <c r="T68" i="10"/>
  <c r="M68" i="10" s="1"/>
  <c r="T69" i="10"/>
  <c r="M69" i="10" s="1"/>
  <c r="T70" i="10"/>
  <c r="M70" i="10" s="1"/>
  <c r="T71" i="10"/>
  <c r="M71" i="10" s="1"/>
  <c r="T72" i="10"/>
  <c r="M72" i="10" s="1"/>
  <c r="T73" i="10"/>
  <c r="M73" i="10" s="1"/>
  <c r="T74" i="10"/>
  <c r="M74" i="10" s="1"/>
  <c r="T75" i="10"/>
  <c r="M75" i="10" s="1"/>
  <c r="T76" i="10"/>
  <c r="M76" i="10" s="1"/>
  <c r="T77" i="10"/>
  <c r="M77" i="10" s="1"/>
  <c r="T78" i="10"/>
  <c r="M78" i="10" s="1"/>
  <c r="T79" i="10"/>
  <c r="M79" i="10" s="1"/>
  <c r="T80" i="10"/>
  <c r="M80" i="10" s="1"/>
  <c r="T81" i="10"/>
  <c r="M81" i="10" s="1"/>
  <c r="T82" i="10"/>
  <c r="M82" i="10" s="1"/>
  <c r="T83" i="10"/>
  <c r="M83" i="10" s="1"/>
  <c r="T84" i="10"/>
  <c r="M84" i="10" s="1"/>
  <c r="T85" i="10"/>
  <c r="M85" i="10" s="1"/>
  <c r="T86" i="10"/>
  <c r="M86" i="10" s="1"/>
  <c r="T87" i="10"/>
  <c r="M87" i="10" s="1"/>
  <c r="T88" i="10"/>
  <c r="M88" i="10" s="1"/>
  <c r="T89" i="10"/>
  <c r="M89" i="10" s="1"/>
  <c r="T90" i="10"/>
  <c r="M90" i="10" s="1"/>
  <c r="T91" i="10"/>
  <c r="M91" i="10" s="1"/>
  <c r="T92" i="10"/>
  <c r="M92" i="10" s="1"/>
  <c r="T93" i="10"/>
  <c r="M93" i="10" s="1"/>
  <c r="T94" i="10"/>
  <c r="M94" i="10" s="1"/>
  <c r="T95" i="10"/>
  <c r="M95" i="10" s="1"/>
  <c r="T96" i="10"/>
  <c r="M96" i="10" s="1"/>
  <c r="T97" i="10"/>
  <c r="M97" i="10" s="1"/>
  <c r="T98" i="10"/>
  <c r="M98" i="10" s="1"/>
  <c r="T99" i="10"/>
  <c r="M99" i="10" s="1"/>
  <c r="T100" i="10"/>
  <c r="M100" i="10" s="1"/>
  <c r="T101" i="10"/>
  <c r="M101" i="10" s="1"/>
  <c r="T102" i="10"/>
  <c r="M102" i="10" s="1"/>
  <c r="T103" i="10"/>
  <c r="M103" i="10" s="1"/>
  <c r="T104" i="10"/>
  <c r="M104" i="10" s="1"/>
  <c r="T105" i="10"/>
  <c r="M105" i="10" s="1"/>
  <c r="T106" i="10"/>
  <c r="M106" i="10" s="1"/>
  <c r="T107" i="10"/>
  <c r="M107" i="10" s="1"/>
  <c r="T108" i="10"/>
  <c r="M108" i="10" s="1"/>
  <c r="T109" i="10"/>
  <c r="M109" i="10" s="1"/>
  <c r="T110" i="10"/>
  <c r="M110" i="10" s="1"/>
  <c r="T111" i="10"/>
  <c r="M111" i="10" s="1"/>
  <c r="T112" i="10"/>
  <c r="M112" i="10" s="1"/>
  <c r="T113" i="10"/>
  <c r="M113" i="10" s="1"/>
  <c r="T114" i="10"/>
  <c r="M114" i="10" s="1"/>
  <c r="T115" i="10"/>
  <c r="M115" i="10" s="1"/>
  <c r="T116" i="10"/>
  <c r="M116" i="10" s="1"/>
  <c r="T117" i="10"/>
  <c r="M117" i="10" s="1"/>
  <c r="T118" i="10"/>
  <c r="M118" i="10" s="1"/>
  <c r="T119" i="10"/>
  <c r="M119" i="10" s="1"/>
  <c r="T120" i="10"/>
  <c r="M120" i="10" s="1"/>
  <c r="T121" i="10"/>
  <c r="M121" i="10" s="1"/>
  <c r="T122" i="10"/>
  <c r="M122" i="10" s="1"/>
  <c r="T123" i="10"/>
  <c r="M123" i="10" s="1"/>
  <c r="T124" i="10"/>
  <c r="M124" i="10" s="1"/>
  <c r="T125" i="10"/>
  <c r="M125" i="10" s="1"/>
  <c r="T126" i="10"/>
  <c r="M126" i="10" s="1"/>
  <c r="T127" i="10"/>
  <c r="M127" i="10" s="1"/>
  <c r="T128" i="10"/>
  <c r="M128" i="10" s="1"/>
  <c r="T129" i="10"/>
  <c r="M129" i="10" s="1"/>
  <c r="T130" i="10"/>
  <c r="M130" i="10" s="1"/>
  <c r="T131" i="10"/>
  <c r="M131" i="10" s="1"/>
  <c r="T132" i="10"/>
  <c r="M132" i="10" s="1"/>
  <c r="T133" i="10"/>
  <c r="M133" i="10" s="1"/>
  <c r="T134" i="10"/>
  <c r="M134" i="10" s="1"/>
  <c r="T135" i="10"/>
  <c r="M135" i="10" s="1"/>
  <c r="T136" i="10"/>
  <c r="M136" i="10" s="1"/>
  <c r="T137" i="10"/>
  <c r="M137" i="10" s="1"/>
  <c r="T138" i="10"/>
  <c r="M138" i="10" s="1"/>
  <c r="T139" i="10"/>
  <c r="M139" i="10" s="1"/>
  <c r="T140" i="10"/>
  <c r="M140" i="10" s="1"/>
  <c r="T141" i="10"/>
  <c r="M141" i="10" s="1"/>
  <c r="T142" i="10"/>
  <c r="M142" i="10" s="1"/>
  <c r="T143" i="10"/>
  <c r="M143" i="10" s="1"/>
  <c r="T144" i="10"/>
  <c r="M144" i="10" s="1"/>
  <c r="T145" i="10"/>
  <c r="M145" i="10" s="1"/>
  <c r="T146" i="10"/>
  <c r="M146" i="10" s="1"/>
  <c r="T147" i="10"/>
  <c r="M147" i="10" s="1"/>
  <c r="T148" i="10"/>
  <c r="M148" i="10" s="1"/>
  <c r="T149" i="10"/>
  <c r="M149" i="10" s="1"/>
  <c r="T150" i="10"/>
  <c r="M150" i="10" s="1"/>
  <c r="T151" i="10"/>
  <c r="M151" i="10" s="1"/>
  <c r="T152" i="10"/>
  <c r="M152" i="10" s="1"/>
  <c r="T153" i="10"/>
  <c r="M153" i="10" s="1"/>
  <c r="T154" i="10"/>
  <c r="M154" i="10" s="1"/>
  <c r="T155" i="10"/>
  <c r="M155" i="10" s="1"/>
  <c r="T156" i="10"/>
  <c r="M156" i="10" s="1"/>
  <c r="T157" i="10"/>
  <c r="M157" i="10" s="1"/>
  <c r="T158" i="10"/>
  <c r="M158" i="10" s="1"/>
  <c r="T159" i="10"/>
  <c r="M159" i="10" s="1"/>
  <c r="T160" i="10"/>
  <c r="M160" i="10" s="1"/>
  <c r="T161" i="10"/>
  <c r="M161" i="10" s="1"/>
  <c r="T162" i="10"/>
  <c r="M162" i="10" s="1"/>
  <c r="T163" i="10"/>
  <c r="M163" i="10" s="1"/>
  <c r="T164" i="10"/>
  <c r="M164" i="10" s="1"/>
  <c r="T165" i="10"/>
  <c r="M165" i="10" s="1"/>
  <c r="T166" i="10"/>
  <c r="M166" i="10" s="1"/>
  <c r="T167" i="10"/>
  <c r="M167" i="10" s="1"/>
  <c r="T168" i="10"/>
  <c r="M168" i="10" s="1"/>
  <c r="T169" i="10"/>
  <c r="M169" i="10" s="1"/>
  <c r="T170" i="10"/>
  <c r="M170" i="10" s="1"/>
  <c r="T171" i="10"/>
  <c r="M171" i="10" s="1"/>
  <c r="T172" i="10"/>
  <c r="M172" i="10" s="1"/>
  <c r="T173" i="10"/>
  <c r="M173" i="10" s="1"/>
  <c r="T174" i="10"/>
  <c r="M174" i="10" s="1"/>
  <c r="T175" i="10"/>
  <c r="M175" i="10" s="1"/>
  <c r="T176" i="10"/>
  <c r="M176" i="10" s="1"/>
  <c r="T177" i="10"/>
  <c r="M177" i="10" s="1"/>
  <c r="T178" i="10"/>
  <c r="M178" i="10" s="1"/>
  <c r="T179" i="10"/>
  <c r="M179" i="10" s="1"/>
  <c r="T180" i="10"/>
  <c r="M180" i="10" s="1"/>
  <c r="T181" i="10"/>
  <c r="M181" i="10" s="1"/>
  <c r="T182" i="10"/>
  <c r="M182" i="10" s="1"/>
  <c r="T183" i="10"/>
  <c r="M183" i="10" s="1"/>
  <c r="T184" i="10"/>
  <c r="M184" i="10" s="1"/>
  <c r="T185" i="10"/>
  <c r="M185" i="10" s="1"/>
  <c r="T186" i="10"/>
  <c r="M186" i="10" s="1"/>
  <c r="T187" i="10"/>
  <c r="M187" i="10" s="1"/>
  <c r="T188" i="10"/>
  <c r="M188" i="10" s="1"/>
  <c r="T189" i="10"/>
  <c r="M189" i="10" s="1"/>
  <c r="T190" i="10"/>
  <c r="M190" i="10" s="1"/>
  <c r="T191" i="10"/>
  <c r="M191" i="10" s="1"/>
  <c r="T192" i="10"/>
  <c r="M192" i="10" s="1"/>
  <c r="T193" i="10"/>
  <c r="M193" i="10" s="1"/>
  <c r="T194" i="10"/>
  <c r="M194" i="10" s="1"/>
  <c r="T195" i="10"/>
  <c r="M195" i="10" s="1"/>
  <c r="T196" i="10"/>
  <c r="M196" i="10" s="1"/>
  <c r="T197" i="10"/>
  <c r="M197" i="10" s="1"/>
  <c r="T198" i="10"/>
  <c r="M198" i="10" s="1"/>
  <c r="T199" i="10"/>
  <c r="M199" i="10" s="1"/>
  <c r="T200" i="10"/>
  <c r="M200" i="10" s="1"/>
  <c r="T201" i="10"/>
  <c r="M201" i="10" s="1"/>
  <c r="T202" i="10"/>
  <c r="M202" i="10" s="1"/>
  <c r="T203" i="10"/>
  <c r="M203" i="10" s="1"/>
  <c r="T204" i="10"/>
  <c r="M204" i="10" s="1"/>
  <c r="T205" i="10"/>
  <c r="M205" i="10" s="1"/>
  <c r="T206" i="10"/>
  <c r="M206" i="10" s="1"/>
  <c r="T207" i="10"/>
  <c r="M207" i="10" s="1"/>
  <c r="T208" i="10"/>
  <c r="M208" i="10" s="1"/>
  <c r="T209" i="10"/>
  <c r="M209" i="10" s="1"/>
  <c r="T210" i="10"/>
  <c r="M210" i="10" s="1"/>
  <c r="T211" i="10"/>
  <c r="M211" i="10" s="1"/>
  <c r="T212" i="10"/>
  <c r="M212" i="10" s="1"/>
  <c r="T213" i="10"/>
  <c r="M213" i="10" s="1"/>
  <c r="T214" i="10"/>
  <c r="M214" i="10" s="1"/>
  <c r="T215" i="10"/>
  <c r="M215" i="10" s="1"/>
  <c r="T216" i="10"/>
  <c r="M216" i="10" s="1"/>
  <c r="T217" i="10"/>
  <c r="M217" i="10" s="1"/>
  <c r="T218" i="10"/>
  <c r="M218" i="10" s="1"/>
  <c r="T219" i="10"/>
  <c r="M219" i="10" s="1"/>
  <c r="T220" i="10"/>
  <c r="M220" i="10" s="1"/>
  <c r="T221" i="10"/>
  <c r="M221" i="10" s="1"/>
  <c r="T222" i="10"/>
  <c r="M222" i="10" s="1"/>
  <c r="T223" i="10"/>
  <c r="M223" i="10" s="1"/>
  <c r="T224" i="10"/>
  <c r="M224" i="10" s="1"/>
  <c r="T225" i="10"/>
  <c r="M225" i="10" s="1"/>
  <c r="T226" i="10"/>
  <c r="M226" i="10" s="1"/>
  <c r="T227" i="10"/>
  <c r="M227" i="10" s="1"/>
  <c r="T228" i="10"/>
  <c r="M228" i="10" s="1"/>
  <c r="T229" i="10"/>
  <c r="M229" i="10" s="1"/>
  <c r="T230" i="10"/>
  <c r="M230" i="10" s="1"/>
  <c r="T231" i="10"/>
  <c r="M231" i="10" s="1"/>
  <c r="T232" i="10"/>
  <c r="M232" i="10" s="1"/>
  <c r="T233" i="10"/>
  <c r="M233" i="10" s="1"/>
  <c r="T234" i="10"/>
  <c r="M234" i="10" s="1"/>
  <c r="T235" i="10"/>
  <c r="M235" i="10" s="1"/>
  <c r="T236" i="10"/>
  <c r="M236" i="10" s="1"/>
  <c r="T237" i="10"/>
  <c r="M237" i="10" s="1"/>
  <c r="T238" i="10"/>
  <c r="M238" i="10" s="1"/>
  <c r="T239" i="10"/>
  <c r="M239" i="10" s="1"/>
  <c r="T240" i="10"/>
  <c r="M240" i="10" s="1"/>
  <c r="T241" i="10"/>
  <c r="M241" i="10" s="1"/>
  <c r="T242" i="10"/>
  <c r="M242" i="10" s="1"/>
  <c r="T243" i="10"/>
  <c r="M243" i="10" s="1"/>
  <c r="T244" i="10"/>
  <c r="M244" i="10" s="1"/>
  <c r="T245" i="10"/>
  <c r="M245" i="10" s="1"/>
  <c r="T246" i="10"/>
  <c r="M246" i="10" s="1"/>
  <c r="T247" i="10"/>
  <c r="M247" i="10" s="1"/>
  <c r="T248" i="10"/>
  <c r="M248" i="10" s="1"/>
  <c r="T249" i="10"/>
  <c r="M249" i="10" s="1"/>
  <c r="T250" i="10"/>
  <c r="M250" i="10" s="1"/>
  <c r="T251" i="10"/>
  <c r="M251" i="10" s="1"/>
  <c r="T252" i="10"/>
  <c r="M252" i="10" s="1"/>
  <c r="T253" i="10"/>
  <c r="M253" i="10" s="1"/>
  <c r="T254" i="10"/>
  <c r="M254" i="10" s="1"/>
  <c r="T255" i="10"/>
  <c r="M255" i="10" s="1"/>
  <c r="T256" i="10"/>
  <c r="M256" i="10" s="1"/>
  <c r="T257" i="10"/>
  <c r="M257" i="10" s="1"/>
  <c r="T258" i="10"/>
  <c r="M258" i="10" s="1"/>
  <c r="T259" i="10"/>
  <c r="M259" i="10" s="1"/>
  <c r="T260" i="10"/>
  <c r="M260" i="10" s="1"/>
  <c r="T261" i="10"/>
  <c r="M261" i="10" s="1"/>
  <c r="T262" i="10"/>
  <c r="M262" i="10" s="1"/>
  <c r="T2" i="10"/>
  <c r="M2" i="10" s="1"/>
  <c r="G3" i="10"/>
  <c r="I3" i="10" s="1"/>
  <c r="G4" i="10"/>
  <c r="I4" i="10" s="1"/>
  <c r="G5" i="10"/>
  <c r="I5" i="10" s="1"/>
  <c r="G6" i="10"/>
  <c r="I6" i="10" s="1"/>
  <c r="G7" i="10"/>
  <c r="I7" i="10" s="1"/>
  <c r="G8" i="10"/>
  <c r="I8" i="10" s="1"/>
  <c r="G9" i="10"/>
  <c r="I9" i="10" s="1"/>
  <c r="G10" i="10"/>
  <c r="I10" i="10" s="1"/>
  <c r="G11" i="10"/>
  <c r="I11" i="10" s="1"/>
  <c r="G12" i="10"/>
  <c r="I12" i="10" s="1"/>
  <c r="G13" i="10"/>
  <c r="I13" i="10" s="1"/>
  <c r="G14" i="10"/>
  <c r="I14" i="10" s="1"/>
  <c r="G15" i="10"/>
  <c r="I15" i="10" s="1"/>
  <c r="G16" i="10"/>
  <c r="I16" i="10" s="1"/>
  <c r="G17" i="10"/>
  <c r="I17" i="10" s="1"/>
  <c r="G18" i="10"/>
  <c r="I18" i="10" s="1"/>
  <c r="G19" i="10"/>
  <c r="I19" i="10" s="1"/>
  <c r="G20" i="10"/>
  <c r="I20" i="10" s="1"/>
  <c r="G21" i="10"/>
  <c r="I21" i="10" s="1"/>
  <c r="G22" i="10"/>
  <c r="I22" i="10" s="1"/>
  <c r="G23" i="10"/>
  <c r="I23" i="10" s="1"/>
  <c r="G24" i="10"/>
  <c r="I24" i="10" s="1"/>
  <c r="G25" i="10"/>
  <c r="I25" i="10" s="1"/>
  <c r="G26" i="10"/>
  <c r="I26" i="10" s="1"/>
  <c r="G27" i="10"/>
  <c r="I27" i="10" s="1"/>
  <c r="G28" i="10"/>
  <c r="I28" i="10" s="1"/>
  <c r="G29" i="10"/>
  <c r="I29" i="10" s="1"/>
  <c r="G30" i="10"/>
  <c r="I30" i="10" s="1"/>
  <c r="G31" i="10"/>
  <c r="I31" i="10" s="1"/>
  <c r="G32" i="10"/>
  <c r="I32" i="10" s="1"/>
  <c r="G33" i="10"/>
  <c r="I33" i="10" s="1"/>
  <c r="G34" i="10"/>
  <c r="I34" i="10" s="1"/>
  <c r="G35" i="10"/>
  <c r="I35" i="10" s="1"/>
  <c r="G36" i="10"/>
  <c r="I36" i="10" s="1"/>
  <c r="G37" i="10"/>
  <c r="I37" i="10" s="1"/>
  <c r="G38" i="10"/>
  <c r="I38" i="10" s="1"/>
  <c r="G39" i="10"/>
  <c r="I39" i="10" s="1"/>
  <c r="G40" i="10"/>
  <c r="I40" i="10" s="1"/>
  <c r="G41" i="10"/>
  <c r="I41" i="10" s="1"/>
  <c r="G42" i="10"/>
  <c r="I42" i="10" s="1"/>
  <c r="G43" i="10"/>
  <c r="I43" i="10" s="1"/>
  <c r="G44" i="10"/>
  <c r="I44" i="10" s="1"/>
  <c r="G45" i="10"/>
  <c r="I45" i="10" s="1"/>
  <c r="G46" i="10"/>
  <c r="I46" i="10" s="1"/>
  <c r="G47" i="10"/>
  <c r="I47" i="10" s="1"/>
  <c r="G48" i="10"/>
  <c r="I48" i="10" s="1"/>
  <c r="G49" i="10"/>
  <c r="I49" i="10" s="1"/>
  <c r="G50" i="10"/>
  <c r="I50" i="10" s="1"/>
  <c r="G51" i="10"/>
  <c r="I51" i="10" s="1"/>
  <c r="G52" i="10"/>
  <c r="I52" i="10" s="1"/>
  <c r="G53" i="10"/>
  <c r="I53" i="10" s="1"/>
  <c r="G54" i="10"/>
  <c r="I54" i="10" s="1"/>
  <c r="G55" i="10"/>
  <c r="I55" i="10" s="1"/>
  <c r="G56" i="10"/>
  <c r="I56" i="10" s="1"/>
  <c r="G57" i="10"/>
  <c r="I57" i="10" s="1"/>
  <c r="G58" i="10"/>
  <c r="I58" i="10" s="1"/>
  <c r="G59" i="10"/>
  <c r="I59" i="10" s="1"/>
  <c r="G60" i="10"/>
  <c r="I60" i="10" s="1"/>
  <c r="G61" i="10"/>
  <c r="I61" i="10" s="1"/>
  <c r="G62" i="10"/>
  <c r="I62" i="10" s="1"/>
  <c r="G63" i="10"/>
  <c r="I63" i="10" s="1"/>
  <c r="G64" i="10"/>
  <c r="I64" i="10" s="1"/>
  <c r="G65" i="10"/>
  <c r="I65" i="10" s="1"/>
  <c r="G66" i="10"/>
  <c r="I66" i="10" s="1"/>
  <c r="G67" i="10"/>
  <c r="I67" i="10" s="1"/>
  <c r="G68" i="10"/>
  <c r="I68" i="10" s="1"/>
  <c r="G69" i="10"/>
  <c r="I69" i="10" s="1"/>
  <c r="G70" i="10"/>
  <c r="I70" i="10" s="1"/>
  <c r="G71" i="10"/>
  <c r="I71" i="10" s="1"/>
  <c r="G72" i="10"/>
  <c r="I72" i="10" s="1"/>
  <c r="G73" i="10"/>
  <c r="I73" i="10" s="1"/>
  <c r="G74" i="10"/>
  <c r="I74" i="10" s="1"/>
  <c r="G75" i="10"/>
  <c r="I75" i="10" s="1"/>
  <c r="G76" i="10"/>
  <c r="I76" i="10" s="1"/>
  <c r="G77" i="10"/>
  <c r="I77" i="10" s="1"/>
  <c r="G78" i="10"/>
  <c r="I78" i="10" s="1"/>
  <c r="G79" i="10"/>
  <c r="I79" i="10" s="1"/>
  <c r="G80" i="10"/>
  <c r="I80" i="10" s="1"/>
  <c r="G81" i="10"/>
  <c r="I81" i="10" s="1"/>
  <c r="G82" i="10"/>
  <c r="I82" i="10" s="1"/>
  <c r="G83" i="10"/>
  <c r="I83" i="10" s="1"/>
  <c r="G84" i="10"/>
  <c r="I84" i="10" s="1"/>
  <c r="G85" i="10"/>
  <c r="I85" i="10" s="1"/>
  <c r="G86" i="10"/>
  <c r="I86" i="10" s="1"/>
  <c r="G87" i="10"/>
  <c r="I87" i="10" s="1"/>
  <c r="G88" i="10"/>
  <c r="I88" i="10" s="1"/>
  <c r="G89" i="10"/>
  <c r="I89" i="10" s="1"/>
  <c r="G90" i="10"/>
  <c r="I90" i="10" s="1"/>
  <c r="G91" i="10"/>
  <c r="I91" i="10" s="1"/>
  <c r="G92" i="10"/>
  <c r="I92" i="10" s="1"/>
  <c r="G93" i="10"/>
  <c r="I93" i="10" s="1"/>
  <c r="G94" i="10"/>
  <c r="I94" i="10" s="1"/>
  <c r="G95" i="10"/>
  <c r="I95" i="10" s="1"/>
  <c r="G96" i="10"/>
  <c r="I96" i="10" s="1"/>
  <c r="G97" i="10"/>
  <c r="I97" i="10" s="1"/>
  <c r="G98" i="10"/>
  <c r="I98" i="10" s="1"/>
  <c r="G99" i="10"/>
  <c r="I99" i="10" s="1"/>
  <c r="G100" i="10"/>
  <c r="I100" i="10" s="1"/>
  <c r="G101" i="10"/>
  <c r="I101" i="10" s="1"/>
  <c r="G102" i="10"/>
  <c r="I102" i="10" s="1"/>
  <c r="G103" i="10"/>
  <c r="I103" i="10" s="1"/>
  <c r="G104" i="10"/>
  <c r="I104" i="10" s="1"/>
  <c r="G105" i="10"/>
  <c r="I105" i="10" s="1"/>
  <c r="G106" i="10"/>
  <c r="I106" i="10" s="1"/>
  <c r="G107" i="10"/>
  <c r="I107" i="10" s="1"/>
  <c r="G108" i="10"/>
  <c r="I108" i="10" s="1"/>
  <c r="G109" i="10"/>
  <c r="I109" i="10" s="1"/>
  <c r="G110" i="10"/>
  <c r="I110" i="10" s="1"/>
  <c r="G111" i="10"/>
  <c r="I111" i="10" s="1"/>
  <c r="G112" i="10"/>
  <c r="I112" i="10" s="1"/>
  <c r="G113" i="10"/>
  <c r="I113" i="10" s="1"/>
  <c r="G114" i="10"/>
  <c r="I114" i="10" s="1"/>
  <c r="G115" i="10"/>
  <c r="I115" i="10" s="1"/>
  <c r="G116" i="10"/>
  <c r="I116" i="10" s="1"/>
  <c r="G117" i="10"/>
  <c r="I117" i="10" s="1"/>
  <c r="G118" i="10"/>
  <c r="I118" i="10" s="1"/>
  <c r="G119" i="10"/>
  <c r="I119" i="10" s="1"/>
  <c r="G120" i="10"/>
  <c r="I120" i="10" s="1"/>
  <c r="G121" i="10"/>
  <c r="I121" i="10" s="1"/>
  <c r="G122" i="10"/>
  <c r="I122" i="10" s="1"/>
  <c r="G123" i="10"/>
  <c r="I123" i="10" s="1"/>
  <c r="G124" i="10"/>
  <c r="I124" i="10" s="1"/>
  <c r="G125" i="10"/>
  <c r="I125" i="10" s="1"/>
  <c r="G126" i="10"/>
  <c r="I126" i="10" s="1"/>
  <c r="G127" i="10"/>
  <c r="I127" i="10" s="1"/>
  <c r="G128" i="10"/>
  <c r="I128" i="10" s="1"/>
  <c r="G129" i="10"/>
  <c r="I129" i="10" s="1"/>
  <c r="G130" i="10"/>
  <c r="I130" i="10" s="1"/>
  <c r="G131" i="10"/>
  <c r="I131" i="10" s="1"/>
  <c r="G132" i="10"/>
  <c r="I132" i="10" s="1"/>
  <c r="G133" i="10"/>
  <c r="I133" i="10" s="1"/>
  <c r="G134" i="10"/>
  <c r="I134" i="10" s="1"/>
  <c r="G135" i="10"/>
  <c r="I135" i="10" s="1"/>
  <c r="G136" i="10"/>
  <c r="I136" i="10" s="1"/>
  <c r="G137" i="10"/>
  <c r="I137" i="10" s="1"/>
  <c r="G138" i="10"/>
  <c r="I138" i="10" s="1"/>
  <c r="G139" i="10"/>
  <c r="I139" i="10" s="1"/>
  <c r="G140" i="10"/>
  <c r="I140" i="10" s="1"/>
  <c r="G141" i="10"/>
  <c r="I141" i="10" s="1"/>
  <c r="G142" i="10"/>
  <c r="I142" i="10" s="1"/>
  <c r="G143" i="10"/>
  <c r="I143" i="10" s="1"/>
  <c r="G144" i="10"/>
  <c r="I144" i="10" s="1"/>
  <c r="G145" i="10"/>
  <c r="I145" i="10" s="1"/>
  <c r="G146" i="10"/>
  <c r="I146" i="10" s="1"/>
  <c r="G147" i="10"/>
  <c r="I147" i="10" s="1"/>
  <c r="G148" i="10"/>
  <c r="I148" i="10" s="1"/>
  <c r="G149" i="10"/>
  <c r="I149" i="10" s="1"/>
  <c r="G150" i="10"/>
  <c r="I150" i="10" s="1"/>
  <c r="G151" i="10"/>
  <c r="I151" i="10" s="1"/>
  <c r="G152" i="10"/>
  <c r="I152" i="10" s="1"/>
  <c r="G153" i="10"/>
  <c r="I153" i="10" s="1"/>
  <c r="G154" i="10"/>
  <c r="I154" i="10" s="1"/>
  <c r="G155" i="10"/>
  <c r="I155" i="10" s="1"/>
  <c r="G156" i="10"/>
  <c r="I156" i="10" s="1"/>
  <c r="G157" i="10"/>
  <c r="I157" i="10" s="1"/>
  <c r="G158" i="10"/>
  <c r="I158" i="10" s="1"/>
  <c r="G159" i="10"/>
  <c r="I159" i="10" s="1"/>
  <c r="G160" i="10"/>
  <c r="I160" i="10" s="1"/>
  <c r="G161" i="10"/>
  <c r="I161" i="10" s="1"/>
  <c r="G162" i="10"/>
  <c r="I162" i="10" s="1"/>
  <c r="G163" i="10"/>
  <c r="I163" i="10" s="1"/>
  <c r="G164" i="10"/>
  <c r="I164" i="10" s="1"/>
  <c r="G165" i="10"/>
  <c r="I165" i="10" s="1"/>
  <c r="G166" i="10"/>
  <c r="I166" i="10" s="1"/>
  <c r="G167" i="10"/>
  <c r="I167" i="10" s="1"/>
  <c r="G168" i="10"/>
  <c r="I168" i="10" s="1"/>
  <c r="G169" i="10"/>
  <c r="I169" i="10" s="1"/>
  <c r="G170" i="10"/>
  <c r="I170" i="10" s="1"/>
  <c r="G171" i="10"/>
  <c r="I171" i="10" s="1"/>
  <c r="G172" i="10"/>
  <c r="I172" i="10" s="1"/>
  <c r="G173" i="10"/>
  <c r="I173" i="10" s="1"/>
  <c r="G174" i="10"/>
  <c r="I174" i="10" s="1"/>
  <c r="G175" i="10"/>
  <c r="I175" i="10" s="1"/>
  <c r="G176" i="10"/>
  <c r="I176" i="10" s="1"/>
  <c r="G177" i="10"/>
  <c r="I177" i="10" s="1"/>
  <c r="G178" i="10"/>
  <c r="I178" i="10" s="1"/>
  <c r="G179" i="10"/>
  <c r="I179" i="10" s="1"/>
  <c r="G180" i="10"/>
  <c r="I180" i="10" s="1"/>
  <c r="G181" i="10"/>
  <c r="I181" i="10" s="1"/>
  <c r="G182" i="10"/>
  <c r="I182" i="10" s="1"/>
  <c r="G183" i="10"/>
  <c r="I183" i="10" s="1"/>
  <c r="G184" i="10"/>
  <c r="I184" i="10" s="1"/>
  <c r="G185" i="10"/>
  <c r="I185" i="10" s="1"/>
  <c r="G186" i="10"/>
  <c r="I186" i="10" s="1"/>
  <c r="G187" i="10"/>
  <c r="I187" i="10" s="1"/>
  <c r="G188" i="10"/>
  <c r="I188" i="10" s="1"/>
  <c r="G189" i="10"/>
  <c r="I189" i="10" s="1"/>
  <c r="G190" i="10"/>
  <c r="I190" i="10" s="1"/>
  <c r="G191" i="10"/>
  <c r="I191" i="10" s="1"/>
  <c r="G192" i="10"/>
  <c r="I192" i="10" s="1"/>
  <c r="G193" i="10"/>
  <c r="I193" i="10" s="1"/>
  <c r="G194" i="10"/>
  <c r="I194" i="10" s="1"/>
  <c r="G195" i="10"/>
  <c r="I195" i="10" s="1"/>
  <c r="G196" i="10"/>
  <c r="I196" i="10" s="1"/>
  <c r="G197" i="10"/>
  <c r="I197" i="10" s="1"/>
  <c r="G198" i="10"/>
  <c r="I198" i="10" s="1"/>
  <c r="G199" i="10"/>
  <c r="I199" i="10" s="1"/>
  <c r="G200" i="10"/>
  <c r="I200" i="10" s="1"/>
  <c r="G201" i="10"/>
  <c r="I201" i="10" s="1"/>
  <c r="G202" i="10"/>
  <c r="I202" i="10" s="1"/>
  <c r="G203" i="10"/>
  <c r="I203" i="10" s="1"/>
  <c r="G204" i="10"/>
  <c r="I204" i="10" s="1"/>
  <c r="G205" i="10"/>
  <c r="I205" i="10" s="1"/>
  <c r="G206" i="10"/>
  <c r="I206" i="10" s="1"/>
  <c r="G207" i="10"/>
  <c r="I207" i="10" s="1"/>
  <c r="G208" i="10"/>
  <c r="I208" i="10" s="1"/>
  <c r="G209" i="10"/>
  <c r="I209" i="10" s="1"/>
  <c r="G210" i="10"/>
  <c r="I210" i="10" s="1"/>
  <c r="G211" i="10"/>
  <c r="I211" i="10" s="1"/>
  <c r="G212" i="10"/>
  <c r="I212" i="10" s="1"/>
  <c r="G213" i="10"/>
  <c r="I213" i="10" s="1"/>
  <c r="G214" i="10"/>
  <c r="I214" i="10" s="1"/>
  <c r="G215" i="10"/>
  <c r="I215" i="10" s="1"/>
  <c r="G216" i="10"/>
  <c r="I216" i="10" s="1"/>
  <c r="G217" i="10"/>
  <c r="I217" i="10" s="1"/>
  <c r="G218" i="10"/>
  <c r="I218" i="10" s="1"/>
  <c r="G219" i="10"/>
  <c r="I219" i="10" s="1"/>
  <c r="G220" i="10"/>
  <c r="I220" i="10" s="1"/>
  <c r="G221" i="10"/>
  <c r="I221" i="10" s="1"/>
  <c r="G222" i="10"/>
  <c r="I222" i="10" s="1"/>
  <c r="G223" i="10"/>
  <c r="I223" i="10" s="1"/>
  <c r="G224" i="10"/>
  <c r="I224" i="10" s="1"/>
  <c r="G225" i="10"/>
  <c r="I225" i="10" s="1"/>
  <c r="G226" i="10"/>
  <c r="I226" i="10" s="1"/>
  <c r="G227" i="10"/>
  <c r="I227" i="10" s="1"/>
  <c r="G228" i="10"/>
  <c r="I228" i="10" s="1"/>
  <c r="G229" i="10"/>
  <c r="I229" i="10" s="1"/>
  <c r="G230" i="10"/>
  <c r="I230" i="10" s="1"/>
  <c r="G231" i="10"/>
  <c r="I231" i="10" s="1"/>
  <c r="G232" i="10"/>
  <c r="I232" i="10" s="1"/>
  <c r="G233" i="10"/>
  <c r="I233" i="10" s="1"/>
  <c r="G234" i="10"/>
  <c r="I234" i="10" s="1"/>
  <c r="G235" i="10"/>
  <c r="I235" i="10" s="1"/>
  <c r="G236" i="10"/>
  <c r="I236" i="10" s="1"/>
  <c r="G237" i="10"/>
  <c r="I237" i="10" s="1"/>
  <c r="G238" i="10"/>
  <c r="I238" i="10" s="1"/>
  <c r="G239" i="10"/>
  <c r="I239" i="10" s="1"/>
  <c r="G240" i="10"/>
  <c r="I240" i="10" s="1"/>
  <c r="G241" i="10"/>
  <c r="I241" i="10" s="1"/>
  <c r="G242" i="10"/>
  <c r="I242" i="10" s="1"/>
  <c r="G243" i="10"/>
  <c r="I243" i="10" s="1"/>
  <c r="G244" i="10"/>
  <c r="I244" i="10" s="1"/>
  <c r="G245" i="10"/>
  <c r="I245" i="10" s="1"/>
  <c r="G246" i="10"/>
  <c r="I246" i="10" s="1"/>
  <c r="G247" i="10"/>
  <c r="I247" i="10" s="1"/>
  <c r="G248" i="10"/>
  <c r="I248" i="10" s="1"/>
  <c r="G249" i="10"/>
  <c r="I249" i="10" s="1"/>
  <c r="G250" i="10"/>
  <c r="I250" i="10" s="1"/>
  <c r="G251" i="10"/>
  <c r="I251" i="10" s="1"/>
  <c r="G252" i="10"/>
  <c r="I252" i="10" s="1"/>
  <c r="G253" i="10"/>
  <c r="I253" i="10" s="1"/>
  <c r="G254" i="10"/>
  <c r="I254" i="10" s="1"/>
  <c r="G255" i="10"/>
  <c r="I255" i="10" s="1"/>
  <c r="G256" i="10"/>
  <c r="I256" i="10" s="1"/>
  <c r="G257" i="10"/>
  <c r="I257" i="10" s="1"/>
  <c r="G258" i="10"/>
  <c r="I258" i="10" s="1"/>
  <c r="G259" i="10"/>
  <c r="I259" i="10" s="1"/>
  <c r="G260" i="10"/>
  <c r="I260" i="10" s="1"/>
  <c r="G261" i="10"/>
  <c r="I261" i="10" s="1"/>
  <c r="G262" i="10"/>
  <c r="I262" i="10" s="1"/>
  <c r="G2" i="10"/>
  <c r="I2" i="10" s="1"/>
  <c r="Q267" i="11" l="1"/>
  <c r="G267" i="11"/>
  <c r="R266" i="11"/>
  <c r="S266" i="11" s="1"/>
  <c r="R265" i="11"/>
  <c r="S265" i="11" s="1"/>
  <c r="R264" i="11"/>
  <c r="S264" i="11" s="1"/>
  <c r="S263" i="11"/>
  <c r="R263" i="11"/>
  <c r="S262" i="11"/>
  <c r="R262" i="11"/>
  <c r="S261" i="11"/>
  <c r="R261" i="11"/>
  <c r="S260" i="11"/>
  <c r="R260" i="11"/>
  <c r="S259" i="11"/>
  <c r="R259" i="11"/>
  <c r="S258" i="11"/>
  <c r="R258" i="11"/>
  <c r="S257" i="11"/>
  <c r="R257" i="11"/>
  <c r="S256" i="11"/>
  <c r="R256" i="11"/>
  <c r="S255" i="11"/>
  <c r="R255" i="11"/>
  <c r="S254" i="11"/>
  <c r="R254" i="11"/>
  <c r="S253" i="11"/>
  <c r="R253" i="11"/>
  <c r="S252" i="11"/>
  <c r="R252" i="11"/>
  <c r="S251" i="11"/>
  <c r="R251" i="11"/>
  <c r="S250" i="11"/>
  <c r="R250" i="11"/>
  <c r="S249" i="11"/>
  <c r="R249" i="11"/>
  <c r="S248" i="11"/>
  <c r="R248" i="11"/>
  <c r="S247" i="11"/>
  <c r="R247" i="11"/>
  <c r="S246" i="11"/>
  <c r="R246" i="11"/>
  <c r="S245" i="11"/>
  <c r="R245" i="11"/>
  <c r="S244" i="11"/>
  <c r="R244" i="11"/>
  <c r="S243" i="11"/>
  <c r="R243" i="11"/>
  <c r="S242" i="11"/>
  <c r="R242" i="11"/>
  <c r="S241" i="11"/>
  <c r="R241" i="11"/>
  <c r="S240" i="11"/>
  <c r="R240" i="11"/>
  <c r="S239" i="11"/>
  <c r="R239" i="11"/>
  <c r="S238" i="11"/>
  <c r="R238" i="11"/>
  <c r="S237" i="11"/>
  <c r="R237" i="11"/>
  <c r="S236" i="11"/>
  <c r="R236" i="11"/>
  <c r="S235" i="11"/>
  <c r="R235" i="11"/>
  <c r="S234" i="11"/>
  <c r="R234" i="11"/>
  <c r="S233" i="11"/>
  <c r="R233" i="11"/>
  <c r="S232" i="11"/>
  <c r="R232" i="11"/>
  <c r="S231" i="11"/>
  <c r="R231" i="11"/>
  <c r="S230" i="11"/>
  <c r="R230" i="11"/>
  <c r="S229" i="11"/>
  <c r="R229" i="11"/>
  <c r="S228" i="11"/>
  <c r="R228" i="11"/>
  <c r="S227" i="11"/>
  <c r="R227" i="11"/>
  <c r="S226" i="11"/>
  <c r="R226" i="11"/>
  <c r="S225" i="11"/>
  <c r="R225" i="11"/>
  <c r="S224" i="11"/>
  <c r="R224" i="11"/>
  <c r="S223" i="11"/>
  <c r="R223" i="11"/>
  <c r="S222" i="11"/>
  <c r="R222" i="11"/>
  <c r="S221" i="11"/>
  <c r="R221" i="11"/>
  <c r="S220" i="11"/>
  <c r="R220" i="11"/>
  <c r="S219" i="11"/>
  <c r="R219" i="11"/>
  <c r="S218" i="11"/>
  <c r="R218" i="11"/>
  <c r="S217" i="11"/>
  <c r="R217" i="11"/>
  <c r="S216" i="11"/>
  <c r="R216" i="11"/>
  <c r="S215" i="11"/>
  <c r="R215" i="11"/>
  <c r="S214" i="11"/>
  <c r="R214" i="11"/>
  <c r="S213" i="11"/>
  <c r="R213" i="11"/>
  <c r="S212" i="11"/>
  <c r="R212" i="11"/>
  <c r="S211" i="11"/>
  <c r="R211" i="11"/>
  <c r="S210" i="11"/>
  <c r="R210" i="11"/>
  <c r="S209" i="11"/>
  <c r="R209" i="11"/>
  <c r="S208" i="11"/>
  <c r="R208" i="11"/>
  <c r="S207" i="11"/>
  <c r="R207" i="11"/>
  <c r="S206" i="11"/>
  <c r="R206" i="11"/>
  <c r="S205" i="11"/>
  <c r="R205" i="11"/>
  <c r="S204" i="11"/>
  <c r="R204" i="11"/>
  <c r="S203" i="11"/>
  <c r="R203" i="11"/>
  <c r="S202" i="11"/>
  <c r="R202" i="11"/>
  <c r="S201" i="11"/>
  <c r="R201" i="11"/>
  <c r="S200" i="11"/>
  <c r="R200" i="11"/>
  <c r="S199" i="11"/>
  <c r="R199" i="11"/>
  <c r="S198" i="11"/>
  <c r="R198" i="11"/>
  <c r="S197" i="11"/>
  <c r="R197" i="11"/>
  <c r="S196" i="11"/>
  <c r="R196" i="11"/>
  <c r="S195" i="11"/>
  <c r="R195" i="11"/>
  <c r="S194" i="11"/>
  <c r="R194" i="11"/>
  <c r="S193" i="11"/>
  <c r="R193" i="11"/>
  <c r="S192" i="11"/>
  <c r="R192" i="11"/>
  <c r="S191" i="11"/>
  <c r="R191" i="11"/>
  <c r="S190" i="11"/>
  <c r="R190" i="11"/>
  <c r="S189" i="11"/>
  <c r="R189" i="11"/>
  <c r="S188" i="11"/>
  <c r="R188" i="11"/>
  <c r="S187" i="11"/>
  <c r="R187" i="11"/>
  <c r="S186" i="11"/>
  <c r="R186" i="11"/>
  <c r="S185" i="11"/>
  <c r="R185" i="11"/>
  <c r="S184" i="11"/>
  <c r="R184" i="11"/>
  <c r="S183" i="11"/>
  <c r="R183" i="11"/>
  <c r="S182" i="11"/>
  <c r="R182" i="11"/>
  <c r="S181" i="11"/>
  <c r="R181" i="11"/>
  <c r="S180" i="11"/>
  <c r="R180" i="11"/>
  <c r="S179" i="11"/>
  <c r="R179" i="11"/>
  <c r="S178" i="11"/>
  <c r="R178" i="11"/>
  <c r="S177" i="11"/>
  <c r="R177" i="11"/>
  <c r="S176" i="11"/>
  <c r="R176" i="11"/>
  <c r="S175" i="11"/>
  <c r="R175" i="11"/>
  <c r="S174" i="11"/>
  <c r="R174" i="11"/>
  <c r="S173" i="11"/>
  <c r="R173" i="11"/>
  <c r="S172" i="11"/>
  <c r="R172" i="11"/>
  <c r="S171" i="11"/>
  <c r="R171" i="11"/>
  <c r="S170" i="11"/>
  <c r="R170" i="11"/>
  <c r="S169" i="11"/>
  <c r="R169" i="11"/>
  <c r="S168" i="11"/>
  <c r="R168" i="11"/>
  <c r="S167" i="11"/>
  <c r="R167" i="11"/>
  <c r="S166" i="11"/>
  <c r="R166" i="11"/>
  <c r="S165" i="11"/>
  <c r="R165" i="11"/>
  <c r="S164" i="11"/>
  <c r="R164" i="11"/>
  <c r="S163" i="11"/>
  <c r="R163" i="11"/>
  <c r="S162" i="11"/>
  <c r="R162" i="11"/>
  <c r="S161" i="11"/>
  <c r="R161" i="11"/>
  <c r="S160" i="11"/>
  <c r="R160" i="11"/>
  <c r="S159" i="11"/>
  <c r="R159" i="11"/>
  <c r="S158" i="11"/>
  <c r="R158" i="11"/>
  <c r="S157" i="11"/>
  <c r="R157" i="11"/>
  <c r="S156" i="11"/>
  <c r="R156" i="11"/>
  <c r="S155" i="11"/>
  <c r="R155" i="11"/>
  <c r="S154" i="11"/>
  <c r="R154" i="11"/>
  <c r="S153" i="11"/>
  <c r="R153" i="11"/>
  <c r="S152" i="11"/>
  <c r="R152" i="11"/>
  <c r="S151" i="11"/>
  <c r="R151" i="11"/>
  <c r="S150" i="11"/>
  <c r="R150" i="11"/>
  <c r="S149" i="11"/>
  <c r="R149" i="11"/>
  <c r="S148" i="11"/>
  <c r="R148" i="11"/>
  <c r="S147" i="11"/>
  <c r="R147" i="11"/>
  <c r="S146" i="11"/>
  <c r="R146" i="11"/>
  <c r="S145" i="11"/>
  <c r="R145" i="11"/>
  <c r="S144" i="11"/>
  <c r="R144" i="11"/>
  <c r="S143" i="11"/>
  <c r="R143" i="11"/>
  <c r="S142" i="11"/>
  <c r="R142" i="11"/>
  <c r="S141" i="11"/>
  <c r="R141" i="11"/>
  <c r="S140" i="11"/>
  <c r="R140" i="11"/>
  <c r="S139" i="11"/>
  <c r="R139" i="11"/>
  <c r="S138" i="11"/>
  <c r="R138" i="11"/>
  <c r="S137" i="11"/>
  <c r="R137" i="11"/>
  <c r="S136" i="11"/>
  <c r="R136" i="11"/>
  <c r="S135" i="11"/>
  <c r="R135" i="11"/>
  <c r="S134" i="11"/>
  <c r="R134" i="11"/>
  <c r="S133" i="11"/>
  <c r="R133" i="11"/>
  <c r="S132" i="11"/>
  <c r="R132" i="11"/>
  <c r="S131" i="11"/>
  <c r="R131" i="11"/>
  <c r="S130" i="11"/>
  <c r="R130" i="11"/>
  <c r="S129" i="11"/>
  <c r="R129" i="11"/>
  <c r="S128" i="11"/>
  <c r="R128" i="11"/>
  <c r="S127" i="11"/>
  <c r="R127" i="11"/>
  <c r="S126" i="11"/>
  <c r="R126" i="11"/>
  <c r="S125" i="11"/>
  <c r="R125" i="11"/>
  <c r="S124" i="11"/>
  <c r="R124" i="11"/>
  <c r="S123" i="11"/>
  <c r="R123" i="11"/>
  <c r="S122" i="11"/>
  <c r="R122" i="11"/>
  <c r="S121" i="11"/>
  <c r="R121" i="11"/>
  <c r="S120" i="11"/>
  <c r="R120" i="11"/>
  <c r="S119" i="11"/>
  <c r="R119" i="11"/>
  <c r="S118" i="11"/>
  <c r="R118" i="11"/>
  <c r="S117" i="11"/>
  <c r="R117" i="11"/>
  <c r="S116" i="11"/>
  <c r="R116" i="11"/>
  <c r="S115" i="11"/>
  <c r="R115" i="11"/>
  <c r="S114" i="11"/>
  <c r="R114" i="11"/>
  <c r="S113" i="11"/>
  <c r="R113" i="11"/>
  <c r="S112" i="11"/>
  <c r="R112" i="11"/>
  <c r="S111" i="11"/>
  <c r="R111" i="11"/>
  <c r="S110" i="11"/>
  <c r="R110" i="11"/>
  <c r="S109" i="11"/>
  <c r="R109" i="11"/>
  <c r="S108" i="11"/>
  <c r="R108" i="11"/>
  <c r="S107" i="11"/>
  <c r="R107" i="11"/>
  <c r="S106" i="11"/>
  <c r="R106" i="11"/>
  <c r="S105" i="11"/>
  <c r="R105" i="11"/>
  <c r="S104" i="11"/>
  <c r="R104" i="11"/>
  <c r="S103" i="11"/>
  <c r="R103" i="11"/>
  <c r="S102" i="11"/>
  <c r="R102" i="11"/>
  <c r="S101" i="11"/>
  <c r="R101" i="11"/>
  <c r="S100" i="11"/>
  <c r="R100" i="11"/>
  <c r="S99" i="11"/>
  <c r="R99" i="11"/>
  <c r="S98" i="11"/>
  <c r="R98" i="11"/>
  <c r="H98" i="11"/>
  <c r="R97" i="11"/>
  <c r="S97" i="11" s="1"/>
  <c r="H97" i="11"/>
  <c r="R96" i="11"/>
  <c r="S96" i="11" s="1"/>
  <c r="H96" i="11"/>
  <c r="R95" i="11"/>
  <c r="S95" i="11" s="1"/>
  <c r="H95" i="11"/>
  <c r="R94" i="11"/>
  <c r="S94" i="11" s="1"/>
  <c r="H94" i="11"/>
  <c r="R93" i="11"/>
  <c r="S93" i="11" s="1"/>
  <c r="H93" i="11"/>
  <c r="R92" i="11"/>
  <c r="S92" i="11" s="1"/>
  <c r="R91" i="11"/>
  <c r="S91" i="11" s="1"/>
  <c r="R90" i="11"/>
  <c r="S90" i="11" s="1"/>
  <c r="R89" i="11"/>
  <c r="S89" i="11" s="1"/>
  <c r="R88" i="11"/>
  <c r="S88" i="11" s="1"/>
  <c r="R87" i="11"/>
  <c r="S87" i="11" s="1"/>
  <c r="R86" i="11"/>
  <c r="S86" i="11" s="1"/>
  <c r="R85" i="11"/>
  <c r="S85" i="11" s="1"/>
  <c r="R84" i="11"/>
  <c r="S84" i="11" s="1"/>
  <c r="R83" i="11"/>
  <c r="S83" i="11" s="1"/>
  <c r="R82" i="11"/>
  <c r="S82" i="11" s="1"/>
  <c r="R81" i="11"/>
  <c r="S81" i="11" s="1"/>
  <c r="R80" i="11"/>
  <c r="S80" i="11" s="1"/>
  <c r="R79" i="11"/>
  <c r="S79" i="11" s="1"/>
  <c r="S78" i="11"/>
  <c r="R78" i="11"/>
  <c r="R77" i="11"/>
  <c r="S77" i="11" s="1"/>
  <c r="R76" i="11"/>
  <c r="S76" i="11" s="1"/>
  <c r="R75" i="11"/>
  <c r="S75" i="11" s="1"/>
  <c r="S74" i="11"/>
  <c r="R74" i="11"/>
  <c r="R73" i="11"/>
  <c r="S73" i="11" s="1"/>
  <c r="R72" i="11"/>
  <c r="S72" i="11" s="1"/>
  <c r="R71" i="11"/>
  <c r="S71" i="11" s="1"/>
  <c r="R70" i="11"/>
  <c r="S70" i="11" s="1"/>
  <c r="R69" i="11"/>
  <c r="S69" i="11" s="1"/>
  <c r="R68" i="11"/>
  <c r="S68" i="11" s="1"/>
  <c r="R67" i="11"/>
  <c r="S67" i="11" s="1"/>
  <c r="R66" i="11"/>
  <c r="S66" i="11" s="1"/>
  <c r="R65" i="11"/>
  <c r="S65" i="11" s="1"/>
  <c r="R64" i="11"/>
  <c r="S64" i="11" s="1"/>
  <c r="R63" i="11"/>
  <c r="S63" i="11" s="1"/>
  <c r="S62" i="11"/>
  <c r="R62" i="11"/>
  <c r="R61" i="11"/>
  <c r="S61" i="11" s="1"/>
  <c r="R60" i="11"/>
  <c r="S60" i="11" s="1"/>
  <c r="R59" i="11"/>
  <c r="S59" i="11" s="1"/>
  <c r="R58" i="11"/>
  <c r="S58" i="11" s="1"/>
  <c r="R57" i="11"/>
  <c r="S57" i="11" s="1"/>
  <c r="R56" i="11"/>
  <c r="S56" i="11" s="1"/>
  <c r="R55" i="11"/>
  <c r="S55" i="11" s="1"/>
  <c r="R54" i="11"/>
  <c r="S54" i="11" s="1"/>
  <c r="R53" i="11"/>
  <c r="S53" i="11" s="1"/>
  <c r="R52" i="11"/>
  <c r="S52" i="11" s="1"/>
  <c r="R51" i="11"/>
  <c r="S51" i="11" s="1"/>
  <c r="R50" i="11"/>
  <c r="S50" i="11" s="1"/>
  <c r="R49" i="11"/>
  <c r="S49" i="11" s="1"/>
  <c r="R48" i="11"/>
  <c r="S48" i="11" s="1"/>
  <c r="R47" i="11"/>
  <c r="S47" i="11" s="1"/>
  <c r="S46" i="11"/>
  <c r="R46" i="11"/>
  <c r="R45" i="11"/>
  <c r="S45" i="11" s="1"/>
  <c r="R44" i="11"/>
  <c r="S44" i="11" s="1"/>
  <c r="R43" i="11"/>
  <c r="S43" i="11" s="1"/>
  <c r="S42" i="11"/>
  <c r="R42" i="11"/>
  <c r="R41" i="11"/>
  <c r="S41" i="11" s="1"/>
  <c r="R40" i="11"/>
  <c r="S40" i="11" s="1"/>
  <c r="R39" i="11"/>
  <c r="S39" i="11" s="1"/>
  <c r="R38" i="11"/>
  <c r="S38" i="11" s="1"/>
  <c r="R37" i="11"/>
  <c r="S37" i="11" s="1"/>
  <c r="R36" i="11"/>
  <c r="S36" i="11" s="1"/>
  <c r="R35" i="11"/>
  <c r="S35" i="11" s="1"/>
  <c r="R34" i="11"/>
  <c r="S34" i="11" s="1"/>
  <c r="R33" i="11"/>
  <c r="S33" i="11" s="1"/>
  <c r="R32" i="11"/>
  <c r="S32" i="11" s="1"/>
  <c r="R31" i="11"/>
  <c r="S31" i="11" s="1"/>
  <c r="S30" i="11"/>
  <c r="R30" i="11"/>
  <c r="R29" i="11"/>
  <c r="S29" i="11" s="1"/>
  <c r="R28" i="11"/>
  <c r="S28" i="11" s="1"/>
  <c r="R27" i="11"/>
  <c r="S27" i="11" s="1"/>
  <c r="R26" i="11"/>
  <c r="S26" i="11" s="1"/>
  <c r="R25" i="11"/>
  <c r="S25" i="11" s="1"/>
  <c r="R24" i="11"/>
  <c r="S24" i="11" s="1"/>
  <c r="R23" i="11"/>
  <c r="S23" i="11" s="1"/>
  <c r="R22" i="11"/>
  <c r="S22" i="11" s="1"/>
  <c r="R21" i="11"/>
  <c r="S21" i="11" s="1"/>
  <c r="R20" i="11"/>
  <c r="S20" i="11" s="1"/>
  <c r="R19" i="11"/>
  <c r="S19" i="11" s="1"/>
  <c r="R18" i="11"/>
  <c r="S18" i="11" s="1"/>
  <c r="R17" i="11"/>
  <c r="S17" i="11" s="1"/>
  <c r="R16" i="11"/>
  <c r="S16" i="11" s="1"/>
  <c r="R15" i="11"/>
  <c r="S15" i="11" s="1"/>
  <c r="S14" i="11"/>
  <c r="R14" i="11"/>
  <c r="R13" i="11"/>
  <c r="S13" i="11" s="1"/>
  <c r="R12" i="11"/>
  <c r="S12" i="11" s="1"/>
  <c r="R11" i="11"/>
  <c r="S11" i="11" s="1"/>
  <c r="S10" i="11"/>
  <c r="R10" i="11"/>
  <c r="R9" i="11"/>
  <c r="S9" i="11" s="1"/>
  <c r="R8" i="11"/>
  <c r="S8" i="11" s="1"/>
  <c r="R7" i="11"/>
  <c r="S7" i="11" s="1"/>
  <c r="R6" i="11"/>
  <c r="S6" i="11" s="1"/>
  <c r="R5" i="11"/>
  <c r="S5" i="11" s="1"/>
  <c r="R4" i="11"/>
  <c r="S4" i="11" s="1"/>
  <c r="R3" i="11"/>
  <c r="S3" i="11" s="1"/>
  <c r="R2" i="11"/>
  <c r="R267" i="11" s="1"/>
  <c r="S2" i="11" l="1"/>
  <c r="S267"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Oliver Linsel</author>
    <author>tc={7A668568-E543-D84B-8118-FBBC8A4D0261}</author>
    <author>tc={07BC5FFD-6238-EF48-AC3C-30FB89648C63}</author>
    <author>tc={56773BAA-CD12-D940-B370-236923A66523}</author>
    <author>tc={082DFE9F-B2B2-8246-8BBA-DC557A3A7103}</author>
    <author>tc={7F411549-CAFA-C540-98AF-DA4275CAC5E3}</author>
  </authors>
  <commentList>
    <comment ref="G1" authorId="0" shapeId="0" xr:uid="{FF4F67B0-2C7C-42CB-BA4F-9633CC1ED5FA}">
      <text>
        <r>
          <rPr>
            <b/>
            <sz val="9"/>
            <color rgb="FF000000"/>
            <rFont val="Segoe UI"/>
            <charset val="1"/>
          </rPr>
          <t>Oliver Linsel:</t>
        </r>
        <r>
          <rPr>
            <sz val="9"/>
            <color rgb="FF000000"/>
            <rFont val="Segoe UI"/>
            <charset val="1"/>
          </rPr>
          <t xml:space="preserve">
Welchen Wasserstoffbedarf haben die Länder nach dem mittleren Szenario in 2035?
GWh</t>
        </r>
      </text>
    </comment>
    <comment ref="H1" authorId="0" shapeId="0" xr:uid="{7F484634-4768-4069-BDC8-B29A15130FE4}">
      <text>
        <r>
          <rPr>
            <b/>
            <sz val="9"/>
            <color rgb="FF000000"/>
            <rFont val="Segoe UI"/>
            <charset val="1"/>
          </rPr>
          <t>Oliver Linsel:</t>
        </r>
        <r>
          <rPr>
            <sz val="9"/>
            <color rgb="FF000000"/>
            <rFont val="Segoe UI"/>
            <charset val="1"/>
          </rPr>
          <t xml:space="preserve">
</t>
        </r>
        <r>
          <rPr>
            <sz val="9"/>
            <color rgb="FF000000"/>
            <rFont val="Segoe UI"/>
            <charset val="1"/>
          </rPr>
          <t>Welchen Wasserstoffbedarf haben die Länder nach dem mittleren Szenario in 2035?</t>
        </r>
      </text>
    </comment>
    <comment ref="I1" authorId="0" shapeId="0" xr:uid="{02F264CA-9660-445F-BC24-6FC3F471F244}">
      <text>
        <r>
          <rPr>
            <b/>
            <sz val="9"/>
            <color rgb="FF000000"/>
            <rFont val="Segoe UI"/>
            <charset val="1"/>
          </rPr>
          <t>Oliver Linsel:</t>
        </r>
        <r>
          <rPr>
            <sz val="9"/>
            <color rgb="FF000000"/>
            <rFont val="Segoe UI"/>
            <charset val="1"/>
          </rPr>
          <t xml:space="preserve">
</t>
        </r>
        <r>
          <rPr>
            <sz val="9"/>
            <color rgb="FF000000"/>
            <rFont val="Segoe UI"/>
            <charset val="1"/>
          </rPr>
          <t>Welchen Wasserstoffbedarf haben die Länder nach dem mittleren Szenario in 2035?</t>
        </r>
      </text>
    </comment>
    <comment ref="M1" authorId="0" shapeId="0" xr:uid="{7525B97E-D048-4BE5-8C59-764F5F96471C}">
      <text>
        <r>
          <rPr>
            <b/>
            <sz val="9"/>
            <color indexed="81"/>
            <rFont val="Segoe UI"/>
            <charset val="1"/>
          </rPr>
          <t>Oliver Linsel:</t>
        </r>
        <r>
          <rPr>
            <sz val="9"/>
            <color indexed="81"/>
            <rFont val="Segoe UI"/>
            <charset val="1"/>
          </rPr>
          <t xml:space="preserve">
die unteren 25%</t>
        </r>
      </text>
    </comment>
    <comment ref="N1" authorId="0" shapeId="0" xr:uid="{2626FA11-3D2C-4573-A890-8F2238DBF7BA}">
      <text>
        <r>
          <rPr>
            <b/>
            <sz val="9"/>
            <color rgb="FF000000"/>
            <rFont val="Segoe UI"/>
            <charset val="1"/>
          </rPr>
          <t>Oliver Linsel:</t>
        </r>
        <r>
          <rPr>
            <sz val="9"/>
            <color rgb="FF000000"/>
            <rFont val="Segoe UI"/>
            <charset val="1"/>
          </rPr>
          <t xml:space="preserve">
was kostet es in den jeweiligen Ländern eine Pipeline zu bauen in €/GW/km in 2035</t>
        </r>
      </text>
    </comment>
    <comment ref="O1" authorId="0" shapeId="0" xr:uid="{FF48805F-7B83-4F19-8F50-5672447E0AF1}">
      <text>
        <r>
          <rPr>
            <b/>
            <sz val="9"/>
            <color rgb="FF000000"/>
            <rFont val="Segoe UI"/>
            <charset val="1"/>
          </rPr>
          <t>Oliver Linsel:</t>
        </r>
        <r>
          <rPr>
            <sz val="9"/>
            <color rgb="FF000000"/>
            <rFont val="Segoe UI"/>
            <charset val="1"/>
          </rPr>
          <t xml:space="preserve">
</t>
        </r>
        <r>
          <rPr>
            <sz val="9"/>
            <color rgb="FF000000"/>
            <rFont val="Segoe UI"/>
            <charset val="1"/>
          </rPr>
          <t>Welche Lebenszeit hat eine Pipeline (in 2035)?</t>
        </r>
      </text>
    </comment>
    <comment ref="P1" authorId="0" shapeId="0" xr:uid="{5C989529-7700-43FB-9C42-C33BFC4C83B3}">
      <text>
        <r>
          <rPr>
            <b/>
            <sz val="9"/>
            <color rgb="FF000000"/>
            <rFont val="Segoe UI"/>
            <charset val="1"/>
          </rPr>
          <t>Oliver Linsel:</t>
        </r>
        <r>
          <rPr>
            <sz val="9"/>
            <color rgb="FF000000"/>
            <rFont val="Segoe UI"/>
            <charset val="1"/>
          </rPr>
          <t xml:space="preserve">
</t>
        </r>
        <r>
          <rPr>
            <sz val="9"/>
            <color rgb="FF000000"/>
            <rFont val="Segoe UI"/>
            <charset val="1"/>
          </rPr>
          <t>Bzw: Wie viel Prozent von der Gasmenge die hinten reingeht kommt vorne auch wieder raus? Ist dieser Wert abhängig von z.B. der Länge? (in 2035?)</t>
        </r>
      </text>
    </comment>
    <comment ref="Q1" authorId="0" shapeId="0" xr:uid="{74BB0898-5B0E-4FA0-8808-57E38752633C}">
      <text>
        <r>
          <rPr>
            <b/>
            <sz val="9"/>
            <color rgb="FF000000"/>
            <rFont val="Segoe UI"/>
            <charset val="1"/>
          </rPr>
          <t>Oliver Linsel:</t>
        </r>
        <r>
          <rPr>
            <sz val="9"/>
            <color rgb="FF000000"/>
            <rFont val="Segoe UI"/>
            <charset val="1"/>
          </rPr>
          <t xml:space="preserve">
Welche variablen Kosten treten bei Pipelines auf (in 2035)? z.B. sowas wie Kosten für den Betrieb der Verdichterstationen 
€/GWh/km</t>
        </r>
      </text>
    </comment>
    <comment ref="R1" authorId="0" shapeId="0" xr:uid="{F8CF1763-430A-4483-B468-7A022257FBFE}">
      <text>
        <r>
          <rPr>
            <b/>
            <sz val="9"/>
            <color indexed="81"/>
            <rFont val="Segoe UI"/>
            <charset val="1"/>
          </rPr>
          <t>Oliver Linsel:</t>
        </r>
        <r>
          <rPr>
            <sz val="9"/>
            <color indexed="81"/>
            <rFont val="Segoe UI"/>
            <charset val="1"/>
          </rPr>
          <t xml:space="preserve">
x% von connection invest cost % * [€/GW/km/a]</t>
        </r>
      </text>
    </comment>
    <comment ref="S1" authorId="0" shapeId="0" xr:uid="{18646CF3-0A04-4C91-A442-E840F704C155}">
      <text>
        <r>
          <rPr>
            <b/>
            <sz val="9"/>
            <color rgb="FF000000"/>
            <rFont val="Segoe UI"/>
            <charset val="1"/>
          </rPr>
          <t>Oliver Linsel:</t>
        </r>
        <r>
          <rPr>
            <sz val="9"/>
            <color rgb="FF000000"/>
            <rFont val="Segoe UI"/>
            <charset val="1"/>
          </rPr>
          <t xml:space="preserve">
</t>
        </r>
        <r>
          <rPr>
            <sz val="9"/>
            <color rgb="FF000000"/>
            <rFont val="Segoe UI"/>
            <charset val="1"/>
          </rPr>
          <t>Was für einen WACC gibt es in den jeweiligen Ländern (in 2035)?</t>
        </r>
      </text>
    </comment>
    <comment ref="T1" authorId="0" shapeId="0" xr:uid="{0C647A44-E274-4073-BB17-DF99357B62E7}">
      <text>
        <r>
          <rPr>
            <b/>
            <sz val="9"/>
            <color indexed="81"/>
            <rFont val="Segoe UI"/>
            <charset val="1"/>
          </rPr>
          <t>Oliver Linsel:</t>
        </r>
        <r>
          <rPr>
            <sz val="9"/>
            <color indexed="81"/>
            <rFont val="Segoe UI"/>
            <charset val="1"/>
          </rPr>
          <t xml:space="preserve">
€/GWh</t>
        </r>
      </text>
    </comment>
    <comment ref="U1" authorId="0" shapeId="0" xr:uid="{DAE30E5F-5473-404C-97F3-2094E8F2995E}">
      <text>
        <r>
          <rPr>
            <b/>
            <sz val="9"/>
            <color indexed="81"/>
            <rFont val="Segoe UI"/>
            <charset val="1"/>
          </rPr>
          <t>Oliver Linsel:</t>
        </r>
        <r>
          <rPr>
            <sz val="9"/>
            <color indexed="81"/>
            <rFont val="Segoe UI"/>
            <charset val="1"/>
          </rPr>
          <t xml:space="preserve">
€/kgH2</t>
        </r>
      </text>
    </comment>
    <comment ref="N2" authorId="1" shapeId="0" xr:uid="{7A668568-E543-D84B-8118-FBBC8A4D026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Wert aus dem European Hydrogen Backbone Report 2022; wir haben damals angenommen, dass es bei den Investkosten keine Unterschiede zwischen den einzelen Regionen/Ländern gibt -&gt; Arbeiterkosten wirken sich nur auf die Betriebskosten aus</t>
      </text>
    </comment>
    <comment ref="O2" authorId="2" shapeId="0" xr:uid="{07BC5FFD-6238-EF48-AC3C-30FB89648C6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40 Jahre wurde überall angenommen (IEA Future of Hydrogen; EWI Köln Datenanalyse; European Hydrogen Backbone)</t>
      </text>
    </comment>
    <comment ref="P2" authorId="3" shapeId="0" xr:uid="{56773BAA-CD12-D940-B370-236923A6652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Wert stammt aus PyPSA (einzige Quelle, in der es dazu einen Wert gab)</t>
      </text>
    </comment>
    <comment ref="R2" authorId="4" shapeId="0" xr:uid="{082DFE9F-B2B2-8246-8BBA-DC557A3A710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variable Kosten für die Pipelines haben wir nicht, sondern nur fixe Betriebskosten für die Pipeline, die in % der Investitionskosten pro Jahr angegeben waren und die wir dann noch anhand der Arbeiterkosten für die einzelnen Regionen (Amerika, Asien und Europa) angepasst haben. Ansonsten haben wir in der Excel „Technologiedaten“ noch im Umwandlungs-Arbeitsblatt die Kosten für Kompressoren (in €/MW_elektrisch) und auch noch deren fixen Betriebskosten pro Jahr (1,7% der Invests)</t>
      </text>
    </comment>
    <comment ref="S2" authorId="5" shapeId="0" xr:uid="{7F411549-CAFA-C540-98AF-DA4275CAC5E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Pipelines wurde in der European Hydrogen Backbone Quelle ein WACC von allgemein 5% angenommen. Ansonsten gab es dazu keine Angaben in unseren Quellen. EIne WACC-Auflistung je Land gibt es so nicht.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Oliver Linsel</author>
    <author>tc={5388140D-1768-4DB5-99F2-77AC0D0B0192}</author>
    <author>tc={1D49A6C1-8D0B-48E8-97DB-A6F478D4B75A}</author>
    <author>tc={AA7DB723-687A-4CD8-9472-847F7092B0B9}</author>
    <author>tc={A206F1A5-1224-4D3A-866D-39BBBB4316A3}</author>
    <author>tc={B5FCEC1A-158A-4BDE-A835-CEF75E98C55F}</author>
    <author>tc={F662B81B-1EDD-4C51-9E8E-21667DEBFABE}</author>
    <author>tc={9150F522-C948-4614-A5E9-C236169CC4EE}</author>
    <author>tc={0365CFC7-D1F0-4665-A257-3E5391B1ABFC}</author>
    <author>tc={990FB7AF-F28A-4D44-AE63-DAA86D8F918C}</author>
    <author>tc={7445AD4E-EB11-CF41-937B-2D4C796D37E0}</author>
    <author>tc={AF81E9B1-6F1C-4FA9-BA95-6F244893C3B7}</author>
    <author>tc={D2396580-C5BB-42C6-B85E-E5633223D331}</author>
    <author>tc={0F35D062-9422-4033-BDF0-C9343047527D}</author>
  </authors>
  <commentList>
    <comment ref="G1" authorId="0" shapeId="0" xr:uid="{7D691C4F-2DC5-44E4-9E56-EF61375510D8}">
      <text>
        <r>
          <rPr>
            <b/>
            <sz val="9"/>
            <color rgb="FF000000"/>
            <rFont val="Segoe UI"/>
            <charset val="1"/>
          </rPr>
          <t>Oliver Linsel:</t>
        </r>
        <r>
          <rPr>
            <sz val="9"/>
            <color rgb="FF000000"/>
            <rFont val="Segoe UI"/>
            <charset val="1"/>
          </rPr>
          <t xml:space="preserve">
</t>
        </r>
        <r>
          <rPr>
            <sz val="9"/>
            <color rgb="FF000000"/>
            <rFont val="Segoe UI"/>
            <charset val="1"/>
          </rPr>
          <t>Welchen Wasserstoffbedarf haben die Länder nach dem mittleren Szenario in 2035?</t>
        </r>
      </text>
    </comment>
    <comment ref="I1" authorId="0" shapeId="0" xr:uid="{39EA2197-AE67-43B9-AB16-74EA49B267C3}">
      <text>
        <r>
          <rPr>
            <b/>
            <sz val="9"/>
            <color rgb="FF000000"/>
            <rFont val="Segoe UI"/>
            <charset val="1"/>
          </rPr>
          <t>Oliver Linsel:</t>
        </r>
        <r>
          <rPr>
            <sz val="9"/>
            <color rgb="FF000000"/>
            <rFont val="Segoe UI"/>
            <charset val="1"/>
          </rPr>
          <t xml:space="preserve">
</t>
        </r>
        <r>
          <rPr>
            <sz val="9"/>
            <color rgb="FF000000"/>
            <rFont val="Segoe UI"/>
            <charset val="1"/>
          </rPr>
          <t>was kostet es in den jeweiligen Ländern eine Pipeline zu bauen in €/MW/km in 2035</t>
        </r>
      </text>
    </comment>
    <comment ref="J1" authorId="0" shapeId="0" xr:uid="{4F93D922-F21D-467C-80CC-8FCC0BEB9D44}">
      <text>
        <r>
          <rPr>
            <b/>
            <sz val="9"/>
            <color rgb="FF000000"/>
            <rFont val="Segoe UI"/>
            <charset val="1"/>
          </rPr>
          <t>Oliver Linsel:</t>
        </r>
        <r>
          <rPr>
            <sz val="9"/>
            <color rgb="FF000000"/>
            <rFont val="Segoe UI"/>
            <charset val="1"/>
          </rPr>
          <t xml:space="preserve">
</t>
        </r>
        <r>
          <rPr>
            <sz val="9"/>
            <color rgb="FF000000"/>
            <rFont val="Segoe UI"/>
            <charset val="1"/>
          </rPr>
          <t>was kostet es in den jeweiligen Ländern eine Pipeline zu bauen in €/MW/km in 2035</t>
        </r>
      </text>
    </comment>
    <comment ref="K1" authorId="0" shapeId="0" xr:uid="{AA3DEEA4-3DA3-4D0D-88BB-CEE12C010B78}">
      <text>
        <r>
          <rPr>
            <b/>
            <sz val="9"/>
            <color rgb="FF000000"/>
            <rFont val="Segoe UI"/>
            <charset val="1"/>
          </rPr>
          <t>Oliver Linsel:</t>
        </r>
        <r>
          <rPr>
            <sz val="9"/>
            <color rgb="FF000000"/>
            <rFont val="Segoe UI"/>
            <charset val="1"/>
          </rPr>
          <t xml:space="preserve">
</t>
        </r>
        <r>
          <rPr>
            <sz val="9"/>
            <color rgb="FF000000"/>
            <rFont val="Segoe UI"/>
            <charset val="1"/>
          </rPr>
          <t>Welche Lebenszeit hat eine Pipeline (in 2035)?</t>
        </r>
      </text>
    </comment>
    <comment ref="L1" authorId="0" shapeId="0" xr:uid="{0C1BF104-E1D3-466C-875E-F82317EE29E5}">
      <text>
        <r>
          <rPr>
            <b/>
            <sz val="9"/>
            <color rgb="FF000000"/>
            <rFont val="Segoe UI"/>
            <charset val="1"/>
          </rPr>
          <t>Oliver Linsel:</t>
        </r>
        <r>
          <rPr>
            <sz val="9"/>
            <color rgb="FF000000"/>
            <rFont val="Segoe UI"/>
            <charset val="1"/>
          </rPr>
          <t xml:space="preserve">
</t>
        </r>
        <r>
          <rPr>
            <sz val="9"/>
            <color rgb="FF000000"/>
            <rFont val="Segoe UI"/>
            <charset val="1"/>
          </rPr>
          <t>Bzw: Wie viel Prozent von der Gasmenge die hinten reingeht kommt vorne auch wieder raus? Ist dieser Wert abhängig von z.B. der Länge? (in 2035?)</t>
        </r>
      </text>
    </comment>
    <comment ref="M1" authorId="0" shapeId="0" xr:uid="{A27DEF35-30AD-4B49-8CCC-F0EE64B81BA3}">
      <text>
        <r>
          <rPr>
            <b/>
            <sz val="9"/>
            <color rgb="FF000000"/>
            <rFont val="Segoe UI"/>
            <charset val="1"/>
          </rPr>
          <t>Oliver Linsel:</t>
        </r>
        <r>
          <rPr>
            <sz val="9"/>
            <color rgb="FF000000"/>
            <rFont val="Segoe UI"/>
            <charset val="1"/>
          </rPr>
          <t xml:space="preserve">
</t>
        </r>
        <r>
          <rPr>
            <sz val="9"/>
            <color rgb="FF000000"/>
            <rFont val="Segoe UI"/>
            <charset val="1"/>
          </rPr>
          <t xml:space="preserve">Welche variablen Kosten treten bei Pipelines auf (in 2035)? z.B. sowas wie Kosten für den Betrieb der Verdichterstationen </t>
        </r>
      </text>
    </comment>
    <comment ref="N1" authorId="0" shapeId="0" xr:uid="{36F1E8EE-64A4-4763-9B60-85081A8C33C1}">
      <text>
        <r>
          <rPr>
            <b/>
            <sz val="9"/>
            <color indexed="81"/>
            <rFont val="Segoe UI"/>
            <charset val="1"/>
          </rPr>
          <t>Oliver Linsel:</t>
        </r>
        <r>
          <rPr>
            <sz val="9"/>
            <color indexed="81"/>
            <rFont val="Segoe UI"/>
            <charset val="1"/>
          </rPr>
          <t xml:space="preserve">
x% von connection invest cost % * [€/MW/km]</t>
        </r>
      </text>
    </comment>
    <comment ref="O1" authorId="0" shapeId="0" xr:uid="{8DDC8814-A965-4610-905D-E86897E923AF}">
      <text>
        <r>
          <rPr>
            <b/>
            <sz val="9"/>
            <color rgb="FF000000"/>
            <rFont val="Segoe UI"/>
            <charset val="1"/>
          </rPr>
          <t>Oliver Linsel:</t>
        </r>
        <r>
          <rPr>
            <sz val="9"/>
            <color rgb="FF000000"/>
            <rFont val="Segoe UI"/>
            <charset val="1"/>
          </rPr>
          <t xml:space="preserve">
</t>
        </r>
        <r>
          <rPr>
            <sz val="9"/>
            <color rgb="FF000000"/>
            <rFont val="Segoe UI"/>
            <charset val="1"/>
          </rPr>
          <t>Was für einen WACC gibt es in den jeweiligen Ländern (in 2035)?</t>
        </r>
      </text>
    </comment>
    <comment ref="S1" authorId="0" shapeId="0" xr:uid="{2A837974-8BA4-4AC4-962B-A3E0A5FE4279}">
      <text>
        <r>
          <rPr>
            <b/>
            <sz val="9"/>
            <color rgb="FF000000"/>
            <rFont val="Segoe UI"/>
            <charset val="1"/>
          </rPr>
          <t>Oliver Linsel:</t>
        </r>
        <r>
          <rPr>
            <sz val="9"/>
            <color rgb="FF000000"/>
            <rFont val="Segoe UI"/>
            <charset val="1"/>
          </rPr>
          <t xml:space="preserve">
</t>
        </r>
        <r>
          <rPr>
            <sz val="9"/>
            <color rgb="FF000000"/>
            <rFont val="Segoe UI"/>
            <charset val="1"/>
          </rPr>
          <t>Welchen Wasserstoffbedarf haben die Länder nach dem mittleren Szenario in 2035?</t>
        </r>
      </text>
    </comment>
    <comment ref="I2" authorId="1" shapeId="0" xr:uid="{5388140D-1768-4DB5-99F2-77AC0D0B019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Wert aus dem European Hydrogen Backbone Report 2022; wir haben damals angenommen, dass es bei den Investkosten keine Unterschiede zwischen den einzelen Regionen/Ländern gibt -&gt; Arbeiterkosten wirken sich nur auf die Betriebskosten aus</t>
      </text>
    </comment>
    <comment ref="J2" authorId="2" shapeId="0" xr:uid="{1D49A6C1-8D0B-48E8-97DB-A6F478D4B7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Wert aus dem European Hydrogen Backbone Report 2022; wir haben damals angenommen, dass es bei den Investkosten keine Unterschiede zwischen den einzelen Regionen/Ländern gibt -&gt; Arbeiterkosten wirken sich nur auf die Betriebskosten aus</t>
      </text>
    </comment>
    <comment ref="K2" authorId="3" shapeId="0" xr:uid="{AA7DB723-687A-4CD8-9472-847F7092B0B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40 Jahre wurde überall angenommen (IEA Future of Hydrogen; EWI Köln Datenanalyse; European Hydrogen Backbone)</t>
      </text>
    </comment>
    <comment ref="L2" authorId="4" shapeId="0" xr:uid="{A206F1A5-1224-4D3A-866D-39BBBB4316A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Wert stammt aus PyPSA (einzige Quelle, in der es dazu einen Wert gab)</t>
      </text>
    </comment>
    <comment ref="N2" authorId="5" shapeId="0" xr:uid="{B5FCEC1A-158A-4BDE-A835-CEF75E98C55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variable Kosten für die Pipelines haben wir nicht, sondern nur fixe Betriebskosten für die Pipeline, die in % der Investitionskosten pro Jahr angegeben waren und die wir dann noch anhand der Arbeiterkosten für die einzelnen Regionen (Amerika, Asien und Europa) angepasst haben. Ansonsten haben wir in der Excel „Technologiedaten“ noch im Umwandlungs-Arbeitsblatt die Kosten für Kompressoren (in €/MW_elektrisch) und auch noch deren fixen Betriebskosten pro Jahr (1,7% der Invests)</t>
      </text>
    </comment>
    <comment ref="O2" authorId="6" shapeId="0" xr:uid="{F662B81B-1EDD-4C51-9E8E-21667DEBFAB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Pipelines wurde in der European Hydrogen Backbone Quelle ein WACC von allgemein 5% angenommen. Ansonsten gab es dazu keine Angaben in unseren Quellen. EIne WACC-Auflistung je Land gibt es so nicht.</t>
      </text>
    </comment>
    <comment ref="A201" authorId="7" shapeId="0" xr:uid="{9150F522-C948-4614-A5E9-C236169CC4E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Werte zu -&gt; kam in den ursprünglichen CountryCodes nicht vor</t>
      </text>
    </comment>
    <comment ref="G201" authorId="8" shapeId="0" xr:uid="{0365CFC7-D1F0-4665-A257-3E5391B1ABF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Assumption to be 0</t>
      </text>
    </comment>
    <comment ref="S201" authorId="9" shapeId="0" xr:uid="{990FB7AF-F28A-4D44-AE63-DAA86D8F918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Assumption to be 0</t>
      </text>
    </comment>
    <comment ref="A272" authorId="10" shapeId="0" xr:uid="{7445AD4E-EB11-CF41-937B-2D4C796D37E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Werte zu -&gt; kam in den ursprünglichen CountryCodes nicht vor</t>
      </text>
    </comment>
    <comment ref="G272" authorId="11" shapeId="0" xr:uid="{AF81E9B1-6F1C-4FA9-BA95-6F244893C3B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Assumption to be 0</t>
      </text>
    </comment>
    <comment ref="H272" authorId="12" shapeId="0" xr:uid="{D2396580-C5BB-42C6-B85E-E5633223D3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Assumption to be 0</t>
      </text>
    </comment>
    <comment ref="I272" authorId="13" shapeId="0" xr:uid="{0F35D062-9422-4033-BDF0-C9343047527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Assumption to be 0</t>
      </text>
    </comment>
  </commentList>
</comments>
</file>

<file path=xl/sharedStrings.xml><?xml version="1.0" encoding="utf-8"?>
<sst xmlns="http://schemas.openxmlformats.org/spreadsheetml/2006/main" count="2937" uniqueCount="300">
  <si>
    <t>Node</t>
  </si>
  <si>
    <t>AF-AGO</t>
  </si>
  <si>
    <t>AF-BDI</t>
  </si>
  <si>
    <t>AF-BEN</t>
  </si>
  <si>
    <t>AF-BFA</t>
  </si>
  <si>
    <t>AF-BWA</t>
  </si>
  <si>
    <t>AF-CAF</t>
  </si>
  <si>
    <t>AF-CIV</t>
  </si>
  <si>
    <t>AF-CMR</t>
  </si>
  <si>
    <t>AF-COD</t>
  </si>
  <si>
    <t>AF-COG</t>
  </si>
  <si>
    <t>AF-DJI</t>
  </si>
  <si>
    <t>AF-DZA</t>
  </si>
  <si>
    <t>AF-EGY</t>
  </si>
  <si>
    <t>AF-ERI</t>
  </si>
  <si>
    <t>AF-ETH</t>
  </si>
  <si>
    <t>AF-GAB</t>
  </si>
  <si>
    <t>AF-GHA</t>
  </si>
  <si>
    <t>AF-GIN</t>
  </si>
  <si>
    <t>AF-GMB</t>
  </si>
  <si>
    <t>AF-GNB</t>
  </si>
  <si>
    <t>AF-GNQ</t>
  </si>
  <si>
    <t>AF-KEN</t>
  </si>
  <si>
    <t>AF-LBR</t>
  </si>
  <si>
    <t>AF-LBY</t>
  </si>
  <si>
    <t>AF-LSO</t>
  </si>
  <si>
    <t>AF-MAR</t>
  </si>
  <si>
    <t>AF-MDG</t>
  </si>
  <si>
    <t>AF-MLI</t>
  </si>
  <si>
    <t>AF-MOZ</t>
  </si>
  <si>
    <t>AF-MRT</t>
  </si>
  <si>
    <t>AF-MWI</t>
  </si>
  <si>
    <t>AF-NAM</t>
  </si>
  <si>
    <t>AF-NER</t>
  </si>
  <si>
    <t>AF-NGA</t>
  </si>
  <si>
    <t>AF-RWA</t>
  </si>
  <si>
    <t>AF-SDN</t>
  </si>
  <si>
    <t>AF-SEN</t>
  </si>
  <si>
    <t>AF-SLE</t>
  </si>
  <si>
    <t>AF-SOM</t>
  </si>
  <si>
    <t>AF-SWZ</t>
  </si>
  <si>
    <t>AF-TCD</t>
  </si>
  <si>
    <t>AF-TGO</t>
  </si>
  <si>
    <t>AF-TUN</t>
  </si>
  <si>
    <t>AF-TZA</t>
  </si>
  <si>
    <t>AF-UGA</t>
  </si>
  <si>
    <t>AF-ZAF</t>
  </si>
  <si>
    <t>AF-ZMB</t>
  </si>
  <si>
    <t>AF-ZWE</t>
  </si>
  <si>
    <t>AS-AFG</t>
  </si>
  <si>
    <t>AS-ARE</t>
  </si>
  <si>
    <t>AS-BGD</t>
  </si>
  <si>
    <t>AS-BHR</t>
  </si>
  <si>
    <t>AS-BRN</t>
  </si>
  <si>
    <t>AS-BTN</t>
  </si>
  <si>
    <t>AS-CHN-AN</t>
  </si>
  <si>
    <t>AS-CHN-BE</t>
  </si>
  <si>
    <t>AS-CHN-CH</t>
  </si>
  <si>
    <t>AS-CHN-EM</t>
  </si>
  <si>
    <t>AS-CHN-FU</t>
  </si>
  <si>
    <t>AS-CHN-GA</t>
  </si>
  <si>
    <t>AS-CHN-GD</t>
  </si>
  <si>
    <t>AS-CHN-GU</t>
  </si>
  <si>
    <t>AS-CHN-GX</t>
  </si>
  <si>
    <t>AS-CHN-HA</t>
  </si>
  <si>
    <t>AS-CHN-HB</t>
  </si>
  <si>
    <t>AS-CHN-HE</t>
  </si>
  <si>
    <t>AS-CHN-HJ</t>
  </si>
  <si>
    <t>AS-CHN-HK</t>
  </si>
  <si>
    <t>AS-CHN-HN</t>
  </si>
  <si>
    <t>AS-CHN-HU</t>
  </si>
  <si>
    <t>AS-CHN-JI</t>
  </si>
  <si>
    <t>AS-CHN-JS</t>
  </si>
  <si>
    <t>AS-CHN-JX</t>
  </si>
  <si>
    <t>AS-CHN-LI</t>
  </si>
  <si>
    <t>AS-CHN-MA</t>
  </si>
  <si>
    <t>AS-CHN-NI</t>
  </si>
  <si>
    <t>AS-CHN-QI</t>
  </si>
  <si>
    <t>AS-CHN-SC</t>
  </si>
  <si>
    <t>AS-CHN-SD</t>
  </si>
  <si>
    <t>AS-CHN-SH</t>
  </si>
  <si>
    <t>AS-CHN-SI</t>
  </si>
  <si>
    <t>AS-CHN-SX</t>
  </si>
  <si>
    <t>AS-CHN-TI</t>
  </si>
  <si>
    <t>AS-CHN-TJ</t>
  </si>
  <si>
    <t>AS-CHN-WM</t>
  </si>
  <si>
    <t>AS-CHN-XI</t>
  </si>
  <si>
    <t>AS-CHN-YU</t>
  </si>
  <si>
    <t>AS-CHN-ZH</t>
  </si>
  <si>
    <t>AS-IDN</t>
  </si>
  <si>
    <t>AS-IND-EA</t>
  </si>
  <si>
    <t>AS-IND-NE</t>
  </si>
  <si>
    <t>AS-IND-NO</t>
  </si>
  <si>
    <t>AS-IND-SO</t>
  </si>
  <si>
    <t>AS-IND-WE</t>
  </si>
  <si>
    <t>AS-IRN</t>
  </si>
  <si>
    <t>AS-IRQ</t>
  </si>
  <si>
    <t>AS-ISR</t>
  </si>
  <si>
    <t>AS-JOR</t>
  </si>
  <si>
    <t>AS-JPN-CE</t>
  </si>
  <si>
    <t>AS-JPN-HO</t>
  </si>
  <si>
    <t>AS-JPN-KY</t>
  </si>
  <si>
    <t>AS-JPN-OK</t>
  </si>
  <si>
    <t>AS-JPN-SH</t>
  </si>
  <si>
    <t>AS-JPN-TO</t>
  </si>
  <si>
    <t>AS-KAZ</t>
  </si>
  <si>
    <t>AS-KGZ</t>
  </si>
  <si>
    <t>AS-KHM</t>
  </si>
  <si>
    <t>AS-KOR</t>
  </si>
  <si>
    <t>AS-KWT</t>
  </si>
  <si>
    <t>AS-LAO</t>
  </si>
  <si>
    <t>AS-LBN</t>
  </si>
  <si>
    <t>AS-LKA</t>
  </si>
  <si>
    <t>AS-MMR</t>
  </si>
  <si>
    <t>AS-MNG</t>
  </si>
  <si>
    <t>AS-MYS</t>
  </si>
  <si>
    <t>AS-NPL</t>
  </si>
  <si>
    <t>AS-OMN</t>
  </si>
  <si>
    <t>AS-PAK</t>
  </si>
  <si>
    <t>AS-PHL</t>
  </si>
  <si>
    <t>AS-PRK</t>
  </si>
  <si>
    <t>AS-QAT</t>
  </si>
  <si>
    <t>AS-RUS-CE</t>
  </si>
  <si>
    <t>AS-RUS-FE</t>
  </si>
  <si>
    <t>AS-RUS-MV</t>
  </si>
  <si>
    <t>AS-RUS-NW</t>
  </si>
  <si>
    <t>AS-RUS-SI</t>
  </si>
  <si>
    <t>AS-RUS-SO</t>
  </si>
  <si>
    <t>AS-RUS-UR</t>
  </si>
  <si>
    <t>AS-SAU</t>
  </si>
  <si>
    <t>AS-SGP</t>
  </si>
  <si>
    <t>AS-SYR</t>
  </si>
  <si>
    <t>AS-THA</t>
  </si>
  <si>
    <t>AS-TJK</t>
  </si>
  <si>
    <t>AS-TKM</t>
  </si>
  <si>
    <t>AS-TLS</t>
  </si>
  <si>
    <t>AS-TUR</t>
  </si>
  <si>
    <t>AS-TWN</t>
  </si>
  <si>
    <t>AS-UZB</t>
  </si>
  <si>
    <t>AS-VNM</t>
  </si>
  <si>
    <t>AS-YEM</t>
  </si>
  <si>
    <t>EU-ALB</t>
  </si>
  <si>
    <t>EU-ARM</t>
  </si>
  <si>
    <t>EU-AUT</t>
  </si>
  <si>
    <t>EU-AZE</t>
  </si>
  <si>
    <t>EU-BEL</t>
  </si>
  <si>
    <t>EU-BGR</t>
  </si>
  <si>
    <t>EU-BIH</t>
  </si>
  <si>
    <t>EU-BLR</t>
  </si>
  <si>
    <t>EU-CHE</t>
  </si>
  <si>
    <t>EU-CYP</t>
  </si>
  <si>
    <t>EU-CZE</t>
  </si>
  <si>
    <t>EU-DEU</t>
  </si>
  <si>
    <t>EU-DNK</t>
  </si>
  <si>
    <t>EU-ESP</t>
  </si>
  <si>
    <t>EU-EST</t>
  </si>
  <si>
    <t>EU-FIN</t>
  </si>
  <si>
    <t>EU-FRA</t>
  </si>
  <si>
    <t>EU-GBR</t>
  </si>
  <si>
    <t>EU-GEO</t>
  </si>
  <si>
    <t>EU-GRC</t>
  </si>
  <si>
    <t>EU-HRV</t>
  </si>
  <si>
    <t>EU-HUN</t>
  </si>
  <si>
    <t>EU-IRL</t>
  </si>
  <si>
    <t>EU-ISL</t>
  </si>
  <si>
    <t>EU-ITA</t>
  </si>
  <si>
    <t>EU-LTU</t>
  </si>
  <si>
    <t>EU-LUX</t>
  </si>
  <si>
    <t>EU-LVA</t>
  </si>
  <si>
    <t>EU-MDA</t>
  </si>
  <si>
    <t>EU-MKD</t>
  </si>
  <si>
    <t>EU-MLT</t>
  </si>
  <si>
    <t>EU-MNE</t>
  </si>
  <si>
    <t>EU-NLD</t>
  </si>
  <si>
    <t>EU-NOR</t>
  </si>
  <si>
    <t>EU-POL</t>
  </si>
  <si>
    <t>EU-PRT</t>
  </si>
  <si>
    <t>EU-ROU</t>
  </si>
  <si>
    <t>EU-SRB</t>
  </si>
  <si>
    <t>EU-SVK</t>
  </si>
  <si>
    <t>EU-SVN</t>
  </si>
  <si>
    <t>EU-SWE</t>
  </si>
  <si>
    <t>EU-UKR</t>
  </si>
  <si>
    <t>NA-BLZ</t>
  </si>
  <si>
    <t>NA-CAN-AB</t>
  </si>
  <si>
    <t>NA-CAN-AR</t>
  </si>
  <si>
    <t>NA-CAN-BC</t>
  </si>
  <si>
    <t>NA-CAN-MB</t>
  </si>
  <si>
    <t>NA-CAN-NL</t>
  </si>
  <si>
    <t>NA-CAN-NO</t>
  </si>
  <si>
    <t>NA-CAN-ON</t>
  </si>
  <si>
    <t>NA-CAN-QC</t>
  </si>
  <si>
    <t>NA-CAN-SK</t>
  </si>
  <si>
    <t>NA-CRI</t>
  </si>
  <si>
    <t>NA-CUB</t>
  </si>
  <si>
    <t>NA-DOM</t>
  </si>
  <si>
    <t>NA-GTM</t>
  </si>
  <si>
    <t>NA-HND</t>
  </si>
  <si>
    <t>NA-HTI</t>
  </si>
  <si>
    <t>NA-JAM</t>
  </si>
  <si>
    <t>NA-MEX</t>
  </si>
  <si>
    <t>NA-NIC</t>
  </si>
  <si>
    <t>NA-PAN</t>
  </si>
  <si>
    <t>NA-SLV</t>
  </si>
  <si>
    <t>NA-TTO</t>
  </si>
  <si>
    <t>NA-USA-AK</t>
  </si>
  <si>
    <t>NA-USA-AZ</t>
  </si>
  <si>
    <t>NA-USA-CA</t>
  </si>
  <si>
    <t>NA-USA-ER</t>
  </si>
  <si>
    <t>NA-USA-FR</t>
  </si>
  <si>
    <t>NA-USA-GU</t>
  </si>
  <si>
    <t>NA-USA-HA</t>
  </si>
  <si>
    <t>NA-USA-ME</t>
  </si>
  <si>
    <t>NA-USA-MW</t>
  </si>
  <si>
    <t>NA-USA-NE</t>
  </si>
  <si>
    <t>NA-USA-NW</t>
  </si>
  <si>
    <t>NA-USA-NY</t>
  </si>
  <si>
    <t>NA-USA-PR</t>
  </si>
  <si>
    <t>NA-USA-RA</t>
  </si>
  <si>
    <t>NA-USA-RE</t>
  </si>
  <si>
    <t>NA-USA-RM</t>
  </si>
  <si>
    <t>NA-USA-RW</t>
  </si>
  <si>
    <t>NA-USA-SA</t>
  </si>
  <si>
    <t>NA-USA-SC</t>
  </si>
  <si>
    <t>NA-USA-SE</t>
  </si>
  <si>
    <t>NA-USA-SN</t>
  </si>
  <si>
    <t>NA-USA-SS</t>
  </si>
  <si>
    <t>NA-USA-SV</t>
  </si>
  <si>
    <t>NA-USA-SW</t>
  </si>
  <si>
    <t>OC-AUS-NT</t>
  </si>
  <si>
    <t>OC-AUS-QL</t>
  </si>
  <si>
    <t>OC-AUS-SA</t>
  </si>
  <si>
    <t>OC-AUS-SW</t>
  </si>
  <si>
    <t>OC-AUS-TA</t>
  </si>
  <si>
    <t>OC-AUS-VI</t>
  </si>
  <si>
    <t>OC-AUS-WA</t>
  </si>
  <si>
    <t>OC-NZL</t>
  </si>
  <si>
    <t>OC-PNG</t>
  </si>
  <si>
    <t>SA-ARG</t>
  </si>
  <si>
    <t>SA-BOL</t>
  </si>
  <si>
    <t>SA-BRA-CN</t>
  </si>
  <si>
    <t>SA-BRA-CW</t>
  </si>
  <si>
    <t>SA-BRA-NE</t>
  </si>
  <si>
    <t>SA-BRA-NW</t>
  </si>
  <si>
    <t>SA-BRA-SE</t>
  </si>
  <si>
    <t>SA-BRA-SO</t>
  </si>
  <si>
    <t>SA-BRA-WE</t>
  </si>
  <si>
    <t>SA-CHL</t>
  </si>
  <si>
    <t>SA-COL</t>
  </si>
  <si>
    <t>SA-ECU</t>
  </si>
  <si>
    <t>SA-GUY</t>
  </si>
  <si>
    <t>SA-PER</t>
  </si>
  <si>
    <t>SA-PRY</t>
  </si>
  <si>
    <t>SA-SUR</t>
  </si>
  <si>
    <t>SA-URY</t>
  </si>
  <si>
    <t>SA-VEN</t>
  </si>
  <si>
    <t>NA-GRL</t>
  </si>
  <si>
    <t>SA-BRA-J1</t>
  </si>
  <si>
    <t>SA-BRA-J2</t>
  </si>
  <si>
    <t>SA-BRA-J3</t>
  </si>
  <si>
    <t>name</t>
  </si>
  <si>
    <t>class</t>
  </si>
  <si>
    <t>attribute</t>
  </si>
  <si>
    <t>Latitude</t>
  </si>
  <si>
    <t>Longitude</t>
  </si>
  <si>
    <t>value1</t>
  </si>
  <si>
    <t>value2</t>
  </si>
  <si>
    <t>connection_investment_lifetime</t>
  </si>
  <si>
    <t>fix_ratio_out_in_connection_flow</t>
  </si>
  <si>
    <t>WACC</t>
  </si>
  <si>
    <t>connection_flow_cost</t>
  </si>
  <si>
    <t>connection_investment_cost_onshore</t>
  </si>
  <si>
    <t>connection_investment_cost_offshore</t>
  </si>
  <si>
    <t>balance_type</t>
  </si>
  <si>
    <t>balance_type_node</t>
  </si>
  <si>
    <t>AF-CPV</t>
  </si>
  <si>
    <t>AF-ESH</t>
  </si>
  <si>
    <t>balance_type_none</t>
  </si>
  <si>
    <t>AF-MSU</t>
  </si>
  <si>
    <t>EU-KOS</t>
  </si>
  <si>
    <t>OC-FJI</t>
  </si>
  <si>
    <t>SA-GUF</t>
  </si>
  <si>
    <t>connection_fom_cost</t>
  </si>
  <si>
    <t>tax_net_unit_flow</t>
  </si>
  <si>
    <t>h2_demand_net</t>
  </si>
  <si>
    <t>h2_demand_gross</t>
  </si>
  <si>
    <t>max_h2_prod</t>
  </si>
  <si>
    <t>max_el_4_h2_prod</t>
  </si>
  <si>
    <t>https://iea.blob.core.windows.net/assets/830fe099-5530-48f2-a7c1-11f35d510983/WorldEnergyOutlook2022.pdf</t>
  </si>
  <si>
    <t>h2_demand_gross_TWh</t>
  </si>
  <si>
    <t>tax_net_unit_flow_EUR_kg</t>
  </si>
  <si>
    <t>max_el_4_h2_prod_TWh</t>
  </si>
  <si>
    <t>h2_demand_TWh</t>
  </si>
  <si>
    <t>el_demand_TWh</t>
  </si>
  <si>
    <t>https://iea.blob.core.windows.net/assets/9e3a3493-b9a6-4b7d-b499-7ca48e357561/The_Future_of_Hydrogen.pdf</t>
  </si>
  <si>
    <t>max_h2_pot</t>
  </si>
  <si>
    <t>connection_investment_cost</t>
  </si>
  <si>
    <t>total_h2_pot_MWh</t>
  </si>
  <si>
    <t>Backupt Greenland</t>
  </si>
  <si>
    <t>AF-MUS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</si>
</sst>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000"/>
    <numFmt numFmtId="165" formatCode="0.000"/>
    <numFmt numFmtId="166" formatCode="0.0"/>
    <numFmt numFmtId="167" formatCode="0.000%"/>
  </numFmts>
  <fonts count="9" x14ac:knownFonts="1">
    <font>
      <sz val="11"/>
      <color theme="1"/>
      <name val="Calibri"/>
      <family val="2"/>
      <scheme val="minor"/>
    </font>
    <font>
      <b/>
      <sz val="9"/>
      <color rgb="FF000000"/>
      <name val="Segoe UI"/>
      <charset val="1"/>
    </font>
    <font>
      <sz val="9"/>
      <color rgb="FF000000"/>
      <name val="Segoe UI"/>
      <charset val="1"/>
    </font>
    <font>
      <sz val="9"/>
      <color indexed="81"/>
      <name val="Segoe UI"/>
      <charset val="1"/>
    </font>
    <font>
      <b/>
      <sz val="9"/>
      <color indexed="81"/>
      <name val="Segoe UI"/>
      <charset val="1"/>
    </font>
    <font>
      <sz val="10"/>
      <name val="Arial"/>
      <family val="2"/>
    </font>
    <font>
      <u/>
      <sz val="10"/>
      <color theme="10"/>
      <name val="Arial"/>
      <family val="2"/>
    </font>
    <font>
      <sz val="11"/>
      <color theme="1"/>
      <name val="Calibri"/>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5" fillId="0" borderId="0" applyFont="0" applyFill="0" applyBorder="0" applyAlignment="0" applyProtection="0"/>
    <xf numFmtId="0" fontId="5" fillId="0" borderId="0"/>
    <xf numFmtId="0" fontId="5" fillId="0" borderId="0"/>
    <xf numFmtId="0" fontId="6" fillId="0" borderId="0" applyNumberFormat="0" applyFill="0" applyBorder="0" applyAlignment="0" applyProtection="0"/>
    <xf numFmtId="0" fontId="7"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cellStyleXfs>
  <cellXfs count="8">
    <xf numFmtId="0" fontId="0" fillId="0" borderId="0" xfId="0"/>
    <xf numFmtId="164" fontId="0" fillId="0" borderId="0" xfId="0" applyNumberFormat="1"/>
    <xf numFmtId="165" fontId="0" fillId="0" borderId="0" xfId="0" applyNumberFormat="1"/>
    <xf numFmtId="2" fontId="0" fillId="0" borderId="0" xfId="0" applyNumberFormat="1"/>
    <xf numFmtId="1" fontId="0" fillId="0" borderId="0" xfId="0" applyNumberFormat="1"/>
    <xf numFmtId="166" fontId="0" fillId="0" borderId="0" xfId="0" applyNumberFormat="1"/>
    <xf numFmtId="167" fontId="0" fillId="0" borderId="0" xfId="7" applyNumberFormat="1" applyFont="1"/>
    <xf numFmtId="0" fontId="0" fillId="0" borderId="0" xfId="0" applyAlignment="1">
      <alignment horizontal="center"/>
    </xf>
  </cellXfs>
  <cellStyles count="10">
    <cellStyle name="Comma 2 2" xfId="1" xr:uid="{D5EE5F91-C9D3-4EB5-BE03-D5821F3DDBBE}"/>
    <cellStyle name="Hyperlink 2" xfId="4" xr:uid="{FA94F1F0-9EFA-4214-818E-48E698771A90}"/>
    <cellStyle name="Komma 2" xfId="6" xr:uid="{B1E6BF5F-27BC-46FD-A20D-7FCF7A680E1D}"/>
    <cellStyle name="Komma 3" xfId="8" xr:uid="{86B5F845-4E8B-4AE7-9A89-D65DD7BF93C0}"/>
    <cellStyle name="Komma 4" xfId="9" xr:uid="{F7EC0AB6-2A58-480C-A2D9-B576078B40BC}"/>
    <cellStyle name="Normal 2" xfId="2" xr:uid="{D7114E54-B30B-4DB8-B233-0FCFB7665F4E}"/>
    <cellStyle name="Normal 2 2" xfId="3" xr:uid="{5F68FED3-DD93-463F-88D0-9FC98862538A}"/>
    <cellStyle name="Prozent" xfId="7" builtinId="5"/>
    <cellStyle name="Standard" xfId="0" builtinId="0"/>
    <cellStyle name="Standard 2" xfId="5" xr:uid="{B3F75970-EFE1-4545-89C5-5F15BD5D0302}"/>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arcel Erdelt" id="{E240531D-9CBE-7040-B61F-AA0D057A75E3}" userId="fcb17e537cac51b3" providerId="Windows Live"/>
  <person displayName="Linsel, Oliver" id="{C14C02CE-6DE8-46E9-99A7-BC71CB482A2F}" userId="S::Oliver.Linsel@ruhr-uni-bochum.de::0299a77c-4990-418b-80cc-4e7bebc71e08"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6-09T09:20:54.54" personId="{E240531D-9CBE-7040-B61F-AA0D057A75E3}" id="{7A668568-E543-D84B-8118-FBBC8A4D0261}">
    <text>Wert aus dem European Hydrogen Backbone Report 2022; wir haben damals angenommen, dass es bei den Investkosten keine Unterschiede zwischen den einzelen Regionen/Ländern gibt -&gt; Arbeiterkosten wirken sich nur auf die Betriebskosten aus</text>
  </threadedComment>
  <threadedComment ref="O2" dT="2023-06-09T09:26:01.89" personId="{E240531D-9CBE-7040-B61F-AA0D057A75E3}" id="{07BC5FFD-6238-EF48-AC3C-30FB89648C63}">
    <text>40 Jahre wurde überall angenommen (IEA Future of Hydrogen; EWI Köln Datenanalyse; European Hydrogen Backbone)</text>
  </threadedComment>
  <threadedComment ref="P2" dT="2023-06-09T09:34:29.47" personId="{E240531D-9CBE-7040-B61F-AA0D057A75E3}" id="{56773BAA-CD12-D940-B370-236923A66523}">
    <text>Wert stammt aus PyPSA (einzige Quelle, in der es dazu einen Wert gab)</text>
  </threadedComment>
  <threadedComment ref="R2" dT="2023-06-09T11:59:56.10" personId="{E240531D-9CBE-7040-B61F-AA0D057A75E3}" id="{082DFE9F-B2B2-8246-8BBA-DC557A3A7103}">
    <text>variable Kosten für die Pipelines haben wir nicht, sondern nur fixe Betriebskosten für die Pipeline, die in % der Investitionskosten pro Jahr angegeben waren und die wir dann noch anhand der Arbeiterkosten für die einzelnen Regionen (Amerika, Asien und Europa) angepasst haben. Ansonsten haben wir in der Excel „Technologiedaten“ noch im Umwandlungs-Arbeitsblatt die Kosten für Kompressoren (in €/MW_elektrisch) und auch noch deren fixen Betriebskosten pro Jahr (1,7% der Invests)</text>
  </threadedComment>
  <threadedComment ref="S2" dT="2023-06-09T11:34:24.90" personId="{E240531D-9CBE-7040-B61F-AA0D057A75E3}" id="{7F411549-CAFA-C540-98AF-DA4275CAC5E3}">
    <text>Für Pipelines wurde in der European Hydrogen Backbone Quelle ein WACC von allgemein 5% angenommen. Ansonsten gab es dazu keine Angaben in unseren Quellen. EIne WACC-Auflistung je Land gibt es so nicht.</text>
  </threadedComment>
</ThreadedComments>
</file>

<file path=xl/threadedComments/threadedComment2.xml><?xml version="1.0" encoding="utf-8"?>
<ThreadedComments xmlns="http://schemas.microsoft.com/office/spreadsheetml/2018/threadedcomments" xmlns:x="http://schemas.openxmlformats.org/spreadsheetml/2006/main">
  <threadedComment ref="I2" dT="2023-06-09T09:20:54.54" personId="{E240531D-9CBE-7040-B61F-AA0D057A75E3}" id="{5388140D-1768-4DB5-99F2-77AC0D0B0192}">
    <text>Wert aus dem European Hydrogen Backbone Report 2022; wir haben damals angenommen, dass es bei den Investkosten keine Unterschiede zwischen den einzelen Regionen/Ländern gibt -&gt; Arbeiterkosten wirken sich nur auf die Betriebskosten aus</text>
  </threadedComment>
  <threadedComment ref="J2" dT="2023-06-09T09:23:49.41" personId="{E240531D-9CBE-7040-B61F-AA0D057A75E3}" id="{1D49A6C1-8D0B-48E8-97DB-A6F478D4B75A}">
    <text>Wert aus dem European Hydrogen Backbone Report 2022; wir haben damals angenommen, dass es bei den Investkosten keine Unterschiede zwischen den einzelen Regionen/Ländern gibt -&gt; Arbeiterkosten wirken sich nur auf die Betriebskosten aus</text>
  </threadedComment>
  <threadedComment ref="K2" dT="2023-06-09T09:26:01.89" personId="{E240531D-9CBE-7040-B61F-AA0D057A75E3}" id="{AA7DB723-687A-4CD8-9472-847F7092B0B9}">
    <text>40 Jahre wurde überall angenommen (IEA Future of Hydrogen; EWI Köln Datenanalyse; European Hydrogen Backbone)</text>
  </threadedComment>
  <threadedComment ref="L2" dT="2023-06-09T09:34:29.47" personId="{E240531D-9CBE-7040-B61F-AA0D057A75E3}" id="{A206F1A5-1224-4D3A-866D-39BBBB4316A3}">
    <text>Wert stammt aus PyPSA (einzige Quelle, in der es dazu einen Wert gab)</text>
  </threadedComment>
  <threadedComment ref="N2" dT="2023-06-09T11:59:56.10" personId="{E240531D-9CBE-7040-B61F-AA0D057A75E3}" id="{B5FCEC1A-158A-4BDE-A835-CEF75E98C55F}">
    <text>variable Kosten für die Pipelines haben wir nicht, sondern nur fixe Betriebskosten für die Pipeline, die in % der Investitionskosten pro Jahr angegeben waren und die wir dann noch anhand der Arbeiterkosten für die einzelnen Regionen (Amerika, Asien und Europa) angepasst haben. Ansonsten haben wir in der Excel „Technologiedaten“ noch im Umwandlungs-Arbeitsblatt die Kosten für Kompressoren (in €/MW_elektrisch) und auch noch deren fixen Betriebskosten pro Jahr (1,7% der Invests)</text>
  </threadedComment>
  <threadedComment ref="O2" dT="2023-06-09T11:34:24.90" personId="{E240531D-9CBE-7040-B61F-AA0D057A75E3}" id="{F662B81B-1EDD-4C51-9E8E-21667DEBFABE}">
    <text>Für Pipelines wurde in der European Hydrogen Backbone Quelle ein WACC von allgemein 5% angenommen. Ansonsten gab es dazu keine Angaben in unseren Quellen. EIne WACC-Auflistung je Land gibt es so nicht.</text>
  </threadedComment>
  <threadedComment ref="A201" dT="2023-06-09T08:38:21.86" personId="{E240531D-9CBE-7040-B61F-AA0D057A75E3}" id="{9150F522-C948-4614-A5E9-C236169CC4EE}">
    <text>keine Werte zu -&gt; kam in den ursprünglichen CountryCodes nicht vor</text>
  </threadedComment>
  <threadedComment ref="G201" dT="2023-06-09T14:19:51.43" personId="{C14C02CE-6DE8-46E9-99A7-BC71CB482A2F}" id="{0365CFC7-D1F0-4665-A257-3E5391B1ABFC}">
    <text>Assumption to be 0</text>
  </threadedComment>
  <threadedComment ref="S201" dT="2023-06-09T14:19:51.43" personId="{C14C02CE-6DE8-46E9-99A7-BC71CB482A2F}" id="{990FB7AF-F28A-4D44-AE63-DAA86D8F918C}">
    <text>Assumption to be 0</text>
  </threadedComment>
  <threadedComment ref="A272" dT="2023-06-09T08:38:21.86" personId="{E240531D-9CBE-7040-B61F-AA0D057A75E3}" id="{7445AD4E-EB11-CF41-937B-2D4C796D37E0}">
    <text>keine Werte zu -&gt; kam in den ursprünglichen CountryCodes nicht vor</text>
  </threadedComment>
  <threadedComment ref="G272" dT="2023-06-09T14:19:51.43" personId="{C14C02CE-6DE8-46E9-99A7-BC71CB482A2F}" id="{AF81E9B1-6F1C-4FA9-BA95-6F244893C3B7}">
    <text>Assumption to be 0</text>
  </threadedComment>
  <threadedComment ref="H272" dT="2023-06-09T14:19:51.43" personId="{C14C02CE-6DE8-46E9-99A7-BC71CB482A2F}" id="{D2396580-C5BB-42C6-B85E-E5633223D331}">
    <text>Assumption to be 0</text>
  </threadedComment>
  <threadedComment ref="I272" dT="2023-06-09T14:19:51.43" personId="{C14C02CE-6DE8-46E9-99A7-BC71CB482A2F}" id="{0F35D062-9422-4033-BDF0-C9343047527D}">
    <text>Assumption to be 0</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3B1BC-792A-4EC7-91D9-C2F301BD09EF}">
  <dimension ref="A1:V265"/>
  <sheetViews>
    <sheetView tabSelected="1" topLeftCell="A145" zoomScale="110" zoomScaleNormal="110" workbookViewId="0">
      <pane xSplit="1" topLeftCell="C1" activePane="topRight" state="frozen"/>
      <selection pane="topRight" activeCell="T162" sqref="T162"/>
    </sheetView>
  </sheetViews>
  <sheetFormatPr baseColWidth="10" defaultRowHeight="14.5" x14ac:dyDescent="0.35"/>
  <cols>
    <col min="7" max="8" width="10.90625" style="3"/>
    <col min="12" max="12" width="11.36328125" bestFit="1" customWidth="1"/>
    <col min="13" max="13" width="17.26953125" bestFit="1" customWidth="1"/>
    <col min="14" max="14" width="12.08984375" customWidth="1"/>
  </cols>
  <sheetData>
    <row r="1" spans="1:22" x14ac:dyDescent="0.35">
      <c r="A1" t="s">
        <v>260</v>
      </c>
      <c r="B1" t="s">
        <v>261</v>
      </c>
      <c r="C1" t="s">
        <v>262</v>
      </c>
      <c r="D1" t="s">
        <v>265</v>
      </c>
      <c r="E1" t="s">
        <v>262</v>
      </c>
      <c r="F1" t="s">
        <v>266</v>
      </c>
      <c r="G1" s="3" t="s">
        <v>285</v>
      </c>
      <c r="H1" s="3" t="s">
        <v>289</v>
      </c>
      <c r="I1" s="3" t="s">
        <v>284</v>
      </c>
      <c r="J1" t="s">
        <v>286</v>
      </c>
      <c r="K1" t="s">
        <v>291</v>
      </c>
      <c r="L1" s="3" t="s">
        <v>295</v>
      </c>
      <c r="M1" t="s">
        <v>273</v>
      </c>
      <c r="N1" t="s">
        <v>296</v>
      </c>
      <c r="O1" t="s">
        <v>267</v>
      </c>
      <c r="P1" t="s">
        <v>268</v>
      </c>
      <c r="Q1" t="s">
        <v>270</v>
      </c>
      <c r="R1" t="s">
        <v>282</v>
      </c>
      <c r="S1" t="s">
        <v>269</v>
      </c>
      <c r="T1" t="s">
        <v>283</v>
      </c>
      <c r="U1" t="s">
        <v>290</v>
      </c>
    </row>
    <row r="2" spans="1:22" x14ac:dyDescent="0.35">
      <c r="A2" t="s">
        <v>1</v>
      </c>
      <c r="B2" t="s">
        <v>0</v>
      </c>
      <c r="C2" t="s">
        <v>264</v>
      </c>
      <c r="D2">
        <v>17.873887</v>
      </c>
      <c r="E2" t="s">
        <v>263</v>
      </c>
      <c r="F2">
        <v>-11.202692000000001</v>
      </c>
      <c r="G2" s="3">
        <f t="shared" ref="G2:G65" si="0">H2*1000</f>
        <v>5206.4169161066211</v>
      </c>
      <c r="H2" s="3">
        <v>5.2064169161066207</v>
      </c>
      <c r="I2" s="3">
        <f t="shared" ref="I2:I65" si="1">IF((G2-J2)&gt;0,G2-J2,0)</f>
        <v>4700.9070739312565</v>
      </c>
      <c r="J2" s="3">
        <f t="shared" ref="J2:J65" si="2">K2*0.8*1000</f>
        <v>505.50984217536489</v>
      </c>
      <c r="K2" s="3">
        <v>0.63188730271920601</v>
      </c>
      <c r="L2" s="4">
        <v>44527.423289266822</v>
      </c>
      <c r="M2" t="str">
        <f t="shared" ref="M2:M65" si="3">IF(T2&lt;52,"balance_type_none","balance_type_node")</f>
        <v>balance_type_node</v>
      </c>
      <c r="N2" s="3">
        <v>174120.334621877</v>
      </c>
      <c r="O2">
        <v>40</v>
      </c>
      <c r="P2">
        <v>0.98</v>
      </c>
      <c r="S2">
        <v>0.05</v>
      </c>
      <c r="T2" s="3">
        <f t="shared" ref="T2:T65" si="4">U2/33.33*1000</f>
        <v>65.526552655265533</v>
      </c>
      <c r="U2" s="3">
        <v>2.1840000000000002</v>
      </c>
      <c r="V2" s="5">
        <f t="shared" ref="V2:V65" si="5">U2/0.91</f>
        <v>2.4</v>
      </c>
    </row>
    <row r="3" spans="1:22" x14ac:dyDescent="0.35">
      <c r="A3" t="s">
        <v>2</v>
      </c>
      <c r="B3" t="s">
        <v>0</v>
      </c>
      <c r="C3" t="s">
        <v>264</v>
      </c>
      <c r="D3">
        <v>29.918886000000001</v>
      </c>
      <c r="E3" t="s">
        <v>263</v>
      </c>
      <c r="F3">
        <v>-3.3730560000000001</v>
      </c>
      <c r="G3" s="3">
        <f t="shared" si="0"/>
        <v>208.26743851354223</v>
      </c>
      <c r="H3" s="3">
        <v>0.20826743851354224</v>
      </c>
      <c r="I3" s="3">
        <f t="shared" si="1"/>
        <v>188.04599991772997</v>
      </c>
      <c r="J3" s="3">
        <f t="shared" si="2"/>
        <v>20.221438595812259</v>
      </c>
      <c r="K3" s="3">
        <v>2.5276798244765322E-2</v>
      </c>
      <c r="L3" s="4">
        <v>1781.1889715122343</v>
      </c>
      <c r="M3" t="str">
        <f t="shared" si="3"/>
        <v>balance_type_node</v>
      </c>
      <c r="N3" s="3">
        <v>174120.334621877</v>
      </c>
      <c r="O3">
        <v>40</v>
      </c>
      <c r="P3">
        <v>0.98</v>
      </c>
      <c r="S3">
        <v>0.05</v>
      </c>
      <c r="T3" s="3">
        <f t="shared" si="4"/>
        <v>70.987098709870992</v>
      </c>
      <c r="U3" s="3">
        <v>2.3660000000000001</v>
      </c>
      <c r="V3" s="5">
        <f t="shared" si="5"/>
        <v>2.6</v>
      </c>
    </row>
    <row r="4" spans="1:22" x14ac:dyDescent="0.35">
      <c r="A4" t="s">
        <v>3</v>
      </c>
      <c r="B4" t="s">
        <v>0</v>
      </c>
      <c r="C4" t="s">
        <v>264</v>
      </c>
      <c r="D4">
        <v>2.3158340000000002</v>
      </c>
      <c r="E4" t="s">
        <v>263</v>
      </c>
      <c r="F4">
        <v>9.3076899999999991</v>
      </c>
      <c r="G4" s="3">
        <f t="shared" si="0"/>
        <v>1276.4066827489135</v>
      </c>
      <c r="H4" s="3">
        <v>1.2764066827489136</v>
      </c>
      <c r="I4" s="3">
        <f t="shared" si="1"/>
        <v>1152.4757430748593</v>
      </c>
      <c r="J4" s="3">
        <f t="shared" si="2"/>
        <v>123.93093967405407</v>
      </c>
      <c r="K4" s="3">
        <v>0.15491367459256758</v>
      </c>
      <c r="L4" s="4">
        <v>10916.356021390486</v>
      </c>
      <c r="M4" t="str">
        <f t="shared" si="3"/>
        <v>balance_type_node</v>
      </c>
      <c r="N4" s="3">
        <v>174120.334621877</v>
      </c>
      <c r="O4">
        <v>40</v>
      </c>
      <c r="P4">
        <v>0.98</v>
      </c>
      <c r="S4">
        <v>0.05</v>
      </c>
      <c r="T4" s="3">
        <f t="shared" si="4"/>
        <v>76.447644764476451</v>
      </c>
      <c r="U4" s="3">
        <v>2.548</v>
      </c>
      <c r="V4" s="5">
        <f t="shared" si="5"/>
        <v>2.8</v>
      </c>
    </row>
    <row r="5" spans="1:22" x14ac:dyDescent="0.35">
      <c r="A5" t="s">
        <v>4</v>
      </c>
      <c r="B5" t="s">
        <v>0</v>
      </c>
      <c r="C5" t="s">
        <v>264</v>
      </c>
      <c r="D5">
        <v>-1.561593</v>
      </c>
      <c r="E5" t="s">
        <v>263</v>
      </c>
      <c r="F5">
        <v>12.238333000000001</v>
      </c>
      <c r="G5" s="3">
        <f t="shared" si="0"/>
        <v>1416.4923905707783</v>
      </c>
      <c r="H5" s="3">
        <v>1.4164923905707782</v>
      </c>
      <c r="I5" s="3">
        <f t="shared" si="1"/>
        <v>1278.9600230446861</v>
      </c>
      <c r="J5" s="3">
        <f t="shared" si="2"/>
        <v>137.53236752609217</v>
      </c>
      <c r="K5" s="3">
        <v>0.17191545940761521</v>
      </c>
      <c r="L5" s="4">
        <v>12114.426730953495</v>
      </c>
      <c r="M5" t="str">
        <f t="shared" si="3"/>
        <v>balance_type_node</v>
      </c>
      <c r="N5" s="3">
        <v>174120.334621877</v>
      </c>
      <c r="O5">
        <v>40</v>
      </c>
      <c r="P5">
        <v>0.98</v>
      </c>
      <c r="S5">
        <v>0.05</v>
      </c>
      <c r="T5" s="3">
        <f t="shared" si="4"/>
        <v>62.796279627962804</v>
      </c>
      <c r="U5" s="3">
        <v>2.093</v>
      </c>
      <c r="V5" s="5">
        <f t="shared" si="5"/>
        <v>2.2999999999999998</v>
      </c>
    </row>
    <row r="6" spans="1:22" x14ac:dyDescent="0.35">
      <c r="A6" t="s">
        <v>5</v>
      </c>
      <c r="B6" t="s">
        <v>0</v>
      </c>
      <c r="C6" t="s">
        <v>264</v>
      </c>
      <c r="D6">
        <v>24.684866</v>
      </c>
      <c r="E6" t="s">
        <v>263</v>
      </c>
      <c r="F6">
        <v>-22.328474</v>
      </c>
      <c r="G6" s="3">
        <f t="shared" si="0"/>
        <v>1264.0777192739295</v>
      </c>
      <c r="H6" s="3">
        <v>1.2640777192739294</v>
      </c>
      <c r="I6" s="3">
        <f t="shared" si="1"/>
        <v>1141.3438432390058</v>
      </c>
      <c r="J6" s="3">
        <f t="shared" si="2"/>
        <v>122.73387603492361</v>
      </c>
      <c r="K6" s="3">
        <v>0.15341734504365451</v>
      </c>
      <c r="L6" s="4">
        <v>10810.913644374885</v>
      </c>
      <c r="M6" t="str">
        <f t="shared" si="3"/>
        <v>balance_type_none</v>
      </c>
      <c r="N6" s="3">
        <v>174120.334621877</v>
      </c>
      <c r="O6">
        <v>40</v>
      </c>
      <c r="P6">
        <v>0.98</v>
      </c>
      <c r="S6">
        <v>0.05</v>
      </c>
      <c r="T6" s="3">
        <f t="shared" si="4"/>
        <v>51.875187518751872</v>
      </c>
      <c r="U6" s="3">
        <v>1.7289999999999999</v>
      </c>
      <c r="V6" s="5">
        <f t="shared" si="5"/>
        <v>1.8999999999999997</v>
      </c>
    </row>
    <row r="7" spans="1:22" x14ac:dyDescent="0.35">
      <c r="A7" t="s">
        <v>6</v>
      </c>
      <c r="B7" t="s">
        <v>0</v>
      </c>
      <c r="C7" t="s">
        <v>264</v>
      </c>
      <c r="D7">
        <v>20.939444000000002</v>
      </c>
      <c r="E7" t="s">
        <v>263</v>
      </c>
      <c r="F7">
        <v>6.6111110000000002</v>
      </c>
      <c r="G7" s="3">
        <f t="shared" si="0"/>
        <v>180.59936171520874</v>
      </c>
      <c r="H7" s="3">
        <v>0.18059936171520874</v>
      </c>
      <c r="I7" s="3">
        <f t="shared" si="1"/>
        <v>163.06431672962634</v>
      </c>
      <c r="J7" s="3">
        <f t="shared" si="2"/>
        <v>17.535044985582402</v>
      </c>
      <c r="K7" s="3">
        <v>2.1918806231978002E-2</v>
      </c>
      <c r="L7" s="4">
        <v>1544.5601753457095</v>
      </c>
      <c r="M7" t="str">
        <f t="shared" si="3"/>
        <v>balance_type_node</v>
      </c>
      <c r="N7" s="3">
        <v>174120.334621877</v>
      </c>
      <c r="O7">
        <v>40</v>
      </c>
      <c r="P7">
        <v>0.98</v>
      </c>
      <c r="S7">
        <v>0.05</v>
      </c>
      <c r="T7" s="3">
        <f t="shared" si="4"/>
        <v>73.717371737173735</v>
      </c>
      <c r="U7" s="3">
        <v>2.4570000000000003</v>
      </c>
      <c r="V7" s="5">
        <f t="shared" si="5"/>
        <v>2.7</v>
      </c>
    </row>
    <row r="8" spans="1:22" x14ac:dyDescent="0.35">
      <c r="A8" t="s">
        <v>7</v>
      </c>
      <c r="B8" t="s">
        <v>0</v>
      </c>
      <c r="C8" t="s">
        <v>264</v>
      </c>
      <c r="D8">
        <v>-5.5470800000000002</v>
      </c>
      <c r="E8" t="s">
        <v>263</v>
      </c>
      <c r="F8">
        <v>7.5399890000000003</v>
      </c>
      <c r="G8" s="3">
        <f t="shared" si="0"/>
        <v>5006.7521665871236</v>
      </c>
      <c r="H8" s="3">
        <v>5.0067521665871233</v>
      </c>
      <c r="I8" s="3">
        <f t="shared" si="1"/>
        <v>4520.6284968301334</v>
      </c>
      <c r="J8" s="3">
        <f t="shared" si="2"/>
        <v>486.12366975699024</v>
      </c>
      <c r="K8" s="3">
        <v>0.60765458719623777</v>
      </c>
      <c r="L8" s="4">
        <v>42819.808059626623</v>
      </c>
      <c r="M8" t="str">
        <f t="shared" si="3"/>
        <v>balance_type_node</v>
      </c>
      <c r="N8" s="3">
        <v>174120.334621877</v>
      </c>
      <c r="O8">
        <v>40</v>
      </c>
      <c r="P8">
        <v>0.98</v>
      </c>
      <c r="S8">
        <v>0.05</v>
      </c>
      <c r="T8" s="3">
        <f t="shared" si="4"/>
        <v>76.447644764476451</v>
      </c>
      <c r="U8" s="3">
        <v>2.548</v>
      </c>
      <c r="V8" s="5">
        <f t="shared" si="5"/>
        <v>2.8</v>
      </c>
    </row>
    <row r="9" spans="1:22" x14ac:dyDescent="0.35">
      <c r="A9" t="s">
        <v>8</v>
      </c>
      <c r="B9" t="s">
        <v>0</v>
      </c>
      <c r="C9" t="s">
        <v>264</v>
      </c>
      <c r="D9">
        <v>12.354722000000001</v>
      </c>
      <c r="E9" t="s">
        <v>263</v>
      </c>
      <c r="F9">
        <v>7.3697220000000003</v>
      </c>
      <c r="G9" s="3">
        <f t="shared" si="0"/>
        <v>3246.6005331876172</v>
      </c>
      <c r="H9" s="3">
        <v>3.2466005331876171</v>
      </c>
      <c r="I9" s="3">
        <f t="shared" si="1"/>
        <v>2931.3763493423066</v>
      </c>
      <c r="J9" s="3">
        <f t="shared" si="2"/>
        <v>315.22418384531051</v>
      </c>
      <c r="K9" s="3">
        <v>0.3940302298066381</v>
      </c>
      <c r="L9" s="4">
        <v>27766.265844977519</v>
      </c>
      <c r="M9" t="str">
        <f t="shared" si="3"/>
        <v>balance_type_node</v>
      </c>
      <c r="N9" s="3">
        <v>174120.334621877</v>
      </c>
      <c r="O9">
        <v>40</v>
      </c>
      <c r="P9">
        <v>0.98</v>
      </c>
      <c r="S9">
        <v>0.05</v>
      </c>
      <c r="T9" s="3">
        <f t="shared" si="4"/>
        <v>76.447644764476451</v>
      </c>
      <c r="U9" s="3">
        <v>2.548</v>
      </c>
      <c r="V9" s="5">
        <f t="shared" si="5"/>
        <v>2.8</v>
      </c>
    </row>
    <row r="10" spans="1:22" x14ac:dyDescent="0.35">
      <c r="A10" t="s">
        <v>9</v>
      </c>
      <c r="B10" t="s">
        <v>0</v>
      </c>
      <c r="C10" t="s">
        <v>264</v>
      </c>
      <c r="D10">
        <v>21.758664</v>
      </c>
      <c r="E10" t="s">
        <v>263</v>
      </c>
      <c r="F10">
        <v>-4.0383329999999997</v>
      </c>
      <c r="G10" s="3">
        <f t="shared" si="0"/>
        <v>3872.3983925813031</v>
      </c>
      <c r="H10" s="3">
        <v>3.872398392581303</v>
      </c>
      <c r="I10" s="3">
        <f t="shared" si="1"/>
        <v>3496.4132319964756</v>
      </c>
      <c r="J10" s="3">
        <f t="shared" si="2"/>
        <v>375.98516058482772</v>
      </c>
      <c r="K10" s="3">
        <v>0.46998145073103464</v>
      </c>
      <c r="L10" s="4">
        <v>33118.347060858592</v>
      </c>
      <c r="M10" t="str">
        <f t="shared" si="3"/>
        <v>balance_type_node</v>
      </c>
      <c r="N10" s="3">
        <v>174120.334621877</v>
      </c>
      <c r="O10">
        <v>40</v>
      </c>
      <c r="P10">
        <v>0.98</v>
      </c>
      <c r="S10">
        <v>0.05</v>
      </c>
      <c r="T10" s="3">
        <f t="shared" si="4"/>
        <v>90.099009900990112</v>
      </c>
      <c r="U10" s="3">
        <v>3.0030000000000001</v>
      </c>
      <c r="V10" s="5">
        <f t="shared" si="5"/>
        <v>3.3</v>
      </c>
    </row>
    <row r="11" spans="1:22" x14ac:dyDescent="0.35">
      <c r="A11" t="s">
        <v>10</v>
      </c>
      <c r="B11" t="s">
        <v>0</v>
      </c>
      <c r="C11" t="s">
        <v>264</v>
      </c>
      <c r="D11">
        <v>15.827659000000001</v>
      </c>
      <c r="E11" t="s">
        <v>263</v>
      </c>
      <c r="F11">
        <v>-0.228021</v>
      </c>
      <c r="G11" s="3">
        <f t="shared" si="0"/>
        <v>898.79634965515527</v>
      </c>
      <c r="H11" s="3">
        <v>0.89879634965515531</v>
      </c>
      <c r="I11" s="3">
        <f t="shared" si="1"/>
        <v>811.5289624706237</v>
      </c>
      <c r="J11" s="3">
        <f t="shared" si="2"/>
        <v>87.267387184531614</v>
      </c>
      <c r="K11" s="3">
        <v>0.10908423398066451</v>
      </c>
      <c r="L11" s="4">
        <v>7686.876820819587</v>
      </c>
      <c r="M11" t="str">
        <f t="shared" si="3"/>
        <v>balance_type_node</v>
      </c>
      <c r="N11" s="3">
        <v>174120.334621877</v>
      </c>
      <c r="O11">
        <v>40</v>
      </c>
      <c r="P11">
        <v>0.98</v>
      </c>
      <c r="S11">
        <v>0.05</v>
      </c>
      <c r="T11" s="3">
        <f t="shared" si="4"/>
        <v>87.368736873687382</v>
      </c>
      <c r="U11" s="3">
        <v>2.9120000000000004</v>
      </c>
      <c r="V11" s="5">
        <f t="shared" si="5"/>
        <v>3.2</v>
      </c>
    </row>
    <row r="12" spans="1:22" x14ac:dyDescent="0.35">
      <c r="A12" t="s">
        <v>275</v>
      </c>
      <c r="B12" t="s">
        <v>0</v>
      </c>
      <c r="C12" t="s">
        <v>264</v>
      </c>
      <c r="D12">
        <v>-24.013197000000002</v>
      </c>
      <c r="E12" t="s">
        <v>263</v>
      </c>
      <c r="F12" s="1">
        <v>16.002082000000001</v>
      </c>
      <c r="G12" s="3">
        <f t="shared" si="0"/>
        <v>150.70888772339748</v>
      </c>
      <c r="H12" s="3">
        <v>0.15070888772339749</v>
      </c>
      <c r="I12" s="3">
        <f t="shared" si="1"/>
        <v>136.07601692663258</v>
      </c>
      <c r="J12" s="3">
        <f t="shared" si="2"/>
        <v>14.632870796764919</v>
      </c>
      <c r="K12" s="3">
        <v>1.8291088495956148E-2</v>
      </c>
      <c r="L12" s="4">
        <v>1288.9245224204178</v>
      </c>
      <c r="M12" t="str">
        <f t="shared" si="3"/>
        <v>balance_type_node</v>
      </c>
      <c r="N12" s="3">
        <v>174120.334621877</v>
      </c>
      <c r="O12">
        <v>40</v>
      </c>
      <c r="P12">
        <v>0.98</v>
      </c>
      <c r="S12">
        <v>0.05</v>
      </c>
      <c r="T12" s="3">
        <f t="shared" si="4"/>
        <v>62.796279627962804</v>
      </c>
      <c r="U12" s="3">
        <v>2.093</v>
      </c>
      <c r="V12" s="5">
        <f t="shared" si="5"/>
        <v>2.2999999999999998</v>
      </c>
    </row>
    <row r="13" spans="1:22" x14ac:dyDescent="0.35">
      <c r="A13" t="s">
        <v>11</v>
      </c>
      <c r="B13" t="s">
        <v>0</v>
      </c>
      <c r="C13" t="s">
        <v>264</v>
      </c>
      <c r="D13">
        <v>42.590274999999998</v>
      </c>
      <c r="E13" t="s">
        <v>263</v>
      </c>
      <c r="F13">
        <v>11.825138000000001</v>
      </c>
      <c r="G13" s="3">
        <f t="shared" si="0"/>
        <v>241.93097687461545</v>
      </c>
      <c r="H13" s="3">
        <v>0.24193097687461546</v>
      </c>
      <c r="I13" s="3">
        <f t="shared" si="1"/>
        <v>218.44102362886693</v>
      </c>
      <c r="J13" s="3">
        <f t="shared" si="2"/>
        <v>23.489953245748513</v>
      </c>
      <c r="K13" s="3">
        <v>2.9362441557185641E-2</v>
      </c>
      <c r="L13" s="4">
        <v>2069.093425990478</v>
      </c>
      <c r="M13" t="str">
        <f t="shared" si="3"/>
        <v>balance_type_node</v>
      </c>
      <c r="N13" s="3">
        <v>174120.334621877</v>
      </c>
      <c r="O13">
        <v>40</v>
      </c>
      <c r="P13">
        <v>0.98</v>
      </c>
      <c r="S13">
        <v>0.05</v>
      </c>
      <c r="T13" s="3">
        <f t="shared" si="4"/>
        <v>62.796279627962804</v>
      </c>
      <c r="U13" s="3">
        <v>2.093</v>
      </c>
      <c r="V13" s="5">
        <f t="shared" si="5"/>
        <v>2.2999999999999998</v>
      </c>
    </row>
    <row r="14" spans="1:22" x14ac:dyDescent="0.35">
      <c r="A14" t="s">
        <v>12</v>
      </c>
      <c r="B14" t="s">
        <v>0</v>
      </c>
      <c r="C14" t="s">
        <v>264</v>
      </c>
      <c r="D14">
        <v>1.659626</v>
      </c>
      <c r="E14" t="s">
        <v>263</v>
      </c>
      <c r="F14">
        <v>28.033885999999999</v>
      </c>
      <c r="G14" s="3">
        <f t="shared" si="0"/>
        <v>12055.501165553658</v>
      </c>
      <c r="H14" s="3">
        <v>12.055501165553657</v>
      </c>
      <c r="I14" s="3">
        <f t="shared" si="1"/>
        <v>0</v>
      </c>
      <c r="J14" s="3">
        <f t="shared" si="2"/>
        <v>17628.718428716547</v>
      </c>
      <c r="K14" s="3">
        <v>22.035898035895681</v>
      </c>
      <c r="L14" s="4">
        <v>1552811.3243944556</v>
      </c>
      <c r="M14" t="str">
        <f t="shared" si="3"/>
        <v>balance_type_none</v>
      </c>
      <c r="N14" s="3">
        <v>174120.334621877</v>
      </c>
      <c r="O14">
        <v>40</v>
      </c>
      <c r="P14">
        <v>0.98</v>
      </c>
      <c r="S14">
        <v>0.05</v>
      </c>
      <c r="T14" s="3">
        <f t="shared" si="4"/>
        <v>51.875187518751872</v>
      </c>
      <c r="U14" s="3">
        <v>1.7289999999999999</v>
      </c>
      <c r="V14" s="5">
        <f t="shared" si="5"/>
        <v>1.8999999999999997</v>
      </c>
    </row>
    <row r="15" spans="1:22" x14ac:dyDescent="0.35">
      <c r="A15" t="s">
        <v>13</v>
      </c>
      <c r="B15" t="s">
        <v>0</v>
      </c>
      <c r="C15" t="s">
        <v>264</v>
      </c>
      <c r="D15">
        <v>30.802498</v>
      </c>
      <c r="E15" t="s">
        <v>263</v>
      </c>
      <c r="F15">
        <v>26.820553</v>
      </c>
      <c r="G15" s="3">
        <f t="shared" si="0"/>
        <v>29003.765123495818</v>
      </c>
      <c r="H15" s="3">
        <v>29.003765123495818</v>
      </c>
      <c r="I15" s="3">
        <f t="shared" si="1"/>
        <v>0</v>
      </c>
      <c r="J15" s="3">
        <f t="shared" si="2"/>
        <v>42412.107278930795</v>
      </c>
      <c r="K15" s="3">
        <v>53.015134098663495</v>
      </c>
      <c r="L15" s="4">
        <v>3735835.9735825127</v>
      </c>
      <c r="M15" t="str">
        <f t="shared" si="3"/>
        <v>balance_type_none</v>
      </c>
      <c r="N15" s="3">
        <v>174120.334621877</v>
      </c>
      <c r="O15">
        <v>40</v>
      </c>
      <c r="P15">
        <v>0.98</v>
      </c>
      <c r="S15">
        <v>0.05</v>
      </c>
      <c r="T15" s="3">
        <f t="shared" si="4"/>
        <v>49.14491449144915</v>
      </c>
      <c r="U15" s="3">
        <v>1.6380000000000001</v>
      </c>
      <c r="V15" s="5">
        <f t="shared" si="5"/>
        <v>1.8</v>
      </c>
    </row>
    <row r="16" spans="1:22" x14ac:dyDescent="0.35">
      <c r="A16" t="s">
        <v>14</v>
      </c>
      <c r="B16" t="s">
        <v>0</v>
      </c>
      <c r="C16" t="s">
        <v>264</v>
      </c>
      <c r="D16">
        <v>39.782333999999999</v>
      </c>
      <c r="E16" t="s">
        <v>263</v>
      </c>
      <c r="F16">
        <v>15.179384000000001</v>
      </c>
      <c r="G16" s="3">
        <f t="shared" si="0"/>
        <v>157.88550142451163</v>
      </c>
      <c r="H16" s="3">
        <v>0.15788550142451163</v>
      </c>
      <c r="I16" s="3">
        <f t="shared" si="1"/>
        <v>142.55582725647218</v>
      </c>
      <c r="J16" s="3">
        <f t="shared" si="2"/>
        <v>15.329674168039439</v>
      </c>
      <c r="K16" s="3">
        <v>1.9162092710049299E-2</v>
      </c>
      <c r="L16" s="4">
        <v>1350.3018806309137</v>
      </c>
      <c r="M16" t="str">
        <f t="shared" si="3"/>
        <v>balance_type_node</v>
      </c>
      <c r="N16" s="3">
        <v>174120.334621877</v>
      </c>
      <c r="O16">
        <v>40</v>
      </c>
      <c r="P16">
        <v>0.98</v>
      </c>
      <c r="S16">
        <v>0.05</v>
      </c>
      <c r="T16" s="3">
        <f t="shared" si="4"/>
        <v>62.796279627962804</v>
      </c>
      <c r="U16" s="3">
        <v>2.093</v>
      </c>
      <c r="V16" s="5">
        <f t="shared" si="5"/>
        <v>2.2999999999999998</v>
      </c>
    </row>
    <row r="17" spans="1:22" x14ac:dyDescent="0.35">
      <c r="A17" t="s">
        <v>276</v>
      </c>
      <c r="B17" t="s">
        <v>0</v>
      </c>
      <c r="C17" t="s">
        <v>264</v>
      </c>
      <c r="D17">
        <v>-12.885833999999999</v>
      </c>
      <c r="E17" t="s">
        <v>263</v>
      </c>
      <c r="F17">
        <v>24.215527000000002</v>
      </c>
      <c r="G17" s="3">
        <f t="shared" si="0"/>
        <v>65.056003200599918</v>
      </c>
      <c r="H17" s="3">
        <v>6.5056003200599913E-2</v>
      </c>
      <c r="I17" s="3">
        <f t="shared" si="1"/>
        <v>58.739480639996394</v>
      </c>
      <c r="J17" s="3">
        <f t="shared" si="2"/>
        <v>6.3165225606035245</v>
      </c>
      <c r="K17" s="3">
        <v>7.8956532007544052E-3</v>
      </c>
      <c r="L17" s="4">
        <v>556.38575217814696</v>
      </c>
      <c r="M17" t="str">
        <f t="shared" si="3"/>
        <v>balance_type_none</v>
      </c>
      <c r="N17" s="3">
        <v>174120.334621877</v>
      </c>
      <c r="O17">
        <v>40</v>
      </c>
      <c r="P17">
        <v>0.98</v>
      </c>
      <c r="S17">
        <v>0.05</v>
      </c>
      <c r="T17" s="3">
        <f t="shared" si="4"/>
        <v>49.14491449144915</v>
      </c>
      <c r="U17" s="3">
        <v>1.6380000000000001</v>
      </c>
      <c r="V17" s="5">
        <f t="shared" si="5"/>
        <v>1.8</v>
      </c>
    </row>
    <row r="18" spans="1:22" x14ac:dyDescent="0.35">
      <c r="A18" t="s">
        <v>15</v>
      </c>
      <c r="B18" t="s">
        <v>0</v>
      </c>
      <c r="C18" t="s">
        <v>264</v>
      </c>
      <c r="D18">
        <v>40.489673000000003</v>
      </c>
      <c r="E18" t="s">
        <v>263</v>
      </c>
      <c r="F18">
        <v>9.1449999999999996</v>
      </c>
      <c r="G18" s="3">
        <f t="shared" si="0"/>
        <v>7985.49789285512</v>
      </c>
      <c r="H18" s="3">
        <v>7.9854978928551201</v>
      </c>
      <c r="I18" s="3">
        <f t="shared" si="1"/>
        <v>7210.157030885196</v>
      </c>
      <c r="J18" s="3">
        <f t="shared" si="2"/>
        <v>775.34086196992394</v>
      </c>
      <c r="K18" s="3">
        <v>0.96917607746240486</v>
      </c>
      <c r="L18" s="4">
        <v>68295.269199572227</v>
      </c>
      <c r="M18" t="str">
        <f t="shared" si="3"/>
        <v>balance_type_node</v>
      </c>
      <c r="N18" s="3">
        <v>174120.334621877</v>
      </c>
      <c r="O18">
        <v>40</v>
      </c>
      <c r="P18">
        <v>0.98</v>
      </c>
      <c r="S18">
        <v>0.05</v>
      </c>
      <c r="T18" s="3">
        <f t="shared" si="4"/>
        <v>62.796279627962804</v>
      </c>
      <c r="U18" s="3">
        <v>2.093</v>
      </c>
      <c r="V18" s="5">
        <f t="shared" si="5"/>
        <v>2.2999999999999998</v>
      </c>
    </row>
    <row r="19" spans="1:22" x14ac:dyDescent="0.35">
      <c r="A19" t="s">
        <v>16</v>
      </c>
      <c r="B19" t="s">
        <v>0</v>
      </c>
      <c r="C19" t="s">
        <v>264</v>
      </c>
      <c r="D19">
        <v>11.609444</v>
      </c>
      <c r="E19" t="s">
        <v>263</v>
      </c>
      <c r="F19">
        <v>-0.80368899999999999</v>
      </c>
      <c r="G19" s="3">
        <f t="shared" si="0"/>
        <v>1311.1207063365935</v>
      </c>
      <c r="H19" s="3">
        <v>1.3111207063365935</v>
      </c>
      <c r="I19" s="3">
        <f t="shared" si="1"/>
        <v>1183.8192566039245</v>
      </c>
      <c r="J19" s="3">
        <f t="shared" si="2"/>
        <v>127.30144973266897</v>
      </c>
      <c r="K19" s="3">
        <v>0.15912681216583618</v>
      </c>
      <c r="L19" s="4">
        <v>11213.244658483753</v>
      </c>
      <c r="M19" t="str">
        <f t="shared" si="3"/>
        <v>balance_type_node</v>
      </c>
      <c r="N19" s="3">
        <v>174120.334621877</v>
      </c>
      <c r="O19">
        <v>40</v>
      </c>
      <c r="P19">
        <v>0.98</v>
      </c>
      <c r="S19">
        <v>0.05</v>
      </c>
      <c r="T19" s="3">
        <f t="shared" si="4"/>
        <v>92.829282928292827</v>
      </c>
      <c r="U19" s="3">
        <v>3.0939999999999999</v>
      </c>
      <c r="V19" s="5">
        <f t="shared" si="5"/>
        <v>3.4</v>
      </c>
    </row>
    <row r="20" spans="1:22" x14ac:dyDescent="0.35">
      <c r="A20" t="s">
        <v>17</v>
      </c>
      <c r="B20" t="s">
        <v>0</v>
      </c>
      <c r="C20" t="s">
        <v>264</v>
      </c>
      <c r="D20">
        <v>-1.0231939999999999</v>
      </c>
      <c r="E20" t="s">
        <v>263</v>
      </c>
      <c r="F20">
        <v>7.9465269999999997</v>
      </c>
      <c r="G20" s="3">
        <f t="shared" si="0"/>
        <v>5568.6416619332413</v>
      </c>
      <c r="H20" s="3">
        <v>5.5686416619332411</v>
      </c>
      <c r="I20" s="3">
        <f t="shared" si="1"/>
        <v>5027.9621095626826</v>
      </c>
      <c r="J20" s="3">
        <f t="shared" si="2"/>
        <v>540.67955237055912</v>
      </c>
      <c r="K20" s="3">
        <v>0.67584944046319884</v>
      </c>
      <c r="L20" s="4">
        <v>47625.318606365319</v>
      </c>
      <c r="M20" t="str">
        <f t="shared" si="3"/>
        <v>balance_type_node</v>
      </c>
      <c r="N20" s="3">
        <v>174120.334621877</v>
      </c>
      <c r="O20">
        <v>40</v>
      </c>
      <c r="P20">
        <v>0.98</v>
      </c>
      <c r="S20">
        <v>0.05</v>
      </c>
      <c r="T20" s="3">
        <f t="shared" si="4"/>
        <v>76.447644764476451</v>
      </c>
      <c r="U20" s="3">
        <v>2.548</v>
      </c>
      <c r="V20" s="5">
        <f t="shared" si="5"/>
        <v>2.8</v>
      </c>
    </row>
    <row r="21" spans="1:22" x14ac:dyDescent="0.35">
      <c r="A21" t="s">
        <v>18</v>
      </c>
      <c r="B21" t="s">
        <v>0</v>
      </c>
      <c r="C21" t="s">
        <v>264</v>
      </c>
      <c r="D21">
        <v>-9.6966450000000002</v>
      </c>
      <c r="E21" t="s">
        <v>263</v>
      </c>
      <c r="F21">
        <v>9.9455869999999997</v>
      </c>
      <c r="G21" s="3">
        <f t="shared" si="0"/>
        <v>1137.5306175756143</v>
      </c>
      <c r="H21" s="3">
        <v>1.1375306175756144</v>
      </c>
      <c r="I21" s="3">
        <f t="shared" si="1"/>
        <v>1027.0836571753885</v>
      </c>
      <c r="J21" s="3">
        <f t="shared" si="2"/>
        <v>110.44696040022589</v>
      </c>
      <c r="K21" s="3">
        <v>0.13805870050028235</v>
      </c>
      <c r="L21" s="4">
        <v>9728.6306743117566</v>
      </c>
      <c r="M21" t="str">
        <f t="shared" si="3"/>
        <v>balance_type_node</v>
      </c>
      <c r="N21" s="3">
        <v>174120.334621877</v>
      </c>
      <c r="O21">
        <v>40</v>
      </c>
      <c r="P21">
        <v>0.98</v>
      </c>
      <c r="S21">
        <v>0.05</v>
      </c>
      <c r="T21" s="3">
        <f t="shared" si="4"/>
        <v>70.987098709870992</v>
      </c>
      <c r="U21" s="3">
        <v>2.3660000000000001</v>
      </c>
      <c r="V21" s="5">
        <f t="shared" si="5"/>
        <v>2.6</v>
      </c>
    </row>
    <row r="22" spans="1:22" x14ac:dyDescent="0.35">
      <c r="A22" t="s">
        <v>19</v>
      </c>
      <c r="B22" t="s">
        <v>0</v>
      </c>
      <c r="C22" t="s">
        <v>264</v>
      </c>
      <c r="D22">
        <v>-15.310138999999999</v>
      </c>
      <c r="E22" t="s">
        <v>263</v>
      </c>
      <c r="F22">
        <v>13.443182</v>
      </c>
      <c r="G22" s="3">
        <f t="shared" si="0"/>
        <v>149.13510539426073</v>
      </c>
      <c r="H22" s="3">
        <v>0.14913510539426073</v>
      </c>
      <c r="I22" s="3">
        <f t="shared" si="1"/>
        <v>134.65503881383876</v>
      </c>
      <c r="J22" s="3">
        <f t="shared" si="2"/>
        <v>14.480066580421981</v>
      </c>
      <c r="K22" s="3">
        <v>1.8100083225527475E-2</v>
      </c>
      <c r="L22" s="4">
        <v>1275.4648873078604</v>
      </c>
      <c r="M22" t="str">
        <f t="shared" si="3"/>
        <v>balance_type_node</v>
      </c>
      <c r="N22" s="3">
        <v>174120.334621877</v>
      </c>
      <c r="O22">
        <v>40</v>
      </c>
      <c r="P22">
        <v>0.98</v>
      </c>
      <c r="S22">
        <v>0.05</v>
      </c>
      <c r="T22" s="3">
        <f t="shared" si="4"/>
        <v>62.796279627962804</v>
      </c>
      <c r="U22" s="3">
        <v>2.093</v>
      </c>
      <c r="V22" s="5">
        <f t="shared" si="5"/>
        <v>2.2999999999999998</v>
      </c>
    </row>
    <row r="23" spans="1:22" x14ac:dyDescent="0.35">
      <c r="A23" t="s">
        <v>20</v>
      </c>
      <c r="B23" t="s">
        <v>0</v>
      </c>
      <c r="C23" t="s">
        <v>264</v>
      </c>
      <c r="D23">
        <v>-15.180413</v>
      </c>
      <c r="E23" t="s">
        <v>263</v>
      </c>
      <c r="F23">
        <v>11.803749</v>
      </c>
      <c r="G23" s="3">
        <f t="shared" si="0"/>
        <v>117.59007378028011</v>
      </c>
      <c r="H23" s="3">
        <v>0.11759007378028011</v>
      </c>
      <c r="I23" s="3">
        <f t="shared" si="1"/>
        <v>106.17282837026201</v>
      </c>
      <c r="J23" s="3">
        <f t="shared" si="2"/>
        <v>11.417245410018101</v>
      </c>
      <c r="K23" s="3">
        <v>1.4271556762522624E-2</v>
      </c>
      <c r="L23" s="4">
        <v>1005.6787756724906</v>
      </c>
      <c r="M23" t="str">
        <f t="shared" si="3"/>
        <v>balance_type_node</v>
      </c>
      <c r="N23" s="3">
        <v>174120.334621877</v>
      </c>
      <c r="O23">
        <v>40</v>
      </c>
      <c r="P23">
        <v>0.98</v>
      </c>
      <c r="S23">
        <v>0.05</v>
      </c>
      <c r="T23" s="3">
        <f t="shared" si="4"/>
        <v>73.717371737173735</v>
      </c>
      <c r="U23" s="3">
        <v>2.4570000000000003</v>
      </c>
      <c r="V23" s="5">
        <f t="shared" si="5"/>
        <v>2.7</v>
      </c>
    </row>
    <row r="24" spans="1:22" x14ac:dyDescent="0.35">
      <c r="A24" t="s">
        <v>21</v>
      </c>
      <c r="B24" t="s">
        <v>0</v>
      </c>
      <c r="C24" t="s">
        <v>264</v>
      </c>
      <c r="D24">
        <v>10.267894999999999</v>
      </c>
      <c r="E24" t="s">
        <v>263</v>
      </c>
      <c r="F24">
        <v>1.650801</v>
      </c>
      <c r="G24" s="3">
        <f t="shared" si="0"/>
        <v>880.52692392024267</v>
      </c>
      <c r="H24" s="3">
        <v>0.88052692392024268</v>
      </c>
      <c r="I24" s="3">
        <f t="shared" si="1"/>
        <v>795.03338133338809</v>
      </c>
      <c r="J24" s="3">
        <f t="shared" si="2"/>
        <v>85.493542586854559</v>
      </c>
      <c r="K24" s="3">
        <v>0.10686692823356819</v>
      </c>
      <c r="L24" s="4">
        <v>7530.6291621978462</v>
      </c>
      <c r="M24" t="str">
        <f t="shared" si="3"/>
        <v>balance_type_node</v>
      </c>
      <c r="N24" s="3">
        <v>174120.334621877</v>
      </c>
      <c r="O24">
        <v>40</v>
      </c>
      <c r="P24">
        <v>0.98</v>
      </c>
      <c r="S24">
        <v>0.05</v>
      </c>
      <c r="T24" s="3">
        <f t="shared" si="4"/>
        <v>101.02010201020103</v>
      </c>
      <c r="U24" s="3">
        <v>3.3670000000000004</v>
      </c>
      <c r="V24" s="5">
        <f t="shared" si="5"/>
        <v>3.7</v>
      </c>
    </row>
    <row r="25" spans="1:22" x14ac:dyDescent="0.35">
      <c r="A25" t="s">
        <v>22</v>
      </c>
      <c r="B25" t="s">
        <v>0</v>
      </c>
      <c r="C25" t="s">
        <v>264</v>
      </c>
      <c r="D25">
        <v>37.906193000000002</v>
      </c>
      <c r="E25" t="s">
        <v>263</v>
      </c>
      <c r="F25">
        <v>-2.3559E-2</v>
      </c>
      <c r="G25" s="3">
        <f t="shared" si="0"/>
        <v>7919.183627421914</v>
      </c>
      <c r="H25" s="3">
        <v>7.9191836274219138</v>
      </c>
      <c r="I25" s="3">
        <f t="shared" si="1"/>
        <v>7150.281457242002</v>
      </c>
      <c r="J25" s="3">
        <f t="shared" si="2"/>
        <v>768.90217017991176</v>
      </c>
      <c r="K25" s="3">
        <v>0.96112771272488973</v>
      </c>
      <c r="L25" s="4">
        <v>67728.122270188527</v>
      </c>
      <c r="M25" t="str">
        <f t="shared" si="3"/>
        <v>balance_type_node</v>
      </c>
      <c r="N25" s="3">
        <v>174120.334621877</v>
      </c>
      <c r="O25">
        <v>40</v>
      </c>
      <c r="P25">
        <v>0.98</v>
      </c>
      <c r="S25">
        <v>0.05</v>
      </c>
      <c r="T25" s="3">
        <f t="shared" si="4"/>
        <v>54.605460546054616</v>
      </c>
      <c r="U25" s="3">
        <v>1.82</v>
      </c>
      <c r="V25" s="5">
        <f t="shared" si="5"/>
        <v>2</v>
      </c>
    </row>
    <row r="26" spans="1:22" x14ac:dyDescent="0.35">
      <c r="A26" t="s">
        <v>23</v>
      </c>
      <c r="B26" t="s">
        <v>0</v>
      </c>
      <c r="C26" t="s">
        <v>264</v>
      </c>
      <c r="D26">
        <v>-9.4294989999999999</v>
      </c>
      <c r="E26" t="s">
        <v>263</v>
      </c>
      <c r="F26">
        <v>6.4280549999999996</v>
      </c>
      <c r="G26" s="3">
        <f t="shared" si="0"/>
        <v>250.22995888183581</v>
      </c>
      <c r="H26" s="3">
        <v>0.2502299588818358</v>
      </c>
      <c r="I26" s="3">
        <f t="shared" si="1"/>
        <v>225.93422746805243</v>
      </c>
      <c r="J26" s="3">
        <f t="shared" si="2"/>
        <v>24.295731413783383</v>
      </c>
      <c r="K26" s="3">
        <v>3.0369664267229226E-2</v>
      </c>
      <c r="L26" s="4">
        <v>2140.0697405384581</v>
      </c>
      <c r="M26" t="str">
        <f t="shared" si="3"/>
        <v>balance_type_node</v>
      </c>
      <c r="N26" s="3">
        <v>174120.334621877</v>
      </c>
      <c r="O26">
        <v>40</v>
      </c>
      <c r="P26">
        <v>0.98</v>
      </c>
      <c r="S26">
        <v>0.05</v>
      </c>
      <c r="T26" s="3">
        <f t="shared" si="4"/>
        <v>81.908190819081909</v>
      </c>
      <c r="U26" s="3">
        <v>2.73</v>
      </c>
      <c r="V26" s="5">
        <f t="shared" si="5"/>
        <v>3</v>
      </c>
    </row>
    <row r="27" spans="1:22" x14ac:dyDescent="0.35">
      <c r="A27" t="s">
        <v>24</v>
      </c>
      <c r="B27" t="s">
        <v>0</v>
      </c>
      <c r="C27" t="s">
        <v>264</v>
      </c>
      <c r="D27">
        <v>17.228331000000001</v>
      </c>
      <c r="E27" t="s">
        <v>263</v>
      </c>
      <c r="F27">
        <v>26.335100000000001</v>
      </c>
      <c r="G27" s="3">
        <f t="shared" si="0"/>
        <v>3005.5356530811432</v>
      </c>
      <c r="H27" s="3">
        <v>3.005535653081143</v>
      </c>
      <c r="I27" s="3">
        <f t="shared" si="1"/>
        <v>0</v>
      </c>
      <c r="J27" s="3">
        <f t="shared" si="2"/>
        <v>4394.9845823935811</v>
      </c>
      <c r="K27" s="3">
        <v>5.4937307279919763</v>
      </c>
      <c r="L27" s="4">
        <v>387128.64225925761</v>
      </c>
      <c r="M27" t="str">
        <f t="shared" si="3"/>
        <v>balance_type_none</v>
      </c>
      <c r="N27" s="3">
        <v>174120.334621877</v>
      </c>
      <c r="O27">
        <v>40</v>
      </c>
      <c r="P27">
        <v>0.98</v>
      </c>
      <c r="S27">
        <v>0.05</v>
      </c>
      <c r="T27" s="3">
        <f t="shared" si="4"/>
        <v>49.14491449144915</v>
      </c>
      <c r="U27" s="3">
        <v>1.6380000000000001</v>
      </c>
      <c r="V27" s="5">
        <f t="shared" si="5"/>
        <v>1.8</v>
      </c>
    </row>
    <row r="28" spans="1:22" x14ac:dyDescent="0.35">
      <c r="A28" t="s">
        <v>25</v>
      </c>
      <c r="B28" t="s">
        <v>0</v>
      </c>
      <c r="C28" t="s">
        <v>264</v>
      </c>
      <c r="D28">
        <v>28.233608</v>
      </c>
      <c r="E28" t="s">
        <v>263</v>
      </c>
      <c r="F28">
        <v>-29.609988000000001</v>
      </c>
      <c r="G28" s="3">
        <f t="shared" si="0"/>
        <v>180.7407834926122</v>
      </c>
      <c r="H28" s="3">
        <v>0.18074078349261219</v>
      </c>
      <c r="I28" s="3">
        <f t="shared" si="1"/>
        <v>163.19200735535151</v>
      </c>
      <c r="J28" s="3">
        <f t="shared" si="2"/>
        <v>17.548776137260674</v>
      </c>
      <c r="K28" s="3">
        <v>2.1935970171575839E-2</v>
      </c>
      <c r="L28" s="4">
        <v>1545.7696726729951</v>
      </c>
      <c r="M28" t="str">
        <f t="shared" si="3"/>
        <v>balance_type_none</v>
      </c>
      <c r="N28" s="3">
        <v>174120.334621877</v>
      </c>
      <c r="O28">
        <v>40</v>
      </c>
      <c r="P28">
        <v>0.98</v>
      </c>
      <c r="S28">
        <v>0.05</v>
      </c>
      <c r="T28" s="3">
        <f t="shared" si="4"/>
        <v>51.875187518751872</v>
      </c>
      <c r="U28" s="3">
        <v>1.7289999999999999</v>
      </c>
      <c r="V28" s="5">
        <f t="shared" si="5"/>
        <v>1.8999999999999997</v>
      </c>
    </row>
    <row r="29" spans="1:22" x14ac:dyDescent="0.35">
      <c r="A29" t="s">
        <v>26</v>
      </c>
      <c r="B29" t="s">
        <v>0</v>
      </c>
      <c r="C29" t="s">
        <v>264</v>
      </c>
      <c r="D29">
        <v>-7.0926200000000001</v>
      </c>
      <c r="E29" t="s">
        <v>263</v>
      </c>
      <c r="F29">
        <v>31.791702000000001</v>
      </c>
      <c r="G29" s="3">
        <f t="shared" si="0"/>
        <v>9525.179299311254</v>
      </c>
      <c r="H29" s="3">
        <v>9.5251792993112545</v>
      </c>
      <c r="I29" s="3">
        <f t="shared" si="1"/>
        <v>0</v>
      </c>
      <c r="J29" s="3">
        <f t="shared" si="2"/>
        <v>13928.637353575006</v>
      </c>
      <c r="K29" s="3">
        <v>17.410796691968756</v>
      </c>
      <c r="L29" s="4">
        <v>1226892.6923685372</v>
      </c>
      <c r="M29" t="str">
        <f t="shared" si="3"/>
        <v>balance_type_none</v>
      </c>
      <c r="N29" s="3">
        <v>174120.334621877</v>
      </c>
      <c r="O29">
        <v>40</v>
      </c>
      <c r="P29">
        <v>0.98</v>
      </c>
      <c r="S29">
        <v>0.05</v>
      </c>
      <c r="T29" s="3">
        <f t="shared" si="4"/>
        <v>51.875187518751872</v>
      </c>
      <c r="U29" s="3">
        <v>1.7289999999999999</v>
      </c>
      <c r="V29" s="5">
        <f t="shared" si="5"/>
        <v>1.8999999999999997</v>
      </c>
    </row>
    <row r="30" spans="1:22" x14ac:dyDescent="0.35">
      <c r="A30" t="s">
        <v>27</v>
      </c>
      <c r="B30" t="s">
        <v>0</v>
      </c>
      <c r="C30" t="s">
        <v>264</v>
      </c>
      <c r="D30">
        <v>46.869107</v>
      </c>
      <c r="E30" t="s">
        <v>263</v>
      </c>
      <c r="F30">
        <v>-18.766946999999998</v>
      </c>
      <c r="G30" s="3">
        <f t="shared" si="0"/>
        <v>1050.4696822839558</v>
      </c>
      <c r="H30" s="3">
        <v>1.0504696822839559</v>
      </c>
      <c r="I30" s="3">
        <f t="shared" si="1"/>
        <v>948.47578285984491</v>
      </c>
      <c r="J30" s="3">
        <f t="shared" si="2"/>
        <v>101.99389942411085</v>
      </c>
      <c r="K30" s="3">
        <v>0.12749237428013857</v>
      </c>
      <c r="L30" s="4">
        <v>8984.0496735666075</v>
      </c>
      <c r="M30" t="str">
        <f t="shared" si="3"/>
        <v>balance_type_node</v>
      </c>
      <c r="N30" s="3">
        <v>174120.334621877</v>
      </c>
      <c r="O30">
        <v>40</v>
      </c>
      <c r="P30">
        <v>0.98</v>
      </c>
      <c r="S30">
        <v>0.05</v>
      </c>
      <c r="T30" s="3">
        <f t="shared" si="4"/>
        <v>65.526552655265533</v>
      </c>
      <c r="U30" s="3">
        <v>2.1840000000000002</v>
      </c>
      <c r="V30" s="5">
        <f t="shared" si="5"/>
        <v>2.4</v>
      </c>
    </row>
    <row r="31" spans="1:22" x14ac:dyDescent="0.35">
      <c r="A31" t="s">
        <v>28</v>
      </c>
      <c r="B31" t="s">
        <v>0</v>
      </c>
      <c r="C31" t="s">
        <v>264</v>
      </c>
      <c r="D31">
        <v>-3.9961660000000001</v>
      </c>
      <c r="E31" t="s">
        <v>263</v>
      </c>
      <c r="F31">
        <v>17.570692000000001</v>
      </c>
      <c r="G31" s="3">
        <f t="shared" si="0"/>
        <v>1373.8723756208128</v>
      </c>
      <c r="H31" s="3">
        <v>1.3738723756208129</v>
      </c>
      <c r="I31" s="3">
        <f t="shared" si="1"/>
        <v>1240.4781394387967</v>
      </c>
      <c r="J31" s="3">
        <f t="shared" si="2"/>
        <v>133.39423618201613</v>
      </c>
      <c r="K31" s="3">
        <v>0.16674279522752014</v>
      </c>
      <c r="L31" s="4">
        <v>11749.922797278676</v>
      </c>
      <c r="M31" t="str">
        <f t="shared" si="3"/>
        <v>balance_type_node</v>
      </c>
      <c r="N31" s="3">
        <v>174120.334621877</v>
      </c>
      <c r="O31">
        <v>40</v>
      </c>
      <c r="P31">
        <v>0.98</v>
      </c>
      <c r="S31">
        <v>0.05</v>
      </c>
      <c r="T31" s="3">
        <f t="shared" si="4"/>
        <v>62.796279627962804</v>
      </c>
      <c r="U31" s="3">
        <v>2.093</v>
      </c>
      <c r="V31" s="5">
        <f t="shared" si="5"/>
        <v>2.2999999999999998</v>
      </c>
    </row>
    <row r="32" spans="1:22" x14ac:dyDescent="0.35">
      <c r="A32" t="s">
        <v>29</v>
      </c>
      <c r="B32" t="s">
        <v>0</v>
      </c>
      <c r="C32" t="s">
        <v>264</v>
      </c>
      <c r="D32">
        <v>35.529561999999999</v>
      </c>
      <c r="E32" t="s">
        <v>263</v>
      </c>
      <c r="F32">
        <v>-18.665694999999999</v>
      </c>
      <c r="G32" s="3">
        <f t="shared" si="0"/>
        <v>1155.1354619037429</v>
      </c>
      <c r="H32" s="3">
        <v>1.1551354619037428</v>
      </c>
      <c r="I32" s="3">
        <f t="shared" si="1"/>
        <v>1042.9791835174174</v>
      </c>
      <c r="J32" s="3">
        <f t="shared" si="2"/>
        <v>112.15627838632547</v>
      </c>
      <c r="K32" s="3">
        <v>0.14019534798290684</v>
      </c>
      <c r="L32" s="4">
        <v>9879.1945588357084</v>
      </c>
      <c r="M32" t="str">
        <f t="shared" si="3"/>
        <v>balance_type_node</v>
      </c>
      <c r="N32" s="3">
        <v>174120.334621877</v>
      </c>
      <c r="O32">
        <v>40</v>
      </c>
      <c r="P32">
        <v>0.98</v>
      </c>
      <c r="S32">
        <v>0.05</v>
      </c>
      <c r="T32" s="3">
        <f t="shared" si="4"/>
        <v>62.796279627962804</v>
      </c>
      <c r="U32" s="3">
        <v>2.093</v>
      </c>
      <c r="V32" s="5">
        <f t="shared" si="5"/>
        <v>2.2999999999999998</v>
      </c>
    </row>
    <row r="33" spans="1:22" x14ac:dyDescent="0.35">
      <c r="A33" t="s">
        <v>30</v>
      </c>
      <c r="B33" t="s">
        <v>0</v>
      </c>
      <c r="C33" t="s">
        <v>264</v>
      </c>
      <c r="D33">
        <v>-10.940835</v>
      </c>
      <c r="E33" t="s">
        <v>263</v>
      </c>
      <c r="F33">
        <v>21.00789</v>
      </c>
      <c r="G33" s="3">
        <f t="shared" si="0"/>
        <v>590.46168669287374</v>
      </c>
      <c r="H33" s="3">
        <v>0.59046168669287369</v>
      </c>
      <c r="I33" s="3">
        <f t="shared" si="1"/>
        <v>533.13162671874431</v>
      </c>
      <c r="J33" s="3">
        <f t="shared" si="2"/>
        <v>57.330059974129377</v>
      </c>
      <c r="K33" s="3">
        <v>7.1662574967661721E-2</v>
      </c>
      <c r="L33" s="4">
        <v>5049.871703153789</v>
      </c>
      <c r="M33" t="str">
        <f t="shared" si="3"/>
        <v>balance_type_none</v>
      </c>
      <c r="N33" s="3">
        <v>174120.334621877</v>
      </c>
      <c r="O33">
        <v>40</v>
      </c>
      <c r="P33">
        <v>0.98</v>
      </c>
      <c r="S33">
        <v>0.05</v>
      </c>
      <c r="T33" s="3">
        <f t="shared" si="4"/>
        <v>49.14491449144915</v>
      </c>
      <c r="U33" s="3">
        <v>1.6380000000000001</v>
      </c>
      <c r="V33" s="5">
        <f t="shared" si="5"/>
        <v>1.8</v>
      </c>
    </row>
    <row r="34" spans="1:22" x14ac:dyDescent="0.35">
      <c r="A34" t="s">
        <v>278</v>
      </c>
      <c r="B34" t="s">
        <v>0</v>
      </c>
      <c r="C34" t="s">
        <v>264</v>
      </c>
      <c r="D34">
        <v>57.552152</v>
      </c>
      <c r="E34" t="s">
        <v>263</v>
      </c>
      <c r="F34">
        <v>-20.348403999999999</v>
      </c>
      <c r="G34" s="3">
        <f t="shared" si="0"/>
        <v>825.31057562812919</v>
      </c>
      <c r="H34" s="3">
        <v>0.82531057562812915</v>
      </c>
      <c r="I34" s="3">
        <f t="shared" si="1"/>
        <v>745.17818793155936</v>
      </c>
      <c r="J34" s="3">
        <f t="shared" si="2"/>
        <v>80.132387696569808</v>
      </c>
      <c r="K34" s="3">
        <v>0.10016548462071224</v>
      </c>
      <c r="L34" s="4">
        <v>7058.3961942070482</v>
      </c>
      <c r="M34" t="str">
        <f t="shared" si="3"/>
        <v>balance_type_node</v>
      </c>
      <c r="N34" s="3">
        <v>174120.334621877</v>
      </c>
      <c r="O34">
        <v>40</v>
      </c>
      <c r="P34">
        <v>0.98</v>
      </c>
      <c r="S34">
        <v>0.05</v>
      </c>
      <c r="T34" s="3">
        <f t="shared" si="4"/>
        <v>81.908190819081909</v>
      </c>
      <c r="U34" s="3">
        <v>2.73</v>
      </c>
      <c r="V34" s="5">
        <f t="shared" si="5"/>
        <v>3</v>
      </c>
    </row>
    <row r="35" spans="1:22" x14ac:dyDescent="0.35">
      <c r="A35" t="s">
        <v>31</v>
      </c>
      <c r="B35" t="s">
        <v>0</v>
      </c>
      <c r="C35" t="s">
        <v>264</v>
      </c>
      <c r="D35">
        <v>34.301524999999998</v>
      </c>
      <c r="E35" t="s">
        <v>263</v>
      </c>
      <c r="F35">
        <v>-13.254308</v>
      </c>
      <c r="G35" s="3">
        <f t="shared" si="0"/>
        <v>906.17077928136348</v>
      </c>
      <c r="H35" s="3">
        <v>0.90617077928136347</v>
      </c>
      <c r="I35" s="3">
        <f t="shared" si="1"/>
        <v>818.18738206218688</v>
      </c>
      <c r="J35" s="3">
        <f t="shared" si="2"/>
        <v>87.983397219176638</v>
      </c>
      <c r="K35" s="3">
        <v>0.10997924652397079</v>
      </c>
      <c r="L35" s="4">
        <v>7749.9459823512452</v>
      </c>
      <c r="M35" t="str">
        <f t="shared" si="3"/>
        <v>balance_type_node</v>
      </c>
      <c r="N35" s="3">
        <v>174120.334621877</v>
      </c>
      <c r="O35">
        <v>40</v>
      </c>
      <c r="P35">
        <v>0.98</v>
      </c>
      <c r="S35">
        <v>0.05</v>
      </c>
      <c r="T35" s="3">
        <f t="shared" si="4"/>
        <v>62.796279627962804</v>
      </c>
      <c r="U35" s="3">
        <v>2.093</v>
      </c>
      <c r="V35" s="5">
        <f t="shared" si="5"/>
        <v>2.2999999999999998</v>
      </c>
    </row>
    <row r="36" spans="1:22" x14ac:dyDescent="0.35">
      <c r="A36" t="s">
        <v>32</v>
      </c>
      <c r="B36" t="s">
        <v>0</v>
      </c>
      <c r="C36" t="s">
        <v>264</v>
      </c>
      <c r="D36">
        <v>18.490410000000001</v>
      </c>
      <c r="E36" t="s">
        <v>263</v>
      </c>
      <c r="F36">
        <v>-22.957640000000001</v>
      </c>
      <c r="G36" s="3">
        <f t="shared" si="0"/>
        <v>878.14845027682156</v>
      </c>
      <c r="H36" s="3">
        <v>0.87814845027682153</v>
      </c>
      <c r="I36" s="3">
        <f t="shared" si="1"/>
        <v>792.88584229537378</v>
      </c>
      <c r="J36" s="3">
        <f t="shared" si="2"/>
        <v>85.2626079814478</v>
      </c>
      <c r="K36" s="3">
        <v>0.10657825997680975</v>
      </c>
      <c r="L36" s="4">
        <v>7510.2874753123142</v>
      </c>
      <c r="M36" t="str">
        <f t="shared" si="3"/>
        <v>balance_type_none</v>
      </c>
      <c r="N36" s="3">
        <v>174120.334621877</v>
      </c>
      <c r="O36">
        <v>40</v>
      </c>
      <c r="P36">
        <v>0.98</v>
      </c>
      <c r="S36">
        <v>0.05</v>
      </c>
      <c r="T36" s="3">
        <f t="shared" si="4"/>
        <v>43.684368436843691</v>
      </c>
      <c r="U36" s="3">
        <v>1.4560000000000002</v>
      </c>
      <c r="V36" s="5">
        <f t="shared" si="5"/>
        <v>1.6</v>
      </c>
    </row>
    <row r="37" spans="1:22" x14ac:dyDescent="0.35">
      <c r="A37" t="s">
        <v>33</v>
      </c>
      <c r="B37" t="s">
        <v>0</v>
      </c>
      <c r="C37" t="s">
        <v>264</v>
      </c>
      <c r="D37">
        <v>8.0816660000000002</v>
      </c>
      <c r="E37" t="s">
        <v>263</v>
      </c>
      <c r="F37">
        <v>17.607789</v>
      </c>
      <c r="G37" s="3">
        <f t="shared" si="0"/>
        <v>1072.9719171955462</v>
      </c>
      <c r="H37" s="3">
        <v>1.0729719171955463</v>
      </c>
      <c r="I37" s="3">
        <f t="shared" si="1"/>
        <v>968.79319442708106</v>
      </c>
      <c r="J37" s="3">
        <f t="shared" si="2"/>
        <v>104.17872276846518</v>
      </c>
      <c r="K37" s="3">
        <v>0.13022340346058148</v>
      </c>
      <c r="L37" s="4">
        <v>9176.4980608179631</v>
      </c>
      <c r="M37" t="str">
        <f t="shared" si="3"/>
        <v>balance_type_none</v>
      </c>
      <c r="N37" s="3">
        <v>174120.334621877</v>
      </c>
      <c r="O37">
        <v>40</v>
      </c>
      <c r="P37">
        <v>0.98</v>
      </c>
      <c r="S37">
        <v>0.05</v>
      </c>
      <c r="T37" s="3">
        <f t="shared" si="4"/>
        <v>51.875187518751872</v>
      </c>
      <c r="U37" s="3">
        <v>1.7289999999999999</v>
      </c>
      <c r="V37" s="5">
        <f t="shared" si="5"/>
        <v>1.8999999999999997</v>
      </c>
    </row>
    <row r="38" spans="1:22" x14ac:dyDescent="0.35">
      <c r="A38" t="s">
        <v>34</v>
      </c>
      <c r="B38" t="s">
        <v>0</v>
      </c>
      <c r="C38" t="s">
        <v>264</v>
      </c>
      <c r="D38">
        <v>8.6752769999999995</v>
      </c>
      <c r="E38" t="s">
        <v>263</v>
      </c>
      <c r="F38">
        <v>9.0819989999999997</v>
      </c>
      <c r="G38" s="3">
        <f t="shared" si="0"/>
        <v>31632.860530609742</v>
      </c>
      <c r="H38" s="3">
        <v>31.63286053060974</v>
      </c>
      <c r="I38" s="3">
        <f t="shared" si="1"/>
        <v>28561.511733145056</v>
      </c>
      <c r="J38" s="3">
        <f t="shared" si="2"/>
        <v>3071.3487974646837</v>
      </c>
      <c r="K38" s="3">
        <v>3.8391859968308544</v>
      </c>
      <c r="L38" s="4">
        <v>270537.26072903624</v>
      </c>
      <c r="M38" t="str">
        <f t="shared" si="3"/>
        <v>balance_type_node</v>
      </c>
      <c r="N38" s="3">
        <v>174120.334621877</v>
      </c>
      <c r="O38">
        <v>40</v>
      </c>
      <c r="P38">
        <v>0.98</v>
      </c>
      <c r="S38">
        <v>0.05</v>
      </c>
      <c r="T38" s="3">
        <f t="shared" si="4"/>
        <v>90.099009900990112</v>
      </c>
      <c r="U38" s="3">
        <v>3.0030000000000001</v>
      </c>
      <c r="V38" s="5">
        <f t="shared" si="5"/>
        <v>3.3</v>
      </c>
    </row>
    <row r="39" spans="1:22" x14ac:dyDescent="0.35">
      <c r="A39" t="s">
        <v>35</v>
      </c>
      <c r="B39" t="s">
        <v>0</v>
      </c>
      <c r="C39" t="s">
        <v>264</v>
      </c>
      <c r="D39">
        <v>29.873888000000001</v>
      </c>
      <c r="E39" t="s">
        <v>263</v>
      </c>
      <c r="F39">
        <v>-1.9402779999999999</v>
      </c>
      <c r="G39" s="3">
        <f t="shared" si="0"/>
        <v>794.47672273921557</v>
      </c>
      <c r="H39" s="3">
        <v>0.79447672273921555</v>
      </c>
      <c r="I39" s="3">
        <f t="shared" si="1"/>
        <v>717.3381052993675</v>
      </c>
      <c r="J39" s="3">
        <f t="shared" si="2"/>
        <v>77.138617439848019</v>
      </c>
      <c r="K39" s="3">
        <v>9.6423271799810029E-2</v>
      </c>
      <c r="L39" s="4">
        <v>6794.6923761404914</v>
      </c>
      <c r="M39" t="str">
        <f t="shared" si="3"/>
        <v>balance_type_node</v>
      </c>
      <c r="N39" s="3">
        <v>174120.334621877</v>
      </c>
      <c r="O39">
        <v>40</v>
      </c>
      <c r="P39">
        <v>0.98</v>
      </c>
      <c r="S39">
        <v>0.05</v>
      </c>
      <c r="T39" s="3">
        <f t="shared" si="4"/>
        <v>81.908190819081909</v>
      </c>
      <c r="U39" s="3">
        <v>2.73</v>
      </c>
      <c r="V39" s="5">
        <f t="shared" si="5"/>
        <v>3</v>
      </c>
    </row>
    <row r="40" spans="1:22" x14ac:dyDescent="0.35">
      <c r="A40" t="s">
        <v>36</v>
      </c>
      <c r="B40" t="s">
        <v>0</v>
      </c>
      <c r="C40" t="s">
        <v>264</v>
      </c>
      <c r="D40">
        <v>30.217635999999999</v>
      </c>
      <c r="E40" t="s">
        <v>263</v>
      </c>
      <c r="F40">
        <v>12.862807</v>
      </c>
      <c r="G40" s="3">
        <f t="shared" si="0"/>
        <v>2463.4486214854164</v>
      </c>
      <c r="H40" s="3">
        <v>2.4634486214854165</v>
      </c>
      <c r="I40" s="3">
        <f t="shared" si="1"/>
        <v>2224.2634882315374</v>
      </c>
      <c r="J40" s="3">
        <f t="shared" si="2"/>
        <v>239.18513325387923</v>
      </c>
      <c r="K40" s="3">
        <v>0.298981416567349</v>
      </c>
      <c r="L40" s="4">
        <v>21068.427920342074</v>
      </c>
      <c r="M40" t="str">
        <f t="shared" si="3"/>
        <v>balance_type_none</v>
      </c>
      <c r="N40" s="3">
        <v>174120.334621877</v>
      </c>
      <c r="O40">
        <v>40</v>
      </c>
      <c r="P40">
        <v>0.98</v>
      </c>
      <c r="S40">
        <v>0.05</v>
      </c>
      <c r="T40" s="3">
        <f t="shared" si="4"/>
        <v>51.875187518751872</v>
      </c>
      <c r="U40" s="3">
        <v>1.7289999999999999</v>
      </c>
      <c r="V40" s="5">
        <f t="shared" si="5"/>
        <v>1.8999999999999997</v>
      </c>
    </row>
    <row r="41" spans="1:22" x14ac:dyDescent="0.35">
      <c r="A41" t="s">
        <v>37</v>
      </c>
      <c r="B41" t="s">
        <v>0</v>
      </c>
      <c r="C41" t="s">
        <v>264</v>
      </c>
      <c r="D41">
        <v>-14.452362000000001</v>
      </c>
      <c r="E41" t="s">
        <v>263</v>
      </c>
      <c r="F41">
        <v>14.497401</v>
      </c>
      <c r="G41" s="3">
        <f t="shared" si="0"/>
        <v>1982.5674054677429</v>
      </c>
      <c r="H41" s="3">
        <v>1.9825674054677429</v>
      </c>
      <c r="I41" s="3">
        <f t="shared" si="1"/>
        <v>1790.0727681021522</v>
      </c>
      <c r="J41" s="3">
        <f t="shared" si="2"/>
        <v>192.49463736559076</v>
      </c>
      <c r="K41" s="3">
        <v>0.24061829670698842</v>
      </c>
      <c r="L41" s="4">
        <v>16955.733565951301</v>
      </c>
      <c r="M41" t="str">
        <f t="shared" si="3"/>
        <v>balance_type_node</v>
      </c>
      <c r="N41" s="3">
        <v>174120.334621877</v>
      </c>
      <c r="O41">
        <v>40</v>
      </c>
      <c r="P41">
        <v>0.98</v>
      </c>
      <c r="S41">
        <v>0.05</v>
      </c>
      <c r="T41" s="3">
        <f t="shared" si="4"/>
        <v>62.796279627962804</v>
      </c>
      <c r="U41" s="3">
        <v>2.093</v>
      </c>
      <c r="V41" s="5">
        <f t="shared" si="5"/>
        <v>2.2999999999999998</v>
      </c>
    </row>
    <row r="42" spans="1:22" x14ac:dyDescent="0.35">
      <c r="A42" t="s">
        <v>38</v>
      </c>
      <c r="B42" t="s">
        <v>0</v>
      </c>
      <c r="C42" t="s">
        <v>264</v>
      </c>
      <c r="D42">
        <v>-11.779889000000001</v>
      </c>
      <c r="E42" t="s">
        <v>263</v>
      </c>
      <c r="F42">
        <v>8.4605549999999994</v>
      </c>
      <c r="G42" s="3">
        <f t="shared" si="0"/>
        <v>301.44505550147909</v>
      </c>
      <c r="H42" s="3">
        <v>0.3014450555014791</v>
      </c>
      <c r="I42" s="3">
        <f t="shared" si="1"/>
        <v>272.17666518880895</v>
      </c>
      <c r="J42" s="3">
        <f t="shared" si="2"/>
        <v>29.268390312670114</v>
      </c>
      <c r="K42" s="3">
        <v>3.658548789083764E-2</v>
      </c>
      <c r="L42" s="4">
        <v>2578.0823551119579</v>
      </c>
      <c r="M42" t="str">
        <f t="shared" si="3"/>
        <v>balance_type_node</v>
      </c>
      <c r="N42" s="3">
        <v>174120.334621877</v>
      </c>
      <c r="O42">
        <v>40</v>
      </c>
      <c r="P42">
        <v>0.98</v>
      </c>
      <c r="S42">
        <v>0.05</v>
      </c>
      <c r="T42" s="3">
        <f t="shared" si="4"/>
        <v>84.638463846384653</v>
      </c>
      <c r="U42" s="3">
        <v>2.8210000000000002</v>
      </c>
      <c r="V42" s="5">
        <f t="shared" si="5"/>
        <v>3.1</v>
      </c>
    </row>
    <row r="43" spans="1:22" x14ac:dyDescent="0.35">
      <c r="A43" t="s">
        <v>39</v>
      </c>
      <c r="B43" t="s">
        <v>0</v>
      </c>
      <c r="C43" t="s">
        <v>264</v>
      </c>
      <c r="D43">
        <v>46.199615999999999</v>
      </c>
      <c r="E43" t="s">
        <v>263</v>
      </c>
      <c r="F43">
        <v>5.1521489999999996</v>
      </c>
      <c r="G43" s="3">
        <f t="shared" si="0"/>
        <v>523.37047331826318</v>
      </c>
      <c r="H43" s="3">
        <v>0.52337047331826314</v>
      </c>
      <c r="I43" s="3">
        <f t="shared" si="1"/>
        <v>472.55454181883056</v>
      </c>
      <c r="J43" s="3">
        <f t="shared" si="2"/>
        <v>50.815931499432601</v>
      </c>
      <c r="K43" s="3">
        <v>6.3519914374290748E-2</v>
      </c>
      <c r="L43" s="4">
        <v>4476.0799947564155</v>
      </c>
      <c r="M43" t="str">
        <f t="shared" si="3"/>
        <v>balance_type_none</v>
      </c>
      <c r="N43" s="3">
        <v>174120.334621877</v>
      </c>
      <c r="O43">
        <v>40</v>
      </c>
      <c r="P43">
        <v>0.98</v>
      </c>
      <c r="S43">
        <v>0.05</v>
      </c>
      <c r="T43" s="3">
        <f t="shared" si="4"/>
        <v>51.875187518751872</v>
      </c>
      <c r="U43" s="3">
        <v>1.7289999999999999</v>
      </c>
      <c r="V43" s="5">
        <f t="shared" si="5"/>
        <v>1.8999999999999997</v>
      </c>
    </row>
    <row r="44" spans="1:22" x14ac:dyDescent="0.35">
      <c r="A44" t="s">
        <v>40</v>
      </c>
      <c r="B44" t="s">
        <v>0</v>
      </c>
      <c r="C44" t="s">
        <v>264</v>
      </c>
      <c r="D44">
        <v>31.465865999999998</v>
      </c>
      <c r="E44" t="s">
        <v>263</v>
      </c>
      <c r="F44">
        <v>-26.522503</v>
      </c>
      <c r="G44" s="3">
        <f t="shared" si="0"/>
        <v>354.6232648085217</v>
      </c>
      <c r="H44" s="3">
        <v>0.35462326480852169</v>
      </c>
      <c r="I44" s="3">
        <f t="shared" si="1"/>
        <v>320.19160988851502</v>
      </c>
      <c r="J44" s="3">
        <f t="shared" si="2"/>
        <v>34.43165492000665</v>
      </c>
      <c r="K44" s="3">
        <v>4.3039568650008311E-2</v>
      </c>
      <c r="L44" s="4">
        <v>3032.8843184842326</v>
      </c>
      <c r="M44" t="str">
        <f t="shared" si="3"/>
        <v>balance_type_node</v>
      </c>
      <c r="N44" s="3">
        <v>174120.334621877</v>
      </c>
      <c r="O44">
        <v>40</v>
      </c>
      <c r="P44">
        <v>0.98</v>
      </c>
      <c r="S44">
        <v>0.05</v>
      </c>
      <c r="T44" s="3">
        <f t="shared" si="4"/>
        <v>60.066006600660074</v>
      </c>
      <c r="U44" s="3">
        <v>2.0020000000000002</v>
      </c>
      <c r="V44" s="5">
        <f t="shared" si="5"/>
        <v>2.2000000000000002</v>
      </c>
    </row>
    <row r="45" spans="1:22" x14ac:dyDescent="0.35">
      <c r="A45" t="s">
        <v>41</v>
      </c>
      <c r="B45" t="s">
        <v>0</v>
      </c>
      <c r="C45" t="s">
        <v>264</v>
      </c>
      <c r="D45">
        <v>18.732206999999999</v>
      </c>
      <c r="E45" t="s">
        <v>263</v>
      </c>
      <c r="F45">
        <v>15.454166000000001</v>
      </c>
      <c r="G45" s="3">
        <f t="shared" si="0"/>
        <v>845.4037162094703</v>
      </c>
      <c r="H45" s="3">
        <v>0.8454037162094703</v>
      </c>
      <c r="I45" s="3">
        <f t="shared" si="1"/>
        <v>763.32041284714614</v>
      </c>
      <c r="J45" s="3">
        <f t="shared" si="2"/>
        <v>82.083303362324216</v>
      </c>
      <c r="K45" s="3">
        <v>0.10260412920290528</v>
      </c>
      <c r="L45" s="4">
        <v>7230.2410138388186</v>
      </c>
      <c r="M45" t="str">
        <f t="shared" si="3"/>
        <v>balance_type_node</v>
      </c>
      <c r="N45" s="3">
        <v>174120.334621877</v>
      </c>
      <c r="O45">
        <v>40</v>
      </c>
      <c r="P45">
        <v>0.98</v>
      </c>
      <c r="S45">
        <v>0.05</v>
      </c>
      <c r="T45" s="3">
        <f t="shared" si="4"/>
        <v>57.335733573357345</v>
      </c>
      <c r="U45" s="3">
        <v>1.9110000000000003</v>
      </c>
      <c r="V45" s="5">
        <f t="shared" si="5"/>
        <v>2.1</v>
      </c>
    </row>
    <row r="46" spans="1:22" x14ac:dyDescent="0.35">
      <c r="A46" t="s">
        <v>42</v>
      </c>
      <c r="B46" t="s">
        <v>0</v>
      </c>
      <c r="C46" t="s">
        <v>264</v>
      </c>
      <c r="D46">
        <v>0.82478200000000002</v>
      </c>
      <c r="E46" t="s">
        <v>263</v>
      </c>
      <c r="F46">
        <v>8.6195430000000002</v>
      </c>
      <c r="G46" s="3">
        <f t="shared" si="0"/>
        <v>603.78290463768019</v>
      </c>
      <c r="H46" s="3">
        <v>0.60378290463768014</v>
      </c>
      <c r="I46" s="3">
        <f t="shared" si="1"/>
        <v>545.15943945045115</v>
      </c>
      <c r="J46" s="3">
        <f t="shared" si="2"/>
        <v>58.623465187229066</v>
      </c>
      <c r="K46" s="3">
        <v>7.3279331484036328E-2</v>
      </c>
      <c r="L46" s="4">
        <v>5163.8002493526092</v>
      </c>
      <c r="M46" t="str">
        <f t="shared" si="3"/>
        <v>balance_type_node</v>
      </c>
      <c r="N46" s="3">
        <v>174120.334621877</v>
      </c>
      <c r="O46">
        <v>40</v>
      </c>
      <c r="P46">
        <v>0.98</v>
      </c>
      <c r="S46">
        <v>0.05</v>
      </c>
      <c r="T46" s="3">
        <f t="shared" si="4"/>
        <v>76.447644764476451</v>
      </c>
      <c r="U46" s="3">
        <v>2.548</v>
      </c>
      <c r="V46" s="5">
        <f t="shared" si="5"/>
        <v>2.8</v>
      </c>
    </row>
    <row r="47" spans="1:22" x14ac:dyDescent="0.35">
      <c r="A47" t="s">
        <v>43</v>
      </c>
      <c r="B47" t="s">
        <v>0</v>
      </c>
      <c r="C47" t="s">
        <v>264</v>
      </c>
      <c r="D47">
        <v>9.5374990000000004</v>
      </c>
      <c r="E47" t="s">
        <v>263</v>
      </c>
      <c r="F47">
        <v>33.886916999999997</v>
      </c>
      <c r="G47" s="3">
        <f t="shared" si="0"/>
        <v>3361.5289393468879</v>
      </c>
      <c r="H47" s="3">
        <v>3.3615289393468881</v>
      </c>
      <c r="I47" s="3">
        <f t="shared" si="1"/>
        <v>0</v>
      </c>
      <c r="J47" s="3">
        <f t="shared" si="2"/>
        <v>4915.5523563840943</v>
      </c>
      <c r="K47" s="3">
        <v>6.144440445480118</v>
      </c>
      <c r="L47" s="4">
        <v>432982.43122502381</v>
      </c>
      <c r="M47" t="str">
        <f t="shared" si="3"/>
        <v>balance_type_none</v>
      </c>
      <c r="N47" s="3">
        <v>174120.334621877</v>
      </c>
      <c r="O47">
        <v>40</v>
      </c>
      <c r="P47">
        <v>0.98</v>
      </c>
      <c r="S47">
        <v>0.05</v>
      </c>
      <c r="T47" s="3">
        <f t="shared" si="4"/>
        <v>51.875187518751872</v>
      </c>
      <c r="U47" s="3">
        <v>1.7289999999999999</v>
      </c>
      <c r="V47" s="5">
        <f t="shared" si="5"/>
        <v>1.8999999999999997</v>
      </c>
    </row>
    <row r="48" spans="1:22" x14ac:dyDescent="0.35">
      <c r="A48" t="s">
        <v>44</v>
      </c>
      <c r="B48" t="s">
        <v>0</v>
      </c>
      <c r="C48" t="s">
        <v>264</v>
      </c>
      <c r="D48">
        <v>34.888821999999998</v>
      </c>
      <c r="E48" t="s">
        <v>263</v>
      </c>
      <c r="F48">
        <v>-6.3690280000000001</v>
      </c>
      <c r="G48" s="3">
        <f t="shared" si="0"/>
        <v>4863.9572413172382</v>
      </c>
      <c r="H48" s="3">
        <v>4.8639572413172383</v>
      </c>
      <c r="I48" s="3">
        <f t="shared" si="1"/>
        <v>4391.6980471294846</v>
      </c>
      <c r="J48" s="3">
        <f t="shared" si="2"/>
        <v>472.25919418775322</v>
      </c>
      <c r="K48" s="3">
        <v>0.59032399273469149</v>
      </c>
      <c r="L48" s="4">
        <v>41598.567005845209</v>
      </c>
      <c r="M48" t="str">
        <f t="shared" si="3"/>
        <v>balance_type_node</v>
      </c>
      <c r="N48" s="3">
        <v>174120.334621877</v>
      </c>
      <c r="O48">
        <v>40</v>
      </c>
      <c r="P48">
        <v>0.98</v>
      </c>
      <c r="S48">
        <v>0.05</v>
      </c>
      <c r="T48" s="3">
        <f t="shared" si="4"/>
        <v>54.605460546054616</v>
      </c>
      <c r="U48" s="3">
        <v>1.82</v>
      </c>
      <c r="V48" s="5">
        <f t="shared" si="5"/>
        <v>2</v>
      </c>
    </row>
    <row r="49" spans="1:22" x14ac:dyDescent="0.35">
      <c r="A49" t="s">
        <v>45</v>
      </c>
      <c r="B49" t="s">
        <v>0</v>
      </c>
      <c r="C49" t="s">
        <v>264</v>
      </c>
      <c r="D49">
        <v>32.290275000000001</v>
      </c>
      <c r="E49" t="s">
        <v>263</v>
      </c>
      <c r="F49">
        <v>1.3733329999999999</v>
      </c>
      <c r="G49" s="3">
        <f t="shared" si="0"/>
        <v>2901.8423290702513</v>
      </c>
      <c r="H49" s="3">
        <v>2.9018423290702513</v>
      </c>
      <c r="I49" s="3">
        <f t="shared" si="1"/>
        <v>2620.0919657353347</v>
      </c>
      <c r="J49" s="3">
        <f t="shared" si="2"/>
        <v>281.75036333491653</v>
      </c>
      <c r="K49" s="3">
        <v>0.35218795416864568</v>
      </c>
      <c r="L49" s="4">
        <v>24817.751591405009</v>
      </c>
      <c r="M49" t="str">
        <f t="shared" si="3"/>
        <v>balance_type_node</v>
      </c>
      <c r="N49" s="3">
        <v>174120.334621877</v>
      </c>
      <c r="O49">
        <v>40</v>
      </c>
      <c r="P49">
        <v>0.98</v>
      </c>
      <c r="S49">
        <v>0.05</v>
      </c>
      <c r="T49" s="3">
        <f t="shared" si="4"/>
        <v>70.987098709870992</v>
      </c>
      <c r="U49" s="3">
        <v>2.3660000000000001</v>
      </c>
      <c r="V49" s="5">
        <f t="shared" si="5"/>
        <v>2.6</v>
      </c>
    </row>
    <row r="50" spans="1:22" x14ac:dyDescent="0.35">
      <c r="A50" t="s">
        <v>46</v>
      </c>
      <c r="B50" t="s">
        <v>0</v>
      </c>
      <c r="C50" t="s">
        <v>264</v>
      </c>
      <c r="D50">
        <v>22.937505999999999</v>
      </c>
      <c r="E50" t="s">
        <v>263</v>
      </c>
      <c r="F50">
        <v>-30.559481999999999</v>
      </c>
      <c r="G50" s="3">
        <f t="shared" si="0"/>
        <v>30137.932898230643</v>
      </c>
      <c r="H50" s="3">
        <v>30.137932898230645</v>
      </c>
      <c r="I50" s="3">
        <f t="shared" si="1"/>
        <v>19727.93289823064</v>
      </c>
      <c r="J50" s="3">
        <f t="shared" si="2"/>
        <v>10410.000000000004</v>
      </c>
      <c r="K50" s="3">
        <v>13.012500000000003</v>
      </c>
      <c r="L50" s="4">
        <v>916956.38297872338</v>
      </c>
      <c r="M50" t="str">
        <f t="shared" si="3"/>
        <v>balance_type_node</v>
      </c>
      <c r="N50" s="3">
        <v>174120.334621877</v>
      </c>
      <c r="O50">
        <v>40</v>
      </c>
      <c r="P50">
        <v>0.98</v>
      </c>
      <c r="S50">
        <v>0.05</v>
      </c>
      <c r="T50" s="3">
        <f t="shared" si="4"/>
        <v>73.717371737173735</v>
      </c>
      <c r="U50" s="3">
        <v>2.4570000000000003</v>
      </c>
      <c r="V50" s="5">
        <f t="shared" si="5"/>
        <v>2.7</v>
      </c>
    </row>
    <row r="51" spans="1:22" x14ac:dyDescent="0.35">
      <c r="A51" t="s">
        <v>47</v>
      </c>
      <c r="B51" t="s">
        <v>0</v>
      </c>
      <c r="C51" t="s">
        <v>264</v>
      </c>
      <c r="D51">
        <v>27.849332</v>
      </c>
      <c r="E51" t="s">
        <v>263</v>
      </c>
      <c r="F51">
        <v>-13.133896999999999</v>
      </c>
      <c r="G51" s="3">
        <f t="shared" si="0"/>
        <v>1521.6616430157796</v>
      </c>
      <c r="H51" s="3">
        <v>1.5216616430157797</v>
      </c>
      <c r="I51" s="3">
        <f t="shared" si="1"/>
        <v>1373.9180125305677</v>
      </c>
      <c r="J51" s="3">
        <f t="shared" si="2"/>
        <v>147.7436304852119</v>
      </c>
      <c r="K51" s="3">
        <v>0.18467953810651486</v>
      </c>
      <c r="L51" s="4">
        <v>13013.877523329964</v>
      </c>
      <c r="M51" t="str">
        <f t="shared" si="3"/>
        <v>balance_type_node</v>
      </c>
      <c r="N51" s="3">
        <v>174120.334621877</v>
      </c>
      <c r="O51">
        <v>40</v>
      </c>
      <c r="P51">
        <v>0.98</v>
      </c>
      <c r="S51">
        <v>0.05</v>
      </c>
      <c r="T51" s="3">
        <f t="shared" si="4"/>
        <v>62.796279627962804</v>
      </c>
      <c r="U51" s="3">
        <v>2.093</v>
      </c>
      <c r="V51" s="5">
        <f t="shared" si="5"/>
        <v>2.2999999999999998</v>
      </c>
    </row>
    <row r="52" spans="1:22" x14ac:dyDescent="0.35">
      <c r="A52" t="s">
        <v>48</v>
      </c>
      <c r="B52" t="s">
        <v>0</v>
      </c>
      <c r="C52" t="s">
        <v>264</v>
      </c>
      <c r="D52">
        <v>29.154857</v>
      </c>
      <c r="E52" t="s">
        <v>263</v>
      </c>
      <c r="F52">
        <v>-19.015438</v>
      </c>
      <c r="G52" s="3">
        <f t="shared" si="0"/>
        <v>1881.544967717191</v>
      </c>
      <c r="H52" s="3">
        <v>1.8815449677171909</v>
      </c>
      <c r="I52" s="3">
        <f t="shared" si="1"/>
        <v>1698.858964079235</v>
      </c>
      <c r="J52" s="3">
        <f t="shared" si="2"/>
        <v>182.68600363795591</v>
      </c>
      <c r="K52" s="3">
        <v>0.22835750454744486</v>
      </c>
      <c r="L52" s="4">
        <v>16091.748041949848</v>
      </c>
      <c r="M52" t="str">
        <f t="shared" si="3"/>
        <v>balance_type_node</v>
      </c>
      <c r="N52" s="3">
        <v>174120.334621877</v>
      </c>
      <c r="O52">
        <v>40</v>
      </c>
      <c r="P52">
        <v>0.98</v>
      </c>
      <c r="S52">
        <v>0.05</v>
      </c>
      <c r="T52" s="3">
        <f t="shared" si="4"/>
        <v>54.605460546054616</v>
      </c>
      <c r="U52" s="3">
        <v>1.82</v>
      </c>
      <c r="V52" s="5">
        <f t="shared" si="5"/>
        <v>2</v>
      </c>
    </row>
    <row r="53" spans="1:22" x14ac:dyDescent="0.35">
      <c r="A53" t="s">
        <v>49</v>
      </c>
      <c r="B53" t="s">
        <v>0</v>
      </c>
      <c r="C53" t="s">
        <v>264</v>
      </c>
      <c r="D53">
        <v>67.709952999999999</v>
      </c>
      <c r="E53" t="s">
        <v>263</v>
      </c>
      <c r="F53">
        <v>33.939109999999999</v>
      </c>
      <c r="G53" s="3">
        <f t="shared" si="0"/>
        <v>2253.8082026099678</v>
      </c>
      <c r="H53" s="3">
        <v>2.2538082026099677</v>
      </c>
      <c r="I53" s="3">
        <f t="shared" si="1"/>
        <v>1943.3173909658626</v>
      </c>
      <c r="J53" s="3">
        <f t="shared" si="2"/>
        <v>310.49081164410529</v>
      </c>
      <c r="K53" s="3">
        <v>0.3881135145551316</v>
      </c>
      <c r="L53" s="4">
        <v>9865.8904319598896</v>
      </c>
      <c r="M53" t="str">
        <f t="shared" si="3"/>
        <v>balance_type_none</v>
      </c>
      <c r="N53" s="3">
        <v>174120.334621877</v>
      </c>
      <c r="O53">
        <v>40</v>
      </c>
      <c r="P53">
        <v>0.98</v>
      </c>
      <c r="S53">
        <v>0.05</v>
      </c>
      <c r="T53" s="3">
        <f t="shared" si="4"/>
        <v>46.414641464146413</v>
      </c>
      <c r="U53" s="3">
        <v>1.5469999999999999</v>
      </c>
      <c r="V53" s="5">
        <f t="shared" si="5"/>
        <v>1.7</v>
      </c>
    </row>
    <row r="54" spans="1:22" x14ac:dyDescent="0.35">
      <c r="A54" t="s">
        <v>50</v>
      </c>
      <c r="B54" t="s">
        <v>0</v>
      </c>
      <c r="C54" t="s">
        <v>264</v>
      </c>
      <c r="D54">
        <v>53.847817999999997</v>
      </c>
      <c r="E54" t="s">
        <v>263</v>
      </c>
      <c r="F54">
        <v>23.424075999999999</v>
      </c>
      <c r="G54" s="3">
        <f t="shared" si="0"/>
        <v>40207.588241782869</v>
      </c>
      <c r="H54" s="3">
        <v>40.207588241782872</v>
      </c>
      <c r="I54" s="3">
        <f t="shared" si="1"/>
        <v>34668.48039179534</v>
      </c>
      <c r="J54" s="3">
        <f t="shared" si="2"/>
        <v>5539.1078499875257</v>
      </c>
      <c r="K54" s="3">
        <v>6.923884812484407</v>
      </c>
      <c r="L54" s="4">
        <v>176005.95279909746</v>
      </c>
      <c r="M54" t="str">
        <f t="shared" si="3"/>
        <v>balance_type_none</v>
      </c>
      <c r="N54" s="3">
        <v>174120.334621877</v>
      </c>
      <c r="O54">
        <v>40</v>
      </c>
      <c r="P54">
        <v>0.98</v>
      </c>
      <c r="S54">
        <v>0.05</v>
      </c>
      <c r="T54" s="3">
        <f t="shared" si="4"/>
        <v>46.414641464146413</v>
      </c>
      <c r="U54" s="3">
        <v>1.5469999999999999</v>
      </c>
      <c r="V54" s="5">
        <f t="shared" si="5"/>
        <v>1.7</v>
      </c>
    </row>
    <row r="55" spans="1:22" x14ac:dyDescent="0.35">
      <c r="A55" t="s">
        <v>51</v>
      </c>
      <c r="B55" t="s">
        <v>0</v>
      </c>
      <c r="C55" t="s">
        <v>264</v>
      </c>
      <c r="D55">
        <v>90.356330999999997</v>
      </c>
      <c r="E55" t="s">
        <v>263</v>
      </c>
      <c r="F55">
        <v>23.684994</v>
      </c>
      <c r="G55" s="3">
        <f t="shared" si="0"/>
        <v>46638.245084344322</v>
      </c>
      <c r="H55" s="3">
        <v>46.638245084344319</v>
      </c>
      <c r="I55" s="3">
        <f t="shared" si="1"/>
        <v>40213.23227574522</v>
      </c>
      <c r="J55" s="3">
        <f t="shared" si="2"/>
        <v>6425.0128085991055</v>
      </c>
      <c r="K55" s="3">
        <v>8.0312660107488814</v>
      </c>
      <c r="L55" s="4">
        <v>204155.7109465629</v>
      </c>
      <c r="M55" t="str">
        <f t="shared" si="3"/>
        <v>balance_type_node</v>
      </c>
      <c r="N55" s="3">
        <v>174120.334621877</v>
      </c>
      <c r="O55">
        <v>40</v>
      </c>
      <c r="P55">
        <v>0.98</v>
      </c>
      <c r="S55">
        <v>0.05</v>
      </c>
      <c r="T55" s="3">
        <f t="shared" si="4"/>
        <v>54.605460546054616</v>
      </c>
      <c r="U55" s="3">
        <v>1.82</v>
      </c>
      <c r="V55" s="5">
        <f t="shared" si="5"/>
        <v>2</v>
      </c>
    </row>
    <row r="56" spans="1:22" x14ac:dyDescent="0.35">
      <c r="A56" t="s">
        <v>52</v>
      </c>
      <c r="B56" t="s">
        <v>0</v>
      </c>
      <c r="C56" t="s">
        <v>264</v>
      </c>
      <c r="D56">
        <v>50.637771999999998</v>
      </c>
      <c r="E56" t="s">
        <v>263</v>
      </c>
      <c r="F56">
        <v>25.930413999999999</v>
      </c>
      <c r="G56" s="3">
        <f t="shared" si="0"/>
        <v>4354.8376185207335</v>
      </c>
      <c r="H56" s="3">
        <v>4.3548376185207331</v>
      </c>
      <c r="I56" s="3">
        <f t="shared" si="1"/>
        <v>3754.9032207370287</v>
      </c>
      <c r="J56" s="3">
        <f t="shared" si="2"/>
        <v>599.93439778370487</v>
      </c>
      <c r="K56" s="3">
        <v>0.74991799722963093</v>
      </c>
      <c r="L56" s="4">
        <v>19063.002230424434</v>
      </c>
      <c r="M56" t="str">
        <f t="shared" si="3"/>
        <v>balance_type_none</v>
      </c>
      <c r="N56" s="3">
        <v>174120.334621877</v>
      </c>
      <c r="O56">
        <v>40</v>
      </c>
      <c r="P56">
        <v>0.98</v>
      </c>
      <c r="S56">
        <v>0.05</v>
      </c>
      <c r="T56" s="3">
        <f t="shared" si="4"/>
        <v>49.14491449144915</v>
      </c>
      <c r="U56" s="3">
        <v>1.6380000000000001</v>
      </c>
      <c r="V56" s="5">
        <f t="shared" si="5"/>
        <v>1.8</v>
      </c>
    </row>
    <row r="57" spans="1:22" x14ac:dyDescent="0.35">
      <c r="A57" t="s">
        <v>53</v>
      </c>
      <c r="B57" t="s">
        <v>0</v>
      </c>
      <c r="C57" t="s">
        <v>264</v>
      </c>
      <c r="D57">
        <v>114.72766900000001</v>
      </c>
      <c r="E57" t="s">
        <v>263</v>
      </c>
      <c r="F57">
        <v>4.5352769999999998</v>
      </c>
      <c r="G57" s="3">
        <f t="shared" si="0"/>
        <v>1569.2933930996137</v>
      </c>
      <c r="H57" s="3">
        <v>1.5692933930996138</v>
      </c>
      <c r="I57" s="3">
        <f t="shared" si="1"/>
        <v>1353.103222717333</v>
      </c>
      <c r="J57" s="3">
        <f t="shared" si="2"/>
        <v>216.1901703822808</v>
      </c>
      <c r="K57" s="3">
        <v>0.27023771297785099</v>
      </c>
      <c r="L57" s="4">
        <v>6869.4739215121526</v>
      </c>
      <c r="M57" t="str">
        <f t="shared" si="3"/>
        <v>balance_type_node</v>
      </c>
      <c r="N57" s="3">
        <v>174120.334621877</v>
      </c>
      <c r="O57">
        <v>40</v>
      </c>
      <c r="P57">
        <v>0.98</v>
      </c>
      <c r="S57">
        <v>0.05</v>
      </c>
      <c r="T57" s="3">
        <f t="shared" si="4"/>
        <v>76.447644764476451</v>
      </c>
      <c r="U57" s="3">
        <v>2.548</v>
      </c>
      <c r="V57" s="5">
        <f t="shared" si="5"/>
        <v>2.8</v>
      </c>
    </row>
    <row r="58" spans="1:22" x14ac:dyDescent="0.35">
      <c r="A58" t="s">
        <v>54</v>
      </c>
      <c r="B58" t="s">
        <v>0</v>
      </c>
      <c r="C58" t="s">
        <v>264</v>
      </c>
      <c r="D58">
        <v>90.433600999999996</v>
      </c>
      <c r="E58" t="s">
        <v>263</v>
      </c>
      <c r="F58">
        <v>27.514161999999999</v>
      </c>
      <c r="G58" s="3">
        <f t="shared" si="0"/>
        <v>259.42104333816428</v>
      </c>
      <c r="H58" s="3">
        <v>0.25942104333816429</v>
      </c>
      <c r="I58" s="3">
        <f t="shared" si="1"/>
        <v>223.6824874972765</v>
      </c>
      <c r="J58" s="3">
        <f t="shared" si="2"/>
        <v>35.738555840887777</v>
      </c>
      <c r="K58" s="3">
        <v>4.467319480110972E-2</v>
      </c>
      <c r="L58" s="4">
        <v>1135.5977790635307</v>
      </c>
      <c r="M58" t="str">
        <f t="shared" si="3"/>
        <v>balance_type_node</v>
      </c>
      <c r="N58" s="3">
        <v>174120.334621877</v>
      </c>
      <c r="O58">
        <v>40</v>
      </c>
      <c r="P58">
        <v>0.98</v>
      </c>
      <c r="S58">
        <v>0.05</v>
      </c>
      <c r="T58" s="3">
        <f t="shared" si="4"/>
        <v>57.335733573357345</v>
      </c>
      <c r="U58" s="3">
        <v>1.9110000000000003</v>
      </c>
      <c r="V58" s="5">
        <f t="shared" si="5"/>
        <v>2.1</v>
      </c>
    </row>
    <row r="59" spans="1:22" x14ac:dyDescent="0.35">
      <c r="A59" t="s">
        <v>55</v>
      </c>
      <c r="B59" t="s">
        <v>0</v>
      </c>
      <c r="C59" t="s">
        <v>264</v>
      </c>
      <c r="D59">
        <v>117.323958041674</v>
      </c>
      <c r="E59" t="s">
        <v>263</v>
      </c>
      <c r="F59">
        <v>31.861876923453298</v>
      </c>
      <c r="G59" s="3">
        <f t="shared" si="0"/>
        <v>37044.19040825421</v>
      </c>
      <c r="H59" s="3">
        <v>37.04419040825421</v>
      </c>
      <c r="I59" s="3">
        <f t="shared" si="1"/>
        <v>21431.216807693218</v>
      </c>
      <c r="J59" s="3">
        <f t="shared" si="2"/>
        <v>15612.973600560992</v>
      </c>
      <c r="K59" s="3">
        <v>19.516217000701239</v>
      </c>
      <c r="L59" s="4">
        <v>840304.61892541556</v>
      </c>
      <c r="M59" t="str">
        <f t="shared" si="3"/>
        <v>balance_type_node</v>
      </c>
      <c r="N59" s="3">
        <v>174120.334621877</v>
      </c>
      <c r="O59">
        <v>40</v>
      </c>
      <c r="P59">
        <v>0.98</v>
      </c>
      <c r="S59">
        <v>0.05</v>
      </c>
      <c r="T59" s="3">
        <f t="shared" si="4"/>
        <v>60.066006600660074</v>
      </c>
      <c r="U59" s="3">
        <v>2.0020000000000002</v>
      </c>
      <c r="V59" s="5">
        <f t="shared" si="5"/>
        <v>2.2000000000000002</v>
      </c>
    </row>
    <row r="60" spans="1:22" x14ac:dyDescent="0.35">
      <c r="A60" t="s">
        <v>56</v>
      </c>
      <c r="B60" t="s">
        <v>0</v>
      </c>
      <c r="C60" t="s">
        <v>264</v>
      </c>
      <c r="D60">
        <v>116.39127569999999</v>
      </c>
      <c r="E60" t="s">
        <v>263</v>
      </c>
      <c r="F60">
        <v>39.906216999999998</v>
      </c>
      <c r="G60" s="3">
        <f t="shared" si="0"/>
        <v>21493.663505273642</v>
      </c>
      <c r="H60" s="3">
        <v>21.493663505273641</v>
      </c>
      <c r="I60" s="3">
        <f t="shared" si="1"/>
        <v>12434.753128536015</v>
      </c>
      <c r="J60" s="3">
        <f t="shared" si="2"/>
        <v>9058.9103767376273</v>
      </c>
      <c r="K60" s="3">
        <v>11.323637970922034</v>
      </c>
      <c r="L60" s="4">
        <v>487558.89984534966</v>
      </c>
      <c r="M60" t="str">
        <f t="shared" si="3"/>
        <v>balance_type_node</v>
      </c>
      <c r="N60" s="3">
        <v>174120.334621877</v>
      </c>
      <c r="O60">
        <v>40</v>
      </c>
      <c r="P60">
        <v>0.98</v>
      </c>
      <c r="S60">
        <v>0.05</v>
      </c>
      <c r="T60" s="3">
        <f t="shared" si="4"/>
        <v>57.335733573357345</v>
      </c>
      <c r="U60" s="3">
        <v>1.9110000000000003</v>
      </c>
      <c r="V60" s="5">
        <f t="shared" si="5"/>
        <v>2.1</v>
      </c>
    </row>
    <row r="61" spans="1:22" x14ac:dyDescent="0.35">
      <c r="A61" t="s">
        <v>57</v>
      </c>
      <c r="B61" t="s">
        <v>0</v>
      </c>
      <c r="C61" t="s">
        <v>264</v>
      </c>
      <c r="D61">
        <v>106.949725277087</v>
      </c>
      <c r="E61" t="s">
        <v>263</v>
      </c>
      <c r="F61">
        <v>29.47245158674</v>
      </c>
      <c r="G61" s="3">
        <f t="shared" si="0"/>
        <v>19763.783609626629</v>
      </c>
      <c r="H61" s="3">
        <v>19.763783609626628</v>
      </c>
      <c r="I61" s="3">
        <f t="shared" si="1"/>
        <v>11433.963782452205</v>
      </c>
      <c r="J61" s="3">
        <f t="shared" si="2"/>
        <v>8329.8198271744241</v>
      </c>
      <c r="K61" s="3">
        <v>10.412274783968028</v>
      </c>
      <c r="L61" s="4">
        <v>448318.5749663774</v>
      </c>
      <c r="M61" t="str">
        <f t="shared" si="3"/>
        <v>balance_type_node</v>
      </c>
      <c r="N61" s="3">
        <v>174120.334621877</v>
      </c>
      <c r="O61">
        <v>40</v>
      </c>
      <c r="P61">
        <v>0.98</v>
      </c>
      <c r="S61">
        <v>0.05</v>
      </c>
      <c r="T61" s="3">
        <f t="shared" si="4"/>
        <v>70.987098709870992</v>
      </c>
      <c r="U61" s="3">
        <v>2.3660000000000001</v>
      </c>
      <c r="V61" s="5">
        <f t="shared" si="5"/>
        <v>2.6</v>
      </c>
    </row>
    <row r="62" spans="1:22" x14ac:dyDescent="0.35">
      <c r="A62" t="s">
        <v>58</v>
      </c>
      <c r="B62" t="s">
        <v>0</v>
      </c>
      <c r="C62" t="s">
        <v>264</v>
      </c>
      <c r="D62">
        <v>120.61910051917199</v>
      </c>
      <c r="E62" t="s">
        <v>263</v>
      </c>
      <c r="F62">
        <v>45.928817721237301</v>
      </c>
      <c r="G62" s="3">
        <f t="shared" si="0"/>
        <v>27925.583459685116</v>
      </c>
      <c r="H62" s="3">
        <v>27.925583459685118</v>
      </c>
      <c r="I62" s="3">
        <f t="shared" si="1"/>
        <v>16155.818955959418</v>
      </c>
      <c r="J62" s="3">
        <f t="shared" si="2"/>
        <v>11769.764503725699</v>
      </c>
      <c r="K62" s="3">
        <v>14.712205629657124</v>
      </c>
      <c r="L62" s="4">
        <v>633459.56569027575</v>
      </c>
      <c r="M62" t="str">
        <f t="shared" si="3"/>
        <v>balance_type_none</v>
      </c>
      <c r="N62" s="3">
        <v>174120.334621877</v>
      </c>
      <c r="O62">
        <v>40</v>
      </c>
      <c r="P62">
        <v>0.98</v>
      </c>
      <c r="S62">
        <v>0.05</v>
      </c>
      <c r="T62" s="3">
        <f t="shared" si="4"/>
        <v>51.875187518751872</v>
      </c>
      <c r="U62" s="3">
        <v>1.7289999999999999</v>
      </c>
      <c r="V62" s="5">
        <f t="shared" si="5"/>
        <v>1.8999999999999997</v>
      </c>
    </row>
    <row r="63" spans="1:22" x14ac:dyDescent="0.35">
      <c r="A63" t="s">
        <v>59</v>
      </c>
      <c r="B63" t="s">
        <v>0</v>
      </c>
      <c r="C63" t="s">
        <v>264</v>
      </c>
      <c r="D63">
        <v>118.072375091674</v>
      </c>
      <c r="E63" t="s">
        <v>263</v>
      </c>
      <c r="F63">
        <v>25.775702121736501</v>
      </c>
      <c r="G63" s="3">
        <f t="shared" si="0"/>
        <v>41805.723842800406</v>
      </c>
      <c r="H63" s="3">
        <v>41.805723842800404</v>
      </c>
      <c r="I63" s="3">
        <f t="shared" si="1"/>
        <v>24185.912058101552</v>
      </c>
      <c r="J63" s="3">
        <f t="shared" si="2"/>
        <v>17619.811784698853</v>
      </c>
      <c r="K63" s="3">
        <v>22.024764730873567</v>
      </c>
      <c r="L63" s="4">
        <v>948314.49831868801</v>
      </c>
      <c r="M63" t="str">
        <f t="shared" si="3"/>
        <v>balance_type_node</v>
      </c>
      <c r="N63" s="3">
        <v>174120.334621877</v>
      </c>
      <c r="O63">
        <v>40</v>
      </c>
      <c r="P63">
        <v>0.98</v>
      </c>
      <c r="S63">
        <v>0.05</v>
      </c>
      <c r="T63" s="3">
        <f t="shared" si="4"/>
        <v>65.526552655265533</v>
      </c>
      <c r="U63" s="3">
        <v>2.1840000000000002</v>
      </c>
      <c r="V63" s="5">
        <f t="shared" si="5"/>
        <v>2.4</v>
      </c>
    </row>
    <row r="64" spans="1:22" x14ac:dyDescent="0.35">
      <c r="A64" t="s">
        <v>60</v>
      </c>
      <c r="B64" t="s">
        <v>0</v>
      </c>
      <c r="C64" t="s">
        <v>264</v>
      </c>
      <c r="D64" s="2">
        <v>101.99999990000001</v>
      </c>
      <c r="E64" t="s">
        <v>263</v>
      </c>
      <c r="F64">
        <v>38.000000100000001</v>
      </c>
      <c r="G64" s="3">
        <f t="shared" si="0"/>
        <v>24781.791746928298</v>
      </c>
      <c r="H64" s="3">
        <v>24.781791746928299</v>
      </c>
      <c r="I64" s="3">
        <f t="shared" si="1"/>
        <v>14337.037628798655</v>
      </c>
      <c r="J64" s="3">
        <f t="shared" si="2"/>
        <v>10444.754118129644</v>
      </c>
      <c r="K64" s="3">
        <v>13.055942647662054</v>
      </c>
      <c r="L64" s="4">
        <v>562146.2863864213</v>
      </c>
      <c r="M64" t="str">
        <f t="shared" si="3"/>
        <v>balance_type_none</v>
      </c>
      <c r="N64" s="3">
        <v>174120.334621877</v>
      </c>
      <c r="O64">
        <v>40</v>
      </c>
      <c r="P64">
        <v>0.98</v>
      </c>
      <c r="S64">
        <v>0.05</v>
      </c>
      <c r="T64" s="3">
        <f t="shared" si="4"/>
        <v>46.414641464146413</v>
      </c>
      <c r="U64" s="3">
        <v>1.5469999999999999</v>
      </c>
      <c r="V64" s="5">
        <f t="shared" si="5"/>
        <v>1.7</v>
      </c>
    </row>
    <row r="65" spans="1:22" x14ac:dyDescent="0.35">
      <c r="A65" t="s">
        <v>61</v>
      </c>
      <c r="B65" t="s">
        <v>0</v>
      </c>
      <c r="C65" t="s">
        <v>264</v>
      </c>
      <c r="D65">
        <v>113.19826879999999</v>
      </c>
      <c r="E65" t="s">
        <v>263</v>
      </c>
      <c r="F65">
        <v>23.135769400000001</v>
      </c>
      <c r="G65" s="3">
        <f t="shared" si="0"/>
        <v>119923.49231375563</v>
      </c>
      <c r="H65" s="3">
        <v>119.92349231375563</v>
      </c>
      <c r="I65" s="3">
        <f t="shared" si="1"/>
        <v>69379.47180886846</v>
      </c>
      <c r="J65" s="3">
        <f t="shared" si="2"/>
        <v>50544.020504887179</v>
      </c>
      <c r="K65" s="3">
        <v>63.180025631108968</v>
      </c>
      <c r="L65" s="4">
        <v>2720325.7352456888</v>
      </c>
      <c r="M65" t="str">
        <f t="shared" si="3"/>
        <v>balance_type_node</v>
      </c>
      <c r="N65" s="3">
        <v>174120.334621877</v>
      </c>
      <c r="O65">
        <v>40</v>
      </c>
      <c r="P65">
        <v>0.98</v>
      </c>
      <c r="S65">
        <v>0.05</v>
      </c>
      <c r="T65" s="3">
        <f t="shared" si="4"/>
        <v>70.987098709870992</v>
      </c>
      <c r="U65" s="3">
        <v>2.3660000000000001</v>
      </c>
      <c r="V65" s="5">
        <f t="shared" si="5"/>
        <v>2.6</v>
      </c>
    </row>
    <row r="66" spans="1:22" x14ac:dyDescent="0.35">
      <c r="A66" t="s">
        <v>62</v>
      </c>
      <c r="B66" t="s">
        <v>0</v>
      </c>
      <c r="C66" t="s">
        <v>264</v>
      </c>
      <c r="D66">
        <v>107</v>
      </c>
      <c r="E66" t="s">
        <v>263</v>
      </c>
      <c r="F66">
        <v>27</v>
      </c>
      <c r="G66" s="3">
        <f t="shared" ref="G66:G129" si="6">H66*1000</f>
        <v>26486.928243953669</v>
      </c>
      <c r="H66" s="3">
        <v>26.48692824395367</v>
      </c>
      <c r="I66" s="3">
        <f t="shared" ref="I66:I129" si="7">IF((G66-J66)&gt;0,G66-J66,0)</f>
        <v>15323.512148871272</v>
      </c>
      <c r="J66" s="3">
        <f t="shared" ref="J66:J129" si="8">K66*0.8*1000</f>
        <v>11163.416095082397</v>
      </c>
      <c r="K66" s="3">
        <v>13.954270118852994</v>
      </c>
      <c r="L66" s="4">
        <v>600825.33588265372</v>
      </c>
      <c r="M66" t="str">
        <f t="shared" ref="M66:M129" si="9">IF(T66&lt;52,"balance_type_none","balance_type_node")</f>
        <v>balance_type_node</v>
      </c>
      <c r="N66" s="3">
        <v>174120.334621877</v>
      </c>
      <c r="O66">
        <v>40</v>
      </c>
      <c r="P66">
        <v>0.98</v>
      </c>
      <c r="S66">
        <v>0.05</v>
      </c>
      <c r="T66" s="3">
        <f t="shared" ref="T66:T129" si="10">U66/33.33*1000</f>
        <v>70.987098709870992</v>
      </c>
      <c r="U66" s="3">
        <v>2.3660000000000001</v>
      </c>
      <c r="V66" s="5">
        <f t="shared" ref="V66:V129" si="11">U66/0.91</f>
        <v>2.6</v>
      </c>
    </row>
    <row r="67" spans="1:22" x14ac:dyDescent="0.35">
      <c r="A67" t="s">
        <v>63</v>
      </c>
      <c r="B67" t="s">
        <v>0</v>
      </c>
      <c r="C67" t="s">
        <v>264</v>
      </c>
      <c r="D67">
        <v>109</v>
      </c>
      <c r="E67" t="s">
        <v>263</v>
      </c>
      <c r="F67">
        <v>24</v>
      </c>
      <c r="G67" s="3">
        <f t="shared" si="6"/>
        <v>30111.086479744637</v>
      </c>
      <c r="H67" s="3">
        <v>30.111086479744639</v>
      </c>
      <c r="I67" s="3">
        <f t="shared" si="7"/>
        <v>17420.200456555729</v>
      </c>
      <c r="J67" s="3">
        <f t="shared" si="8"/>
        <v>12690.88602318891</v>
      </c>
      <c r="K67" s="3">
        <v>15.863607528986138</v>
      </c>
      <c r="L67" s="4">
        <v>683035.17423218233</v>
      </c>
      <c r="M67" t="str">
        <f t="shared" si="9"/>
        <v>balance_type_node</v>
      </c>
      <c r="N67" s="3">
        <v>174120.334621877</v>
      </c>
      <c r="O67">
        <v>40</v>
      </c>
      <c r="P67">
        <v>0.98</v>
      </c>
      <c r="S67">
        <v>0.05</v>
      </c>
      <c r="T67" s="3">
        <f t="shared" si="10"/>
        <v>70.987098709870992</v>
      </c>
      <c r="U67" s="3">
        <v>2.3660000000000001</v>
      </c>
      <c r="V67" s="5">
        <f t="shared" si="11"/>
        <v>2.6</v>
      </c>
    </row>
    <row r="68" spans="1:22" x14ac:dyDescent="0.35">
      <c r="A68" t="s">
        <v>64</v>
      </c>
      <c r="B68" t="s">
        <v>0</v>
      </c>
      <c r="C68" t="s">
        <v>264</v>
      </c>
      <c r="D68">
        <v>109.5999999</v>
      </c>
      <c r="E68" t="s">
        <v>263</v>
      </c>
      <c r="F68">
        <v>19.2000001</v>
      </c>
      <c r="G68" s="3">
        <f t="shared" si="6"/>
        <v>6151.3902347163094</v>
      </c>
      <c r="H68" s="3">
        <v>6.1513902347163096</v>
      </c>
      <c r="I68" s="3">
        <f t="shared" si="7"/>
        <v>3558.7706556965877</v>
      </c>
      <c r="J68" s="3">
        <f t="shared" si="8"/>
        <v>2592.6195790197216</v>
      </c>
      <c r="K68" s="3">
        <v>3.2407744737746516</v>
      </c>
      <c r="L68" s="4">
        <v>139537.1735777776</v>
      </c>
      <c r="M68" t="str">
        <f t="shared" si="9"/>
        <v>balance_type_node</v>
      </c>
      <c r="N68" s="3">
        <v>174120.334621877</v>
      </c>
      <c r="O68">
        <v>40</v>
      </c>
      <c r="P68">
        <v>0.98</v>
      </c>
      <c r="S68">
        <v>0.05</v>
      </c>
      <c r="T68" s="3">
        <f t="shared" si="10"/>
        <v>54.605460546054616</v>
      </c>
      <c r="U68" s="3">
        <v>1.82</v>
      </c>
      <c r="V68" s="5">
        <f t="shared" si="11"/>
        <v>2</v>
      </c>
    </row>
    <row r="69" spans="1:22" x14ac:dyDescent="0.35">
      <c r="A69" t="s">
        <v>65</v>
      </c>
      <c r="B69" t="s">
        <v>0</v>
      </c>
      <c r="C69" t="s">
        <v>264</v>
      </c>
      <c r="D69">
        <v>115.61436271667399</v>
      </c>
      <c r="E69" t="s">
        <v>263</v>
      </c>
      <c r="F69">
        <v>38.8460159128296</v>
      </c>
      <c r="G69" s="3">
        <f t="shared" si="6"/>
        <v>71639.981596316386</v>
      </c>
      <c r="H69" s="3">
        <v>71.639981596316389</v>
      </c>
      <c r="I69" s="3">
        <f t="shared" si="7"/>
        <v>41445.958482809896</v>
      </c>
      <c r="J69" s="3">
        <f t="shared" si="8"/>
        <v>30194.02311350649</v>
      </c>
      <c r="K69" s="3">
        <v>37.742528891883111</v>
      </c>
      <c r="L69" s="4">
        <v>1625070.1330404228</v>
      </c>
      <c r="M69" t="str">
        <f t="shared" si="9"/>
        <v>balance_type_node</v>
      </c>
      <c r="N69" s="3">
        <v>174120.334621877</v>
      </c>
      <c r="O69">
        <v>40</v>
      </c>
      <c r="P69">
        <v>0.98</v>
      </c>
      <c r="S69">
        <v>0.05</v>
      </c>
      <c r="T69" s="3">
        <f t="shared" si="10"/>
        <v>57.335733573357345</v>
      </c>
      <c r="U69" s="3">
        <v>1.9110000000000003</v>
      </c>
      <c r="V69" s="5">
        <f t="shared" si="11"/>
        <v>2.1</v>
      </c>
    </row>
    <row r="70" spans="1:22" x14ac:dyDescent="0.35">
      <c r="A70" t="s">
        <v>66</v>
      </c>
      <c r="B70" t="s">
        <v>0</v>
      </c>
      <c r="C70" t="s">
        <v>264</v>
      </c>
      <c r="D70">
        <v>113.570417304174</v>
      </c>
      <c r="E70" t="s">
        <v>263</v>
      </c>
      <c r="F70">
        <v>33.908728036530299</v>
      </c>
      <c r="G70" s="3">
        <f t="shared" si="6"/>
        <v>64937.256587837866</v>
      </c>
      <c r="H70" s="3">
        <v>64.937256587837865</v>
      </c>
      <c r="I70" s="3">
        <f t="shared" si="7"/>
        <v>37568.22350531548</v>
      </c>
      <c r="J70" s="3">
        <f t="shared" si="8"/>
        <v>27369.033082522386</v>
      </c>
      <c r="K70" s="3">
        <v>34.21129135315298</v>
      </c>
      <c r="L70" s="4">
        <v>1473026.5677218405</v>
      </c>
      <c r="M70" t="str">
        <f t="shared" si="9"/>
        <v>balance_type_node</v>
      </c>
      <c r="N70" s="3">
        <v>174120.334621877</v>
      </c>
      <c r="O70">
        <v>40</v>
      </c>
      <c r="P70">
        <v>0.98</v>
      </c>
      <c r="S70">
        <v>0.05</v>
      </c>
      <c r="T70" s="3">
        <f t="shared" si="10"/>
        <v>54.605460546054616</v>
      </c>
      <c r="U70" s="3">
        <v>1.82</v>
      </c>
      <c r="V70" s="5">
        <f t="shared" si="11"/>
        <v>2</v>
      </c>
    </row>
    <row r="71" spans="1:22" x14ac:dyDescent="0.35">
      <c r="A71" t="s">
        <v>67</v>
      </c>
      <c r="B71" t="s">
        <v>0</v>
      </c>
      <c r="C71" t="s">
        <v>264</v>
      </c>
      <c r="D71">
        <v>128.367683029174</v>
      </c>
      <c r="E71" t="s">
        <v>263</v>
      </c>
      <c r="F71">
        <v>47.2772075226749</v>
      </c>
      <c r="G71" s="3">
        <f t="shared" si="6"/>
        <v>19597.477598762456</v>
      </c>
      <c r="H71" s="3">
        <v>19.597477598762456</v>
      </c>
      <c r="I71" s="3">
        <f t="shared" si="7"/>
        <v>11337.750580436632</v>
      </c>
      <c r="J71" s="3">
        <f t="shared" si="8"/>
        <v>8259.7270183258242</v>
      </c>
      <c r="K71" s="3">
        <v>10.324658772907279</v>
      </c>
      <c r="L71" s="4">
        <v>444546.11543779552</v>
      </c>
      <c r="M71" t="str">
        <f t="shared" si="9"/>
        <v>balance_type_node</v>
      </c>
      <c r="N71" s="3">
        <v>174120.334621877</v>
      </c>
      <c r="O71">
        <v>40</v>
      </c>
      <c r="P71">
        <v>0.98</v>
      </c>
      <c r="S71">
        <v>0.05</v>
      </c>
      <c r="T71" s="3">
        <f t="shared" si="10"/>
        <v>54.605460546054616</v>
      </c>
      <c r="U71" s="3">
        <v>1.82</v>
      </c>
      <c r="V71" s="5">
        <f t="shared" si="11"/>
        <v>2</v>
      </c>
    </row>
    <row r="72" spans="1:22" x14ac:dyDescent="0.35">
      <c r="A72" t="s">
        <v>68</v>
      </c>
      <c r="B72" t="s">
        <v>0</v>
      </c>
      <c r="C72" t="s">
        <v>264</v>
      </c>
      <c r="D72">
        <v>114.166113814805</v>
      </c>
      <c r="E72" t="s">
        <v>263</v>
      </c>
      <c r="F72">
        <v>22.3239419772611</v>
      </c>
      <c r="G72" s="3">
        <f t="shared" si="6"/>
        <v>10769.008901581901</v>
      </c>
      <c r="H72" s="3">
        <v>10.769008901581902</v>
      </c>
      <c r="I72" s="3">
        <f t="shared" si="7"/>
        <v>6230.2067349906101</v>
      </c>
      <c r="J72" s="3">
        <f t="shared" si="8"/>
        <v>4538.8021665912911</v>
      </c>
      <c r="K72" s="3">
        <v>5.6735027082391145</v>
      </c>
      <c r="L72" s="4">
        <v>244282.51289929199</v>
      </c>
      <c r="M72" t="str">
        <f t="shared" si="9"/>
        <v>balance_type_node</v>
      </c>
      <c r="N72" s="3">
        <v>174120.334621877</v>
      </c>
      <c r="O72">
        <v>40</v>
      </c>
      <c r="P72">
        <v>0.98</v>
      </c>
      <c r="S72">
        <v>0.05</v>
      </c>
      <c r="T72" s="3">
        <f t="shared" si="10"/>
        <v>68.256825682568262</v>
      </c>
      <c r="U72" s="3">
        <v>2.2749999999999999</v>
      </c>
      <c r="V72" s="5">
        <f t="shared" si="11"/>
        <v>2.5</v>
      </c>
    </row>
    <row r="73" spans="1:22" x14ac:dyDescent="0.35">
      <c r="A73" t="s">
        <v>69</v>
      </c>
      <c r="B73" t="s">
        <v>0</v>
      </c>
      <c r="C73" t="s">
        <v>264</v>
      </c>
      <c r="D73">
        <v>111.74870629999999</v>
      </c>
      <c r="E73" t="s">
        <v>263</v>
      </c>
      <c r="F73">
        <v>27.666208699999999</v>
      </c>
      <c r="G73" s="3">
        <f t="shared" si="6"/>
        <v>32641.224264964942</v>
      </c>
      <c r="H73" s="3">
        <v>32.64122426496494</v>
      </c>
      <c r="I73" s="3">
        <f t="shared" si="7"/>
        <v>18883.963892355121</v>
      </c>
      <c r="J73" s="3">
        <f t="shared" si="8"/>
        <v>13757.26037260982</v>
      </c>
      <c r="K73" s="3">
        <v>17.196575465762276</v>
      </c>
      <c r="L73" s="4">
        <v>740428.42386207846</v>
      </c>
      <c r="M73" t="str">
        <f t="shared" si="9"/>
        <v>balance_type_node</v>
      </c>
      <c r="N73" s="3">
        <v>174120.334621877</v>
      </c>
      <c r="O73">
        <v>40</v>
      </c>
      <c r="P73">
        <v>0.98</v>
      </c>
      <c r="S73">
        <v>0.05</v>
      </c>
      <c r="T73" s="3">
        <f t="shared" si="10"/>
        <v>70.987098709870992</v>
      </c>
      <c r="U73" s="3">
        <v>2.3660000000000001</v>
      </c>
      <c r="V73" s="5">
        <f t="shared" si="11"/>
        <v>2.6</v>
      </c>
    </row>
    <row r="74" spans="1:22" x14ac:dyDescent="0.35">
      <c r="A74" t="s">
        <v>70</v>
      </c>
      <c r="B74" t="s">
        <v>0</v>
      </c>
      <c r="C74" t="s">
        <v>264</v>
      </c>
      <c r="D74">
        <v>112.05323179167399</v>
      </c>
      <c r="E74" t="s">
        <v>263</v>
      </c>
      <c r="F74">
        <v>30.9068084523492</v>
      </c>
      <c r="G74" s="3">
        <f t="shared" si="6"/>
        <v>37575.814106147693</v>
      </c>
      <c r="H74" s="3">
        <v>37.575814106147689</v>
      </c>
      <c r="I74" s="3">
        <f t="shared" si="7"/>
        <v>21738.777658776744</v>
      </c>
      <c r="J74" s="3">
        <f t="shared" si="8"/>
        <v>15837.036447370949</v>
      </c>
      <c r="K74" s="3">
        <v>19.796295559213686</v>
      </c>
      <c r="L74" s="4">
        <v>852363.88770540117</v>
      </c>
      <c r="M74" t="str">
        <f t="shared" si="9"/>
        <v>balance_type_node</v>
      </c>
      <c r="N74" s="3">
        <v>174120.334621877</v>
      </c>
      <c r="O74">
        <v>40</v>
      </c>
      <c r="P74">
        <v>0.98</v>
      </c>
      <c r="S74">
        <v>0.05</v>
      </c>
      <c r="T74" s="3">
        <f t="shared" si="10"/>
        <v>54.605460546054616</v>
      </c>
      <c r="U74" s="3">
        <v>1.82</v>
      </c>
      <c r="V74" s="5">
        <f t="shared" si="11"/>
        <v>2</v>
      </c>
    </row>
    <row r="75" spans="1:22" x14ac:dyDescent="0.35">
      <c r="A75" t="s">
        <v>71</v>
      </c>
      <c r="B75" t="s">
        <v>0</v>
      </c>
      <c r="C75" t="s">
        <v>264</v>
      </c>
      <c r="D75">
        <v>126.694600929174</v>
      </c>
      <c r="E75" t="s">
        <v>263</v>
      </c>
      <c r="F75">
        <v>43.271959285627297</v>
      </c>
      <c r="G75" s="3">
        <f t="shared" si="6"/>
        <v>14701.618868079449</v>
      </c>
      <c r="H75" s="3">
        <v>14.70161886807945</v>
      </c>
      <c r="I75" s="3">
        <f t="shared" si="7"/>
        <v>8505.3439665853548</v>
      </c>
      <c r="J75" s="3">
        <f t="shared" si="8"/>
        <v>6196.2749014940946</v>
      </c>
      <c r="K75" s="3">
        <v>7.7453436268676175</v>
      </c>
      <c r="L75" s="4">
        <v>333489.22204480163</v>
      </c>
      <c r="M75" t="str">
        <f t="shared" si="9"/>
        <v>balance_type_none</v>
      </c>
      <c r="N75" s="3">
        <v>174120.334621877</v>
      </c>
      <c r="O75">
        <v>40</v>
      </c>
      <c r="P75">
        <v>0.98</v>
      </c>
      <c r="S75">
        <v>0.05</v>
      </c>
      <c r="T75" s="3">
        <f t="shared" si="10"/>
        <v>49.14491449144915</v>
      </c>
      <c r="U75" s="3">
        <v>1.6380000000000001</v>
      </c>
      <c r="V75" s="5">
        <f t="shared" si="11"/>
        <v>1.8</v>
      </c>
    </row>
    <row r="76" spans="1:22" x14ac:dyDescent="0.35">
      <c r="A76" t="s">
        <v>72</v>
      </c>
      <c r="B76" t="s">
        <v>0</v>
      </c>
      <c r="C76" t="s">
        <v>264</v>
      </c>
      <c r="D76">
        <v>119.658307929174</v>
      </c>
      <c r="E76" t="s">
        <v>263</v>
      </c>
      <c r="F76">
        <v>33.018282058027602</v>
      </c>
      <c r="G76" s="3">
        <f t="shared" si="6"/>
        <v>115435.40708844038</v>
      </c>
      <c r="H76" s="3">
        <v>115.43540708844037</v>
      </c>
      <c r="I76" s="3">
        <f t="shared" si="7"/>
        <v>66782.974856037123</v>
      </c>
      <c r="J76" s="3">
        <f t="shared" si="8"/>
        <v>48652.432232403255</v>
      </c>
      <c r="K76" s="3">
        <v>60.815540290504067</v>
      </c>
      <c r="L76" s="4">
        <v>2618518.7122442359</v>
      </c>
      <c r="M76" t="str">
        <f t="shared" si="9"/>
        <v>balance_type_node</v>
      </c>
      <c r="N76" s="3">
        <v>174120.334621877</v>
      </c>
      <c r="O76">
        <v>40</v>
      </c>
      <c r="P76">
        <v>0.98</v>
      </c>
      <c r="S76">
        <v>0.05</v>
      </c>
      <c r="T76" s="3">
        <f t="shared" si="10"/>
        <v>65.526552655265533</v>
      </c>
      <c r="U76" s="3">
        <v>2.1840000000000002</v>
      </c>
      <c r="V76" s="5">
        <f t="shared" si="11"/>
        <v>2.4</v>
      </c>
    </row>
    <row r="77" spans="1:22" x14ac:dyDescent="0.35">
      <c r="A77" t="s">
        <v>73</v>
      </c>
      <c r="B77" t="s">
        <v>0</v>
      </c>
      <c r="C77" t="s">
        <v>264</v>
      </c>
      <c r="D77">
        <v>116</v>
      </c>
      <c r="E77" t="s">
        <v>263</v>
      </c>
      <c r="F77">
        <v>28</v>
      </c>
      <c r="G77" s="3">
        <f t="shared" si="6"/>
        <v>24547.551373566683</v>
      </c>
      <c r="H77" s="3">
        <v>24.547551373566684</v>
      </c>
      <c r="I77" s="3">
        <f t="shared" si="7"/>
        <v>14201.522284251963</v>
      </c>
      <c r="J77" s="3">
        <f t="shared" si="8"/>
        <v>10346.029089314719</v>
      </c>
      <c r="K77" s="3">
        <v>12.932536361643397</v>
      </c>
      <c r="L77" s="4">
        <v>556832.81440862035</v>
      </c>
      <c r="M77" t="str">
        <f t="shared" si="9"/>
        <v>balance_type_node</v>
      </c>
      <c r="N77" s="3">
        <v>174120.334621877</v>
      </c>
      <c r="O77">
        <v>40</v>
      </c>
      <c r="P77">
        <v>0.98</v>
      </c>
      <c r="S77">
        <v>0.05</v>
      </c>
      <c r="T77" s="3">
        <f t="shared" si="10"/>
        <v>70.987098709870992</v>
      </c>
      <c r="U77" s="3">
        <v>2.3660000000000001</v>
      </c>
      <c r="V77" s="5">
        <f t="shared" si="11"/>
        <v>2.6</v>
      </c>
    </row>
    <row r="78" spans="1:22" x14ac:dyDescent="0.35">
      <c r="A78" t="s">
        <v>74</v>
      </c>
      <c r="B78" t="s">
        <v>0</v>
      </c>
      <c r="C78" t="s">
        <v>264</v>
      </c>
      <c r="D78">
        <v>123.08261474167401</v>
      </c>
      <c r="E78" t="s">
        <v>263</v>
      </c>
      <c r="F78">
        <v>41.356018729958201</v>
      </c>
      <c r="G78" s="3">
        <f t="shared" si="6"/>
        <v>44741.688781833087</v>
      </c>
      <c r="H78" s="3">
        <v>44.741688781833091</v>
      </c>
      <c r="I78" s="3">
        <f t="shared" si="7"/>
        <v>25884.459129983974</v>
      </c>
      <c r="J78" s="3">
        <f t="shared" si="8"/>
        <v>18857.229651849113</v>
      </c>
      <c r="K78" s="3">
        <v>23.571537064811391</v>
      </c>
      <c r="L78" s="4">
        <v>1014913.4676059888</v>
      </c>
      <c r="M78" t="str">
        <f t="shared" si="9"/>
        <v>balance_type_none</v>
      </c>
      <c r="N78" s="3">
        <v>174120.334621877</v>
      </c>
      <c r="O78">
        <v>40</v>
      </c>
      <c r="P78">
        <v>0.98</v>
      </c>
      <c r="S78">
        <v>0.05</v>
      </c>
      <c r="T78" s="3">
        <f t="shared" si="10"/>
        <v>49.14491449144915</v>
      </c>
      <c r="U78" s="3">
        <v>1.6380000000000001</v>
      </c>
      <c r="V78" s="5">
        <f t="shared" si="11"/>
        <v>1.8</v>
      </c>
    </row>
    <row r="79" spans="1:22" x14ac:dyDescent="0.35">
      <c r="A79" t="s">
        <v>75</v>
      </c>
      <c r="B79" t="s">
        <v>0</v>
      </c>
      <c r="C79" t="s">
        <v>264</v>
      </c>
      <c r="D79">
        <v>113.55090256891199</v>
      </c>
      <c r="E79" t="s">
        <v>263</v>
      </c>
      <c r="F79">
        <v>22.186763328420898</v>
      </c>
      <c r="G79" s="3">
        <f t="shared" si="6"/>
        <v>1184.4121018863375</v>
      </c>
      <c r="H79" s="3">
        <v>1.1844121018863376</v>
      </c>
      <c r="I79" s="3">
        <f t="shared" si="7"/>
        <v>685.21925477215404</v>
      </c>
      <c r="J79" s="3">
        <f t="shared" si="8"/>
        <v>499.19284711418351</v>
      </c>
      <c r="K79" s="3">
        <v>0.62399105889272932</v>
      </c>
      <c r="L79" s="4">
        <v>26867.018794517462</v>
      </c>
      <c r="M79" t="str">
        <f t="shared" si="9"/>
        <v>balance_type_node</v>
      </c>
      <c r="N79" s="3">
        <v>174120.334621877</v>
      </c>
      <c r="O79">
        <v>40</v>
      </c>
      <c r="P79">
        <v>0.98</v>
      </c>
      <c r="S79">
        <v>0.05</v>
      </c>
      <c r="T79" s="3">
        <f t="shared" si="10"/>
        <v>68.256825682568262</v>
      </c>
      <c r="U79" s="3">
        <v>2.2749999999999999</v>
      </c>
      <c r="V79" s="5">
        <f t="shared" si="11"/>
        <v>2.5</v>
      </c>
    </row>
    <row r="80" spans="1:22" x14ac:dyDescent="0.35">
      <c r="A80" t="s">
        <v>76</v>
      </c>
      <c r="B80" t="s">
        <v>0</v>
      </c>
      <c r="C80" t="s">
        <v>264</v>
      </c>
      <c r="D80">
        <v>105.99999990000001</v>
      </c>
      <c r="E80" t="s">
        <v>263</v>
      </c>
      <c r="F80">
        <v>37.000000100000001</v>
      </c>
      <c r="G80" s="3">
        <f t="shared" si="6"/>
        <v>19829.040464364978</v>
      </c>
      <c r="H80" s="3">
        <v>19.829040464364979</v>
      </c>
      <c r="I80" s="3">
        <f t="shared" si="7"/>
        <v>11471.716903432114</v>
      </c>
      <c r="J80" s="3">
        <f t="shared" si="8"/>
        <v>8357.323560932864</v>
      </c>
      <c r="K80" s="3">
        <v>10.446654451166079</v>
      </c>
      <c r="L80" s="4">
        <v>449798.85124853812</v>
      </c>
      <c r="M80" t="str">
        <f t="shared" si="9"/>
        <v>balance_type_none</v>
      </c>
      <c r="N80" s="3">
        <v>174120.334621877</v>
      </c>
      <c r="O80">
        <v>40</v>
      </c>
      <c r="P80">
        <v>0.98</v>
      </c>
      <c r="S80">
        <v>0.05</v>
      </c>
      <c r="T80" s="3">
        <f t="shared" si="10"/>
        <v>46.414641464146413</v>
      </c>
      <c r="U80" s="3">
        <v>1.5469999999999999</v>
      </c>
      <c r="V80" s="5">
        <f t="shared" si="11"/>
        <v>1.7</v>
      </c>
    </row>
    <row r="81" spans="1:22" x14ac:dyDescent="0.35">
      <c r="A81" t="s">
        <v>77</v>
      </c>
      <c r="B81" t="s">
        <v>0</v>
      </c>
      <c r="C81" t="s">
        <v>264</v>
      </c>
      <c r="D81">
        <v>95.952115699999993</v>
      </c>
      <c r="E81" t="s">
        <v>263</v>
      </c>
      <c r="F81">
        <v>35.407095200000001</v>
      </c>
      <c r="G81" s="3">
        <f t="shared" si="6"/>
        <v>14838.645607977183</v>
      </c>
      <c r="H81" s="3">
        <v>14.838645607977183</v>
      </c>
      <c r="I81" s="3">
        <f t="shared" si="7"/>
        <v>8584.6181993013543</v>
      </c>
      <c r="J81" s="3">
        <f t="shared" si="8"/>
        <v>6254.0274086758291</v>
      </c>
      <c r="K81" s="3">
        <v>7.817534260844786</v>
      </c>
      <c r="L81" s="4">
        <v>336597.51517210132</v>
      </c>
      <c r="M81" t="str">
        <f t="shared" si="9"/>
        <v>balance_type_none</v>
      </c>
      <c r="N81" s="3">
        <v>174120.334621877</v>
      </c>
      <c r="O81">
        <v>40</v>
      </c>
      <c r="P81">
        <v>0.98</v>
      </c>
      <c r="S81">
        <v>0.05</v>
      </c>
      <c r="T81" s="3">
        <f t="shared" si="10"/>
        <v>43.684368436843691</v>
      </c>
      <c r="U81" s="3">
        <v>1.4560000000000002</v>
      </c>
      <c r="V81" s="5">
        <f t="shared" si="11"/>
        <v>1.6</v>
      </c>
    </row>
    <row r="82" spans="1:22" x14ac:dyDescent="0.35">
      <c r="A82" t="s">
        <v>78</v>
      </c>
      <c r="B82" t="s">
        <v>0</v>
      </c>
      <c r="C82" t="s">
        <v>264</v>
      </c>
      <c r="D82">
        <v>102.861432929174</v>
      </c>
      <c r="E82" t="s">
        <v>263</v>
      </c>
      <c r="F82">
        <v>29.987341126914401</v>
      </c>
      <c r="G82" s="3">
        <f t="shared" si="6"/>
        <v>44929.819772134084</v>
      </c>
      <c r="H82" s="3">
        <v>44.929819772134081</v>
      </c>
      <c r="I82" s="3">
        <f t="shared" si="7"/>
        <v>25993.298761703612</v>
      </c>
      <c r="J82" s="3">
        <f t="shared" si="8"/>
        <v>18936.521010430472</v>
      </c>
      <c r="K82" s="3">
        <v>23.670651263038089</v>
      </c>
      <c r="L82" s="4">
        <v>1019181.0015531667</v>
      </c>
      <c r="M82" t="str">
        <f t="shared" si="9"/>
        <v>balance_type_none</v>
      </c>
      <c r="N82" s="3">
        <v>174120.334621877</v>
      </c>
      <c r="O82">
        <v>40</v>
      </c>
      <c r="P82">
        <v>0.98</v>
      </c>
      <c r="S82">
        <v>0.05</v>
      </c>
      <c r="T82" s="3">
        <f t="shared" si="10"/>
        <v>46.414641464146413</v>
      </c>
      <c r="U82" s="3">
        <v>1.5469999999999999</v>
      </c>
      <c r="V82" s="5">
        <f t="shared" si="11"/>
        <v>1.7</v>
      </c>
    </row>
    <row r="83" spans="1:22" x14ac:dyDescent="0.35">
      <c r="A83" t="s">
        <v>79</v>
      </c>
      <c r="B83" t="s">
        <v>0</v>
      </c>
      <c r="C83" t="s">
        <v>264</v>
      </c>
      <c r="D83">
        <v>118.121225404174</v>
      </c>
      <c r="E83" t="s">
        <v>263</v>
      </c>
      <c r="F83">
        <v>35.927519389694901</v>
      </c>
      <c r="G83" s="3">
        <f t="shared" si="6"/>
        <v>115363.00267760313</v>
      </c>
      <c r="H83" s="3">
        <v>115.36300267760313</v>
      </c>
      <c r="I83" s="3">
        <f t="shared" si="7"/>
        <v>66741.086651452657</v>
      </c>
      <c r="J83" s="3">
        <f t="shared" si="8"/>
        <v>48621.916026150473</v>
      </c>
      <c r="K83" s="3">
        <v>60.777395032688084</v>
      </c>
      <c r="L83" s="4">
        <v>2616876.3019179045</v>
      </c>
      <c r="M83" t="str">
        <f t="shared" si="9"/>
        <v>balance_type_node</v>
      </c>
      <c r="N83" s="3">
        <v>174120.334621877</v>
      </c>
      <c r="O83">
        <v>40</v>
      </c>
      <c r="P83">
        <v>0.98</v>
      </c>
      <c r="S83">
        <v>0.05</v>
      </c>
      <c r="T83" s="3">
        <f t="shared" si="10"/>
        <v>62.796279627962804</v>
      </c>
      <c r="U83" s="3">
        <v>2.093</v>
      </c>
      <c r="V83" s="5">
        <f t="shared" si="11"/>
        <v>2.2999999999999998</v>
      </c>
    </row>
    <row r="84" spans="1:22" x14ac:dyDescent="0.35">
      <c r="A84" t="s">
        <v>80</v>
      </c>
      <c r="B84" t="s">
        <v>0</v>
      </c>
      <c r="C84" t="s">
        <v>264</v>
      </c>
      <c r="D84">
        <v>121.4888922</v>
      </c>
      <c r="E84" t="s">
        <v>263</v>
      </c>
      <c r="F84">
        <v>31.225344100000001</v>
      </c>
      <c r="G84" s="3">
        <f t="shared" si="6"/>
        <v>31774.654785165712</v>
      </c>
      <c r="H84" s="3">
        <v>31.774654785165712</v>
      </c>
      <c r="I84" s="3">
        <f t="shared" si="7"/>
        <v>18382.626484361208</v>
      </c>
      <c r="J84" s="3">
        <f t="shared" si="8"/>
        <v>13392.028300804506</v>
      </c>
      <c r="K84" s="3">
        <v>16.740035376005633</v>
      </c>
      <c r="L84" s="4">
        <v>720771.29737422755</v>
      </c>
      <c r="M84" t="str">
        <f t="shared" si="9"/>
        <v>balance_type_node</v>
      </c>
      <c r="N84" s="3">
        <v>174120.334621877</v>
      </c>
      <c r="O84">
        <v>40</v>
      </c>
      <c r="P84">
        <v>0.98</v>
      </c>
      <c r="S84">
        <v>0.05</v>
      </c>
      <c r="T84" s="3">
        <f t="shared" si="10"/>
        <v>65.526552655265533</v>
      </c>
      <c r="U84" s="3">
        <v>2.1840000000000002</v>
      </c>
      <c r="V84" s="5">
        <f t="shared" si="11"/>
        <v>2.4</v>
      </c>
    </row>
    <row r="85" spans="1:22" x14ac:dyDescent="0.35">
      <c r="A85" t="s">
        <v>81</v>
      </c>
      <c r="B85" t="s">
        <v>0</v>
      </c>
      <c r="C85" t="s">
        <v>264</v>
      </c>
      <c r="D85">
        <v>108.931850433349</v>
      </c>
      <c r="E85" t="s">
        <v>263</v>
      </c>
      <c r="F85">
        <v>34.238535263974804</v>
      </c>
      <c r="G85" s="3">
        <f t="shared" si="6"/>
        <v>27547.200261736689</v>
      </c>
      <c r="H85" s="3">
        <v>27.547200261736688</v>
      </c>
      <c r="I85" s="3">
        <f t="shared" si="7"/>
        <v>15936.912502282024</v>
      </c>
      <c r="J85" s="3">
        <f t="shared" si="8"/>
        <v>11610.287759454664</v>
      </c>
      <c r="K85" s="3">
        <v>14.51285969931833</v>
      </c>
      <c r="L85" s="4">
        <v>624876.38043354009</v>
      </c>
      <c r="M85" t="str">
        <f t="shared" si="9"/>
        <v>balance_type_none</v>
      </c>
      <c r="N85" s="3">
        <v>174120.334621877</v>
      </c>
      <c r="O85">
        <v>40</v>
      </c>
      <c r="P85">
        <v>0.98</v>
      </c>
      <c r="S85">
        <v>0.05</v>
      </c>
      <c r="T85" s="3">
        <f t="shared" si="10"/>
        <v>49.14491449144915</v>
      </c>
      <c r="U85" s="3">
        <v>1.6380000000000001</v>
      </c>
      <c r="V85" s="5">
        <f t="shared" si="11"/>
        <v>1.8</v>
      </c>
    </row>
    <row r="86" spans="1:22" x14ac:dyDescent="0.35">
      <c r="A86" t="s">
        <v>82</v>
      </c>
      <c r="B86" t="s">
        <v>0</v>
      </c>
      <c r="C86" t="s">
        <v>264</v>
      </c>
      <c r="D86">
        <v>112.36143302917399</v>
      </c>
      <c r="E86" t="s">
        <v>263</v>
      </c>
      <c r="F86">
        <v>37.262629512543</v>
      </c>
      <c r="G86" s="3">
        <f t="shared" si="6"/>
        <v>39164.870524423182</v>
      </c>
      <c r="H86" s="3">
        <v>39.164870524423179</v>
      </c>
      <c r="I86" s="3">
        <f t="shared" si="7"/>
        <v>22658.096241377763</v>
      </c>
      <c r="J86" s="3">
        <f t="shared" si="8"/>
        <v>16506.774283045419</v>
      </c>
      <c r="K86" s="3">
        <v>20.633467853806774</v>
      </c>
      <c r="L86" s="4">
        <v>888409.79485829268</v>
      </c>
      <c r="M86" t="str">
        <f t="shared" si="9"/>
        <v>balance_type_none</v>
      </c>
      <c r="N86" s="3">
        <v>174120.334621877</v>
      </c>
      <c r="O86">
        <v>40</v>
      </c>
      <c r="P86">
        <v>0.98</v>
      </c>
      <c r="S86">
        <v>0.05</v>
      </c>
      <c r="T86" s="3">
        <f t="shared" si="10"/>
        <v>49.14491449144915</v>
      </c>
      <c r="U86" s="3">
        <v>1.6380000000000001</v>
      </c>
      <c r="V86" s="5">
        <f t="shared" si="11"/>
        <v>1.8</v>
      </c>
    </row>
    <row r="87" spans="1:22" x14ac:dyDescent="0.35">
      <c r="A87" t="s">
        <v>83</v>
      </c>
      <c r="B87" t="s">
        <v>0</v>
      </c>
      <c r="C87" t="s">
        <v>264</v>
      </c>
      <c r="D87">
        <v>87.615351379174797</v>
      </c>
      <c r="E87" t="s">
        <v>263</v>
      </c>
      <c r="F87">
        <v>31.800873536782898</v>
      </c>
      <c r="G87" s="3">
        <f t="shared" si="6"/>
        <v>913.94680606733903</v>
      </c>
      <c r="H87" s="3">
        <v>0.91394680606733902</v>
      </c>
      <c r="I87" s="3">
        <f t="shared" si="7"/>
        <v>528.74666541945817</v>
      </c>
      <c r="J87" s="3">
        <f t="shared" si="8"/>
        <v>385.20014064788086</v>
      </c>
      <c r="K87" s="3">
        <v>0.48150017580985111</v>
      </c>
      <c r="L87" s="4">
        <v>20731.82634379806</v>
      </c>
      <c r="M87" t="str">
        <f t="shared" si="9"/>
        <v>balance_type_none</v>
      </c>
      <c r="N87" s="3">
        <v>174120.334621877</v>
      </c>
      <c r="O87">
        <v>40</v>
      </c>
      <c r="P87">
        <v>0.98</v>
      </c>
      <c r="S87">
        <v>0.05</v>
      </c>
      <c r="T87" s="3">
        <f t="shared" si="10"/>
        <v>43.684368436843691</v>
      </c>
      <c r="U87" s="3">
        <v>1.4560000000000002</v>
      </c>
      <c r="V87" s="5">
        <f t="shared" si="11"/>
        <v>1.6</v>
      </c>
    </row>
    <row r="88" spans="1:22" x14ac:dyDescent="0.35">
      <c r="A88" t="s">
        <v>84</v>
      </c>
      <c r="B88" t="s">
        <v>0</v>
      </c>
      <c r="C88" t="s">
        <v>264</v>
      </c>
      <c r="D88">
        <v>117.372743951049</v>
      </c>
      <c r="E88" t="s">
        <v>263</v>
      </c>
      <c r="F88">
        <v>39.310688119060003</v>
      </c>
      <c r="G88" s="3">
        <f t="shared" si="6"/>
        <v>18072.059473917107</v>
      </c>
      <c r="H88" s="3">
        <v>18.072059473917108</v>
      </c>
      <c r="I88" s="3">
        <f t="shared" si="7"/>
        <v>10455.248730736033</v>
      </c>
      <c r="J88" s="3">
        <f t="shared" si="8"/>
        <v>7616.8107431810731</v>
      </c>
      <c r="K88" s="3">
        <v>9.5210134289763406</v>
      </c>
      <c r="L88" s="4">
        <v>409943.76937560498</v>
      </c>
      <c r="M88" t="str">
        <f t="shared" si="9"/>
        <v>balance_type_node</v>
      </c>
      <c r="N88" s="3">
        <v>174120.334621877</v>
      </c>
      <c r="O88">
        <v>40</v>
      </c>
      <c r="P88">
        <v>0.98</v>
      </c>
      <c r="S88">
        <v>0.05</v>
      </c>
      <c r="T88" s="3">
        <f t="shared" si="10"/>
        <v>57.335733573357345</v>
      </c>
      <c r="U88" s="3">
        <v>1.9110000000000003</v>
      </c>
      <c r="V88" s="5">
        <f t="shared" si="11"/>
        <v>2.1</v>
      </c>
    </row>
    <row r="89" spans="1:22" x14ac:dyDescent="0.35">
      <c r="A89" t="s">
        <v>85</v>
      </c>
      <c r="B89" t="s">
        <v>0</v>
      </c>
      <c r="C89" t="s">
        <v>264</v>
      </c>
      <c r="D89">
        <v>109.96396885666</v>
      </c>
      <c r="E89" t="s">
        <v>263</v>
      </c>
      <c r="F89">
        <v>40.759123858389202</v>
      </c>
      <c r="G89" s="3">
        <f t="shared" si="6"/>
        <v>29399.339270677374</v>
      </c>
      <c r="H89" s="3">
        <v>29.399339270677373</v>
      </c>
      <c r="I89" s="3">
        <f t="shared" si="7"/>
        <v>17008.432549586105</v>
      </c>
      <c r="J89" s="3">
        <f t="shared" si="8"/>
        <v>12390.906721091269</v>
      </c>
      <c r="K89" s="3">
        <v>15.488633401364087</v>
      </c>
      <c r="L89" s="4">
        <v>666890.01190861233</v>
      </c>
      <c r="M89" t="str">
        <f t="shared" si="9"/>
        <v>balance_type_none</v>
      </c>
      <c r="N89" s="3">
        <v>174120.334621877</v>
      </c>
      <c r="O89">
        <v>40</v>
      </c>
      <c r="P89">
        <v>0.98</v>
      </c>
      <c r="S89">
        <v>0.05</v>
      </c>
      <c r="T89" s="3">
        <f t="shared" si="10"/>
        <v>46.414641464146413</v>
      </c>
      <c r="U89" s="3">
        <v>1.5469999999999999</v>
      </c>
      <c r="V89" s="5">
        <f t="shared" si="11"/>
        <v>1.7</v>
      </c>
    </row>
    <row r="90" spans="1:22" x14ac:dyDescent="0.35">
      <c r="A90" t="s">
        <v>86</v>
      </c>
      <c r="B90" t="s">
        <v>0</v>
      </c>
      <c r="C90" t="s">
        <v>264</v>
      </c>
      <c r="D90">
        <v>87.221200041674805</v>
      </c>
      <c r="E90" t="s">
        <v>263</v>
      </c>
      <c r="F90">
        <v>41.015520309856797</v>
      </c>
      <c r="G90" s="3">
        <f t="shared" si="6"/>
        <v>48790.053253129852</v>
      </c>
      <c r="H90" s="3">
        <v>48.790053253129855</v>
      </c>
      <c r="I90" s="3">
        <f t="shared" si="7"/>
        <v>28226.563944389396</v>
      </c>
      <c r="J90" s="3">
        <f t="shared" si="8"/>
        <v>20563.489308740456</v>
      </c>
      <c r="K90" s="3">
        <v>25.704361635925572</v>
      </c>
      <c r="L90" s="4">
        <v>1106745.9338262849</v>
      </c>
      <c r="M90" t="str">
        <f t="shared" si="9"/>
        <v>balance_type_none</v>
      </c>
      <c r="N90" s="3">
        <v>174120.334621877</v>
      </c>
      <c r="O90">
        <v>40</v>
      </c>
      <c r="P90">
        <v>0.98</v>
      </c>
      <c r="S90">
        <v>0.05</v>
      </c>
      <c r="T90" s="3">
        <f t="shared" si="10"/>
        <v>46.414641464146413</v>
      </c>
      <c r="U90" s="3">
        <v>1.5469999999999999</v>
      </c>
      <c r="V90" s="5">
        <f t="shared" si="11"/>
        <v>1.7</v>
      </c>
    </row>
    <row r="91" spans="1:22" x14ac:dyDescent="0.35">
      <c r="A91" t="s">
        <v>87</v>
      </c>
      <c r="B91" t="s">
        <v>0</v>
      </c>
      <c r="C91" t="s">
        <v>264</v>
      </c>
      <c r="D91">
        <v>101.83408927917399</v>
      </c>
      <c r="E91" t="s">
        <v>263</v>
      </c>
      <c r="F91">
        <v>24.620897743834998</v>
      </c>
      <c r="G91" s="3">
        <f t="shared" si="6"/>
        <v>32461.339227290766</v>
      </c>
      <c r="H91" s="3">
        <v>32.461339227290765</v>
      </c>
      <c r="I91" s="3">
        <f t="shared" si="7"/>
        <v>18779.894800808819</v>
      </c>
      <c r="J91" s="3">
        <f t="shared" si="8"/>
        <v>13681.444426481949</v>
      </c>
      <c r="K91" s="3">
        <v>17.101805533102436</v>
      </c>
      <c r="L91" s="4">
        <v>736347.93981404533</v>
      </c>
      <c r="M91" t="str">
        <f t="shared" si="9"/>
        <v>balance_type_none</v>
      </c>
      <c r="N91" s="3">
        <v>174120.334621877</v>
      </c>
      <c r="O91">
        <v>40</v>
      </c>
      <c r="P91">
        <v>0.98</v>
      </c>
      <c r="S91">
        <v>0.05</v>
      </c>
      <c r="T91" s="3">
        <f t="shared" si="10"/>
        <v>46.414641464146413</v>
      </c>
      <c r="U91" s="3">
        <v>1.5469999999999999</v>
      </c>
      <c r="V91" s="5">
        <f t="shared" si="11"/>
        <v>1.7</v>
      </c>
    </row>
    <row r="92" spans="1:22" x14ac:dyDescent="0.35">
      <c r="A92" t="s">
        <v>88</v>
      </c>
      <c r="B92" t="s">
        <v>0</v>
      </c>
      <c r="C92" t="s">
        <v>264</v>
      </c>
      <c r="D92">
        <v>120.317487616674</v>
      </c>
      <c r="E92" t="s">
        <v>263</v>
      </c>
      <c r="F92">
        <v>28.865238286582201</v>
      </c>
      <c r="G92" s="3">
        <f t="shared" si="6"/>
        <v>80254.174983578923</v>
      </c>
      <c r="H92" s="3">
        <v>80.25417498357892</v>
      </c>
      <c r="I92" s="3">
        <f t="shared" si="7"/>
        <v>46429.537394138599</v>
      </c>
      <c r="J92" s="3">
        <f t="shared" si="8"/>
        <v>33824.637589440325</v>
      </c>
      <c r="K92" s="3">
        <v>42.280796986800404</v>
      </c>
      <c r="L92" s="4">
        <v>1820473.1479763514</v>
      </c>
      <c r="M92" t="str">
        <f t="shared" si="9"/>
        <v>balance_type_node</v>
      </c>
      <c r="N92" s="3">
        <v>174120.334621877</v>
      </c>
      <c r="O92">
        <v>40</v>
      </c>
      <c r="P92">
        <v>0.98</v>
      </c>
      <c r="S92">
        <v>0.05</v>
      </c>
      <c r="T92" s="3">
        <f t="shared" si="10"/>
        <v>65.526552655265533</v>
      </c>
      <c r="U92" s="3">
        <v>2.1840000000000002</v>
      </c>
      <c r="V92" s="5">
        <f t="shared" si="11"/>
        <v>2.4</v>
      </c>
    </row>
    <row r="93" spans="1:22" x14ac:dyDescent="0.35">
      <c r="A93" t="s">
        <v>89</v>
      </c>
      <c r="B93" t="s">
        <v>0</v>
      </c>
      <c r="C93" t="s">
        <v>264</v>
      </c>
      <c r="D93">
        <v>113.92132700000001</v>
      </c>
      <c r="E93" t="s">
        <v>263</v>
      </c>
      <c r="F93">
        <v>-0.78927499999999995</v>
      </c>
      <c r="G93" s="3">
        <f t="shared" si="6"/>
        <v>132889.63331265439</v>
      </c>
      <c r="H93" s="3">
        <v>132.88963331265438</v>
      </c>
      <c r="I93" s="3">
        <f t="shared" si="7"/>
        <v>111030.61792803901</v>
      </c>
      <c r="J93" s="3">
        <f t="shared" si="8"/>
        <v>21859.015384615388</v>
      </c>
      <c r="K93" s="3">
        <v>27.323769230769237</v>
      </c>
      <c r="L93" s="4">
        <v>1176472.3404255318</v>
      </c>
      <c r="M93" t="str">
        <f t="shared" si="9"/>
        <v>balance_type_node</v>
      </c>
      <c r="N93" s="3">
        <v>174120.334621877</v>
      </c>
      <c r="O93">
        <v>40</v>
      </c>
      <c r="P93">
        <v>0.98</v>
      </c>
      <c r="S93">
        <v>0.05</v>
      </c>
      <c r="T93" s="3">
        <f t="shared" si="10"/>
        <v>70.987098709870992</v>
      </c>
      <c r="U93" s="3">
        <v>2.3660000000000001</v>
      </c>
      <c r="V93" s="5">
        <f t="shared" si="11"/>
        <v>2.6</v>
      </c>
    </row>
    <row r="94" spans="1:22" x14ac:dyDescent="0.35">
      <c r="A94" t="s">
        <v>90</v>
      </c>
      <c r="B94" t="s">
        <v>0</v>
      </c>
      <c r="C94" t="s">
        <v>264</v>
      </c>
      <c r="D94">
        <v>86.656761352237794</v>
      </c>
      <c r="E94" t="s">
        <v>263</v>
      </c>
      <c r="F94">
        <v>22.913353751166799</v>
      </c>
      <c r="G94" s="3">
        <f t="shared" si="6"/>
        <v>60065.518550694404</v>
      </c>
      <c r="H94" s="3">
        <v>60.065518550694406</v>
      </c>
      <c r="I94" s="3">
        <f t="shared" si="7"/>
        <v>42391.438680571606</v>
      </c>
      <c r="J94" s="3">
        <f t="shared" si="8"/>
        <v>17674.079870122794</v>
      </c>
      <c r="K94" s="3">
        <v>22.092599837653488</v>
      </c>
      <c r="L94" s="4">
        <v>764621.21970014344</v>
      </c>
      <c r="M94" t="str">
        <f t="shared" si="9"/>
        <v>balance_type_none</v>
      </c>
      <c r="N94" s="3">
        <v>174120.334621877</v>
      </c>
      <c r="O94">
        <v>40</v>
      </c>
      <c r="P94">
        <v>0.98</v>
      </c>
      <c r="S94">
        <v>0.05</v>
      </c>
      <c r="T94" s="3">
        <f t="shared" si="10"/>
        <v>46.414641464146413</v>
      </c>
      <c r="U94" s="3">
        <v>1.5469999999999999</v>
      </c>
      <c r="V94" s="5">
        <f t="shared" si="11"/>
        <v>1.7</v>
      </c>
    </row>
    <row r="95" spans="1:22" x14ac:dyDescent="0.35">
      <c r="A95" t="s">
        <v>91</v>
      </c>
      <c r="B95" t="s">
        <v>0</v>
      </c>
      <c r="C95" t="s">
        <v>264</v>
      </c>
      <c r="D95">
        <v>93.325387680631096</v>
      </c>
      <c r="E95" t="s">
        <v>263</v>
      </c>
      <c r="F95">
        <v>25.8148737407558</v>
      </c>
      <c r="G95" s="3">
        <f t="shared" si="6"/>
        <v>6234.7744987362239</v>
      </c>
      <c r="H95" s="3">
        <v>6.2347744987362237</v>
      </c>
      <c r="I95" s="3">
        <f t="shared" si="7"/>
        <v>4400.2127547987802</v>
      </c>
      <c r="J95" s="3">
        <f t="shared" si="8"/>
        <v>1834.5617439374437</v>
      </c>
      <c r="K95" s="3">
        <v>2.2932021799218045</v>
      </c>
      <c r="L95" s="4">
        <v>79367.347470005785</v>
      </c>
      <c r="M95" t="str">
        <f t="shared" si="9"/>
        <v>balance_type_none</v>
      </c>
      <c r="N95" s="3">
        <v>174120.334621877</v>
      </c>
      <c r="O95">
        <v>40</v>
      </c>
      <c r="P95">
        <v>0.98</v>
      </c>
      <c r="S95">
        <v>0.05</v>
      </c>
      <c r="T95" s="3">
        <f t="shared" si="10"/>
        <v>49.14491449144915</v>
      </c>
      <c r="U95" s="3">
        <v>1.6380000000000001</v>
      </c>
      <c r="V95" s="5">
        <f t="shared" si="11"/>
        <v>1.8</v>
      </c>
    </row>
    <row r="96" spans="1:22" x14ac:dyDescent="0.35">
      <c r="A96" t="s">
        <v>92</v>
      </c>
      <c r="B96" t="s">
        <v>0</v>
      </c>
      <c r="C96" t="s">
        <v>264</v>
      </c>
      <c r="D96">
        <v>77.221938800000004</v>
      </c>
      <c r="E96" t="s">
        <v>263</v>
      </c>
      <c r="F96">
        <v>28.6517178</v>
      </c>
      <c r="G96" s="3">
        <f t="shared" si="6"/>
        <v>160251.03163074635</v>
      </c>
      <c r="H96" s="3">
        <v>160.25103163074635</v>
      </c>
      <c r="I96" s="3">
        <f t="shared" si="7"/>
        <v>113097.69639530717</v>
      </c>
      <c r="J96" s="3">
        <f t="shared" si="8"/>
        <v>47153.33523543919</v>
      </c>
      <c r="K96" s="3">
        <v>58.941669044298983</v>
      </c>
      <c r="L96" s="4">
        <v>2039961.3991560382</v>
      </c>
      <c r="M96" t="str">
        <f t="shared" si="9"/>
        <v>balance_type_none</v>
      </c>
      <c r="N96" s="3">
        <v>174120.334621877</v>
      </c>
      <c r="O96">
        <v>40</v>
      </c>
      <c r="P96">
        <v>0.98</v>
      </c>
      <c r="S96">
        <v>0.05</v>
      </c>
      <c r="T96" s="3">
        <f t="shared" si="10"/>
        <v>43.684368436843691</v>
      </c>
      <c r="U96" s="3">
        <v>1.4560000000000002</v>
      </c>
      <c r="V96" s="5">
        <f t="shared" si="11"/>
        <v>1.6</v>
      </c>
    </row>
    <row r="97" spans="1:22" x14ac:dyDescent="0.35">
      <c r="A97" t="s">
        <v>93</v>
      </c>
      <c r="B97" t="s">
        <v>0</v>
      </c>
      <c r="C97" t="s">
        <v>264</v>
      </c>
      <c r="D97">
        <v>77.591299699999993</v>
      </c>
      <c r="E97" t="s">
        <v>263</v>
      </c>
      <c r="F97">
        <v>12.979119799999999</v>
      </c>
      <c r="G97" s="3">
        <f t="shared" si="6"/>
        <v>135570.72851836545</v>
      </c>
      <c r="H97" s="3">
        <v>135.57072851836546</v>
      </c>
      <c r="I97" s="3">
        <f t="shared" si="7"/>
        <v>95679.490721724054</v>
      </c>
      <c r="J97" s="3">
        <f t="shared" si="8"/>
        <v>39891.237796641384</v>
      </c>
      <c r="K97" s="3">
        <v>49.864047245801729</v>
      </c>
      <c r="L97" s="4">
        <v>1725786.4128461971</v>
      </c>
      <c r="M97" t="str">
        <f t="shared" si="9"/>
        <v>balance_type_none</v>
      </c>
      <c r="N97" s="3">
        <v>174120.334621877</v>
      </c>
      <c r="O97">
        <v>40</v>
      </c>
      <c r="P97">
        <v>0.98</v>
      </c>
      <c r="S97">
        <v>0.05</v>
      </c>
      <c r="T97" s="3">
        <f t="shared" si="10"/>
        <v>46.414641464146413</v>
      </c>
      <c r="U97" s="3">
        <v>1.5469999999999999</v>
      </c>
      <c r="V97" s="5">
        <f t="shared" si="11"/>
        <v>1.7</v>
      </c>
    </row>
    <row r="98" spans="1:22" x14ac:dyDescent="0.35">
      <c r="A98" t="s">
        <v>94</v>
      </c>
      <c r="B98" t="s">
        <v>0</v>
      </c>
      <c r="C98" t="s">
        <v>264</v>
      </c>
      <c r="D98">
        <v>77.511113546258599</v>
      </c>
      <c r="E98" t="s">
        <v>263</v>
      </c>
      <c r="F98">
        <v>21.293368484912001</v>
      </c>
      <c r="G98" s="3">
        <f t="shared" si="6"/>
        <v>154336.2801347909</v>
      </c>
      <c r="H98" s="3">
        <v>154.33628013479091</v>
      </c>
      <c r="I98" s="3">
        <f t="shared" si="7"/>
        <v>108923.34093477785</v>
      </c>
      <c r="J98" s="3">
        <f t="shared" si="8"/>
        <v>45412.939200013047</v>
      </c>
      <c r="K98" s="3">
        <v>56.766174000016306</v>
      </c>
      <c r="L98" s="4">
        <v>1964667.8761467645</v>
      </c>
      <c r="M98" t="str">
        <f t="shared" si="9"/>
        <v>balance_type_none</v>
      </c>
      <c r="N98" s="3">
        <v>174120.334621877</v>
      </c>
      <c r="O98">
        <v>40</v>
      </c>
      <c r="P98">
        <v>0.98</v>
      </c>
      <c r="S98">
        <v>0.05</v>
      </c>
      <c r="T98" s="3">
        <f t="shared" si="10"/>
        <v>43.684368436843691</v>
      </c>
      <c r="U98" s="3">
        <v>1.4560000000000002</v>
      </c>
      <c r="V98" s="5">
        <f t="shared" si="11"/>
        <v>1.6</v>
      </c>
    </row>
    <row r="99" spans="1:22" x14ac:dyDescent="0.35">
      <c r="A99" t="s">
        <v>95</v>
      </c>
      <c r="B99" t="s">
        <v>0</v>
      </c>
      <c r="C99" t="s">
        <v>264</v>
      </c>
      <c r="D99">
        <v>53.688046</v>
      </c>
      <c r="E99" t="s">
        <v>263</v>
      </c>
      <c r="F99">
        <v>32.427908000000002</v>
      </c>
      <c r="G99" s="3">
        <f t="shared" si="6"/>
        <v>25942.545872677692</v>
      </c>
      <c r="H99" s="3">
        <v>25.942545872677691</v>
      </c>
      <c r="I99" s="3">
        <f t="shared" si="7"/>
        <v>22368.629460982003</v>
      </c>
      <c r="J99" s="3">
        <f t="shared" si="8"/>
        <v>3573.9164116956899</v>
      </c>
      <c r="K99" s="3">
        <v>4.4673955146196125</v>
      </c>
      <c r="L99" s="4">
        <v>113561.7107123574</v>
      </c>
      <c r="M99" t="str">
        <f t="shared" si="9"/>
        <v>balance_type_none</v>
      </c>
      <c r="N99" s="3">
        <v>174120.334621877</v>
      </c>
      <c r="O99">
        <v>40</v>
      </c>
      <c r="P99">
        <v>0.98</v>
      </c>
      <c r="S99">
        <v>0.05</v>
      </c>
      <c r="T99" s="3">
        <f t="shared" si="10"/>
        <v>43.684368436843691</v>
      </c>
      <c r="U99" s="3">
        <v>1.4560000000000002</v>
      </c>
      <c r="V99" s="5">
        <f t="shared" si="11"/>
        <v>1.6</v>
      </c>
    </row>
    <row r="100" spans="1:22" x14ac:dyDescent="0.35">
      <c r="A100" t="s">
        <v>96</v>
      </c>
      <c r="B100" t="s">
        <v>0</v>
      </c>
      <c r="C100" t="s">
        <v>264</v>
      </c>
      <c r="D100">
        <v>43.679290999999999</v>
      </c>
      <c r="E100" t="s">
        <v>263</v>
      </c>
      <c r="F100">
        <v>33.223191</v>
      </c>
      <c r="G100" s="3">
        <f t="shared" si="6"/>
        <v>23291.881437952448</v>
      </c>
      <c r="H100" s="3">
        <v>23.291881437952448</v>
      </c>
      <c r="I100" s="3">
        <f t="shared" si="7"/>
        <v>20083.127843031027</v>
      </c>
      <c r="J100" s="3">
        <f t="shared" si="8"/>
        <v>3208.753594921423</v>
      </c>
      <c r="K100" s="3">
        <v>4.0109419936517785</v>
      </c>
      <c r="L100" s="4">
        <v>101958.60941269563</v>
      </c>
      <c r="M100" t="str">
        <f t="shared" si="9"/>
        <v>balance_type_none</v>
      </c>
      <c r="N100" s="3">
        <v>174120.334621877</v>
      </c>
      <c r="O100">
        <v>40</v>
      </c>
      <c r="P100">
        <v>0.98</v>
      </c>
      <c r="S100">
        <v>0.05</v>
      </c>
      <c r="T100" s="3">
        <f t="shared" si="10"/>
        <v>51.875187518751872</v>
      </c>
      <c r="U100" s="3">
        <v>1.7289999999999999</v>
      </c>
      <c r="V100" s="5">
        <f t="shared" si="11"/>
        <v>1.8999999999999997</v>
      </c>
    </row>
    <row r="101" spans="1:22" x14ac:dyDescent="0.35">
      <c r="A101" t="s">
        <v>97</v>
      </c>
      <c r="B101" t="s">
        <v>0</v>
      </c>
      <c r="C101" t="s">
        <v>264</v>
      </c>
      <c r="D101">
        <v>34.851612000000003</v>
      </c>
      <c r="E101" t="s">
        <v>263</v>
      </c>
      <c r="F101">
        <v>31.046050999999999</v>
      </c>
      <c r="G101" s="3">
        <f t="shared" si="6"/>
        <v>53957.393923911266</v>
      </c>
      <c r="H101" s="3">
        <v>53.957393923911269</v>
      </c>
      <c r="I101" s="3">
        <f t="shared" si="7"/>
        <v>46524.07505754313</v>
      </c>
      <c r="J101" s="3">
        <f t="shared" si="8"/>
        <v>7433.3188663681321</v>
      </c>
      <c r="K101" s="3">
        <v>9.291648582960164</v>
      </c>
      <c r="L101" s="4">
        <v>236194.78171698295</v>
      </c>
      <c r="M101" t="str">
        <f t="shared" si="9"/>
        <v>balance_type_none</v>
      </c>
      <c r="N101" s="3">
        <v>174120.334621877</v>
      </c>
      <c r="O101">
        <v>40</v>
      </c>
      <c r="P101">
        <v>0.98</v>
      </c>
      <c r="S101">
        <v>0.05</v>
      </c>
      <c r="T101" s="3">
        <f t="shared" si="10"/>
        <v>51.875187518751872</v>
      </c>
      <c r="U101" s="3">
        <v>1.7289999999999999</v>
      </c>
      <c r="V101" s="5">
        <f t="shared" si="11"/>
        <v>1.8999999999999997</v>
      </c>
    </row>
    <row r="102" spans="1:22" x14ac:dyDescent="0.35">
      <c r="A102" t="s">
        <v>98</v>
      </c>
      <c r="B102" t="s">
        <v>0</v>
      </c>
      <c r="C102" t="s">
        <v>264</v>
      </c>
      <c r="D102">
        <v>36.238413999999999</v>
      </c>
      <c r="E102" t="s">
        <v>263</v>
      </c>
      <c r="F102">
        <v>30.585163999999999</v>
      </c>
      <c r="G102" s="3">
        <f t="shared" si="6"/>
        <v>5069.0912880843371</v>
      </c>
      <c r="H102" s="3">
        <v>5.0690912880843371</v>
      </c>
      <c r="I102" s="3">
        <f t="shared" si="7"/>
        <v>4370.7593419530094</v>
      </c>
      <c r="J102" s="3">
        <f t="shared" si="8"/>
        <v>698.33194613132798</v>
      </c>
      <c r="K102" s="3">
        <v>0.87291493266415998</v>
      </c>
      <c r="L102" s="4">
        <v>22189.59855587018</v>
      </c>
      <c r="M102" t="str">
        <f t="shared" si="9"/>
        <v>balance_type_none</v>
      </c>
      <c r="N102" s="3">
        <v>174120.334621877</v>
      </c>
      <c r="O102">
        <v>40</v>
      </c>
      <c r="P102">
        <v>0.98</v>
      </c>
      <c r="S102">
        <v>0.05</v>
      </c>
      <c r="T102" s="3">
        <f t="shared" si="10"/>
        <v>43.684368436843691</v>
      </c>
      <c r="U102" s="3">
        <v>1.4560000000000002</v>
      </c>
      <c r="V102" s="5">
        <f t="shared" si="11"/>
        <v>1.6</v>
      </c>
    </row>
    <row r="103" spans="1:22" x14ac:dyDescent="0.35">
      <c r="A103" t="s">
        <v>99</v>
      </c>
      <c r="B103" t="s">
        <v>0</v>
      </c>
      <c r="C103" t="s">
        <v>264</v>
      </c>
      <c r="D103">
        <v>135.90213792917399</v>
      </c>
      <c r="E103" t="s">
        <v>263</v>
      </c>
      <c r="F103">
        <v>34.911577090300597</v>
      </c>
      <c r="G103" s="3">
        <f t="shared" si="6"/>
        <v>62003.685761196153</v>
      </c>
      <c r="H103" s="3">
        <v>62.003685761196152</v>
      </c>
      <c r="I103" s="3">
        <f t="shared" si="7"/>
        <v>59751.043898109987</v>
      </c>
      <c r="J103" s="3">
        <f t="shared" si="8"/>
        <v>2252.6418630861695</v>
      </c>
      <c r="K103" s="3">
        <v>2.8158023288577114</v>
      </c>
      <c r="L103" s="4">
        <v>121239.25978252133</v>
      </c>
      <c r="M103" t="str">
        <f t="shared" si="9"/>
        <v>balance_type_node</v>
      </c>
      <c r="N103" s="3">
        <v>174120.334621877</v>
      </c>
      <c r="O103">
        <v>40</v>
      </c>
      <c r="P103">
        <v>0.98</v>
      </c>
      <c r="S103">
        <v>0.05</v>
      </c>
      <c r="T103" s="3">
        <f t="shared" si="10"/>
        <v>103.75037503750374</v>
      </c>
      <c r="U103" s="3">
        <v>3.4579999999999997</v>
      </c>
      <c r="V103" s="5">
        <f t="shared" si="11"/>
        <v>3.7999999999999994</v>
      </c>
    </row>
    <row r="104" spans="1:22" x14ac:dyDescent="0.35">
      <c r="A104" t="s">
        <v>100</v>
      </c>
      <c r="B104" t="s">
        <v>0</v>
      </c>
      <c r="C104" t="s">
        <v>264</v>
      </c>
      <c r="D104">
        <v>142.82311310834899</v>
      </c>
      <c r="E104" t="s">
        <v>263</v>
      </c>
      <c r="F104">
        <v>43.1081737536717</v>
      </c>
      <c r="G104" s="3">
        <f t="shared" si="6"/>
        <v>5535.4181279290824</v>
      </c>
      <c r="H104" s="3">
        <v>5.5354181279290824</v>
      </c>
      <c r="I104" s="3">
        <f t="shared" si="7"/>
        <v>5334.3121057373692</v>
      </c>
      <c r="J104" s="3">
        <f t="shared" si="8"/>
        <v>201.10602219171315</v>
      </c>
      <c r="K104" s="3">
        <v>0.25138252773964143</v>
      </c>
      <c r="L104" s="4">
        <v>10823.711335510212</v>
      </c>
      <c r="M104" t="str">
        <f t="shared" si="9"/>
        <v>balance_type_node</v>
      </c>
      <c r="N104" s="3">
        <v>174120.334621877</v>
      </c>
      <c r="O104">
        <v>40</v>
      </c>
      <c r="P104">
        <v>0.98</v>
      </c>
      <c r="S104">
        <v>0.05</v>
      </c>
      <c r="T104" s="3">
        <f t="shared" si="10"/>
        <v>103.75037503750374</v>
      </c>
      <c r="U104" s="3">
        <v>3.4579999999999997</v>
      </c>
      <c r="V104" s="5">
        <f t="shared" si="11"/>
        <v>3.7999999999999994</v>
      </c>
    </row>
    <row r="105" spans="1:22" x14ac:dyDescent="0.35">
      <c r="A105" t="s">
        <v>101</v>
      </c>
      <c r="B105" t="s">
        <v>0</v>
      </c>
      <c r="C105" t="s">
        <v>264</v>
      </c>
      <c r="D105">
        <v>131.01210611459899</v>
      </c>
      <c r="E105" t="s">
        <v>263</v>
      </c>
      <c r="F105">
        <v>32.647058717282199</v>
      </c>
      <c r="G105" s="3">
        <f t="shared" si="6"/>
        <v>14468.685719780357</v>
      </c>
      <c r="H105" s="3">
        <v>14.468685719780357</v>
      </c>
      <c r="I105" s="3">
        <f t="shared" si="7"/>
        <v>13943.027176161779</v>
      </c>
      <c r="J105" s="3">
        <f t="shared" si="8"/>
        <v>525.65854361857714</v>
      </c>
      <c r="K105" s="3">
        <v>0.65707317952322142</v>
      </c>
      <c r="L105" s="4">
        <v>28291.426955620173</v>
      </c>
      <c r="M105" t="str">
        <f t="shared" si="9"/>
        <v>balance_type_node</v>
      </c>
      <c r="N105" s="3">
        <v>174120.334621877</v>
      </c>
      <c r="O105">
        <v>40</v>
      </c>
      <c r="P105">
        <v>0.98</v>
      </c>
      <c r="S105">
        <v>0.05</v>
      </c>
      <c r="T105" s="3">
        <f t="shared" si="10"/>
        <v>103.75037503750374</v>
      </c>
      <c r="U105" s="3">
        <v>3.4579999999999997</v>
      </c>
      <c r="V105" s="5">
        <f t="shared" si="11"/>
        <v>3.7999999999999994</v>
      </c>
    </row>
    <row r="106" spans="1:22" x14ac:dyDescent="0.35">
      <c r="A106" t="s">
        <v>102</v>
      </c>
      <c r="B106" t="s">
        <v>0</v>
      </c>
      <c r="C106" t="s">
        <v>264</v>
      </c>
      <c r="D106">
        <v>128.02559009999999</v>
      </c>
      <c r="E106" t="s">
        <v>263</v>
      </c>
      <c r="F106">
        <v>26.570775399999999</v>
      </c>
      <c r="G106" s="3">
        <f t="shared" si="6"/>
        <v>1283.5485503716181</v>
      </c>
      <c r="H106" s="3">
        <v>1.2835485503716182</v>
      </c>
      <c r="I106" s="3">
        <f t="shared" si="7"/>
        <v>1236.9162387215229</v>
      </c>
      <c r="J106" s="3">
        <f t="shared" si="8"/>
        <v>46.632311650095275</v>
      </c>
      <c r="K106" s="3">
        <v>5.8290389562619088E-2</v>
      </c>
      <c r="L106" s="4">
        <v>2509.7939619481936</v>
      </c>
      <c r="M106" t="str">
        <f t="shared" si="9"/>
        <v>balance_type_node</v>
      </c>
      <c r="N106" s="3">
        <v>174120.334621877</v>
      </c>
      <c r="O106">
        <v>40</v>
      </c>
      <c r="P106">
        <v>0.98</v>
      </c>
      <c r="S106">
        <v>0.05</v>
      </c>
      <c r="T106" s="3">
        <f t="shared" si="10"/>
        <v>98.2898289828983</v>
      </c>
      <c r="U106" s="3">
        <v>3.2760000000000002</v>
      </c>
      <c r="V106" s="5">
        <f t="shared" si="11"/>
        <v>3.6</v>
      </c>
    </row>
    <row r="107" spans="1:22" x14ac:dyDescent="0.35">
      <c r="A107" t="s">
        <v>103</v>
      </c>
      <c r="B107" t="s">
        <v>0</v>
      </c>
      <c r="C107" t="s">
        <v>264</v>
      </c>
      <c r="D107">
        <v>133.59994428751199</v>
      </c>
      <c r="E107" t="s">
        <v>263</v>
      </c>
      <c r="F107">
        <v>33.7045857881008</v>
      </c>
      <c r="G107" s="3">
        <f t="shared" si="6"/>
        <v>4949.2815601237871</v>
      </c>
      <c r="H107" s="3">
        <v>4.9492815601237874</v>
      </c>
      <c r="I107" s="3">
        <f t="shared" si="7"/>
        <v>4769.4703328126416</v>
      </c>
      <c r="J107" s="3">
        <f t="shared" si="8"/>
        <v>179.81122731114542</v>
      </c>
      <c r="K107" s="3">
        <v>0.22476403413893173</v>
      </c>
      <c r="L107" s="4">
        <v>9677.6058622666369</v>
      </c>
      <c r="M107" t="str">
        <f t="shared" si="9"/>
        <v>balance_type_node</v>
      </c>
      <c r="N107" s="3">
        <v>174120.334621877</v>
      </c>
      <c r="O107">
        <v>40</v>
      </c>
      <c r="P107">
        <v>0.98</v>
      </c>
      <c r="S107">
        <v>0.05</v>
      </c>
      <c r="T107" s="3">
        <f t="shared" si="10"/>
        <v>103.75037503750374</v>
      </c>
      <c r="U107" s="3">
        <v>3.4579999999999997</v>
      </c>
      <c r="V107" s="5">
        <f t="shared" si="11"/>
        <v>3.7999999999999994</v>
      </c>
    </row>
    <row r="108" spans="1:22" x14ac:dyDescent="0.35">
      <c r="A108" t="s">
        <v>104</v>
      </c>
      <c r="B108" t="s">
        <v>0</v>
      </c>
      <c r="C108" t="s">
        <v>264</v>
      </c>
      <c r="D108">
        <v>140.29173391458701</v>
      </c>
      <c r="E108" t="s">
        <v>263</v>
      </c>
      <c r="F108">
        <v>38.029522538224498</v>
      </c>
      <c r="G108" s="3">
        <f t="shared" si="6"/>
        <v>62176.046947265662</v>
      </c>
      <c r="H108" s="3">
        <v>62.176046947265661</v>
      </c>
      <c r="I108" s="3">
        <f t="shared" si="7"/>
        <v>59917.143068969512</v>
      </c>
      <c r="J108" s="3">
        <f t="shared" si="8"/>
        <v>2258.9038782961479</v>
      </c>
      <c r="K108" s="3">
        <v>2.8236298478701847</v>
      </c>
      <c r="L108" s="4">
        <v>121576.28720851643</v>
      </c>
      <c r="M108" t="str">
        <f t="shared" si="9"/>
        <v>balance_type_node</v>
      </c>
      <c r="N108" s="3">
        <v>174120.334621877</v>
      </c>
      <c r="O108">
        <v>40</v>
      </c>
      <c r="P108">
        <v>0.98</v>
      </c>
      <c r="S108">
        <v>0.05</v>
      </c>
      <c r="T108" s="3">
        <f t="shared" si="10"/>
        <v>103.75037503750374</v>
      </c>
      <c r="U108" s="3">
        <v>3.4579999999999997</v>
      </c>
      <c r="V108" s="5">
        <f t="shared" si="11"/>
        <v>3.7999999999999994</v>
      </c>
    </row>
    <row r="109" spans="1:22" x14ac:dyDescent="0.35">
      <c r="A109" t="s">
        <v>105</v>
      </c>
      <c r="B109" t="s">
        <v>0</v>
      </c>
      <c r="C109" t="s">
        <v>264</v>
      </c>
      <c r="D109">
        <v>66.923683999999994</v>
      </c>
      <c r="E109" t="s">
        <v>263</v>
      </c>
      <c r="F109">
        <v>48.019573000000001</v>
      </c>
      <c r="G109" s="3">
        <f t="shared" si="6"/>
        <v>21378.795017177021</v>
      </c>
      <c r="H109" s="3">
        <v>21.378795017177019</v>
      </c>
      <c r="I109" s="3">
        <f t="shared" si="7"/>
        <v>18433.593464902358</v>
      </c>
      <c r="J109" s="3">
        <f t="shared" si="8"/>
        <v>2945.2015522746638</v>
      </c>
      <c r="K109" s="3">
        <v>3.6815019403433293</v>
      </c>
      <c r="L109" s="4">
        <v>93584.205152216047</v>
      </c>
      <c r="M109" t="str">
        <f t="shared" si="9"/>
        <v>balance_type_node</v>
      </c>
      <c r="N109" s="3">
        <v>174120.334621877</v>
      </c>
      <c r="O109">
        <v>40</v>
      </c>
      <c r="P109">
        <v>0.98</v>
      </c>
      <c r="S109">
        <v>0.05</v>
      </c>
      <c r="T109" s="3">
        <f t="shared" si="10"/>
        <v>70.987098709870992</v>
      </c>
      <c r="U109" s="3">
        <v>2.3660000000000001</v>
      </c>
      <c r="V109" s="5">
        <f t="shared" si="11"/>
        <v>2.6</v>
      </c>
    </row>
    <row r="110" spans="1:22" x14ac:dyDescent="0.35">
      <c r="A110" t="s">
        <v>106</v>
      </c>
      <c r="B110" t="s">
        <v>0</v>
      </c>
      <c r="C110" t="s">
        <v>264</v>
      </c>
      <c r="D110">
        <v>74.766098</v>
      </c>
      <c r="E110" t="s">
        <v>263</v>
      </c>
      <c r="F110">
        <v>41.20438</v>
      </c>
      <c r="G110" s="3">
        <f t="shared" si="6"/>
        <v>957.2035454264518</v>
      </c>
      <c r="H110" s="3">
        <v>0.95720354542645181</v>
      </c>
      <c r="I110" s="3">
        <f t="shared" si="7"/>
        <v>825.33655453347978</v>
      </c>
      <c r="J110" s="3">
        <f t="shared" si="8"/>
        <v>131.86699089297201</v>
      </c>
      <c r="K110" s="3">
        <v>0.16483373861621503</v>
      </c>
      <c r="L110" s="4">
        <v>4190.0927014663048</v>
      </c>
      <c r="M110" t="str">
        <f t="shared" si="9"/>
        <v>balance_type_node</v>
      </c>
      <c r="N110" s="3">
        <v>174120.334621877</v>
      </c>
      <c r="O110">
        <v>40</v>
      </c>
      <c r="P110">
        <v>0.98</v>
      </c>
      <c r="S110">
        <v>0.05</v>
      </c>
      <c r="T110" s="3">
        <f t="shared" si="10"/>
        <v>68.256825682568262</v>
      </c>
      <c r="U110" s="3">
        <v>2.2749999999999999</v>
      </c>
      <c r="V110" s="5">
        <f t="shared" si="11"/>
        <v>2.5</v>
      </c>
    </row>
    <row r="111" spans="1:22" x14ac:dyDescent="0.35">
      <c r="A111" t="s">
        <v>107</v>
      </c>
      <c r="B111" t="s">
        <v>0</v>
      </c>
      <c r="C111" t="s">
        <v>264</v>
      </c>
      <c r="D111">
        <v>104.99096299999999</v>
      </c>
      <c r="E111" t="s">
        <v>263</v>
      </c>
      <c r="F111">
        <v>12.565678999999999</v>
      </c>
      <c r="G111" s="3">
        <f t="shared" si="6"/>
        <v>3020.7121635060439</v>
      </c>
      <c r="H111" s="3">
        <v>3.0207121635060439</v>
      </c>
      <c r="I111" s="3">
        <f t="shared" si="7"/>
        <v>2604.5705546929707</v>
      </c>
      <c r="J111" s="3">
        <f t="shared" si="8"/>
        <v>416.14160881307322</v>
      </c>
      <c r="K111" s="3">
        <v>0.52017701101634151</v>
      </c>
      <c r="L111" s="4">
        <v>13222.959787406771</v>
      </c>
      <c r="M111" t="str">
        <f t="shared" si="9"/>
        <v>balance_type_node</v>
      </c>
      <c r="N111" s="3">
        <v>174120.334621877</v>
      </c>
      <c r="O111">
        <v>40</v>
      </c>
      <c r="P111">
        <v>0.98</v>
      </c>
      <c r="S111">
        <v>0.05</v>
      </c>
      <c r="T111" s="3">
        <f t="shared" si="10"/>
        <v>76.447644764476451</v>
      </c>
      <c r="U111" s="3">
        <v>2.548</v>
      </c>
      <c r="V111" s="5">
        <f t="shared" si="11"/>
        <v>2.8</v>
      </c>
    </row>
    <row r="112" spans="1:22" x14ac:dyDescent="0.35">
      <c r="A112" t="s">
        <v>108</v>
      </c>
      <c r="B112" t="s">
        <v>0</v>
      </c>
      <c r="C112" t="s">
        <v>264</v>
      </c>
      <c r="D112">
        <v>127.76692199999999</v>
      </c>
      <c r="E112" t="s">
        <v>263</v>
      </c>
      <c r="F112">
        <v>35.907756999999997</v>
      </c>
      <c r="G112" s="3">
        <f t="shared" si="6"/>
        <v>201507.39800834368</v>
      </c>
      <c r="H112" s="3">
        <v>201.50739800834367</v>
      </c>
      <c r="I112" s="3">
        <f t="shared" si="7"/>
        <v>201507.39800834368</v>
      </c>
      <c r="J112" s="3">
        <f t="shared" si="8"/>
        <v>0</v>
      </c>
      <c r="K112" s="3">
        <v>0</v>
      </c>
      <c r="L112" s="4">
        <v>0</v>
      </c>
      <c r="M112" t="str">
        <f t="shared" si="9"/>
        <v>balance_type_node</v>
      </c>
      <c r="N112" s="3">
        <v>174120.334621877</v>
      </c>
      <c r="O112">
        <v>40</v>
      </c>
      <c r="P112">
        <v>0.98</v>
      </c>
      <c r="S112">
        <v>0.05</v>
      </c>
      <c r="T112" s="3">
        <f t="shared" si="10"/>
        <v>62.796279627962804</v>
      </c>
      <c r="U112" s="3">
        <v>2.093</v>
      </c>
      <c r="V112" s="5">
        <f t="shared" si="11"/>
        <v>2.2999999999999998</v>
      </c>
    </row>
    <row r="113" spans="1:22" x14ac:dyDescent="0.35">
      <c r="A113" t="s">
        <v>109</v>
      </c>
      <c r="B113" t="s">
        <v>0</v>
      </c>
      <c r="C113" t="s">
        <v>264</v>
      </c>
      <c r="D113">
        <v>47.481766</v>
      </c>
      <c r="E113" t="s">
        <v>263</v>
      </c>
      <c r="F113">
        <v>29.31166</v>
      </c>
      <c r="G113" s="3">
        <f t="shared" si="6"/>
        <v>11871.763546762457</v>
      </c>
      <c r="H113" s="3">
        <v>11.871763546762457</v>
      </c>
      <c r="I113" s="3">
        <f t="shared" si="7"/>
        <v>10236.276775965986</v>
      </c>
      <c r="J113" s="3">
        <f t="shared" si="8"/>
        <v>1635.486770796472</v>
      </c>
      <c r="K113" s="3">
        <v>2.0443584634955898</v>
      </c>
      <c r="L113" s="4">
        <v>51967.828607092466</v>
      </c>
      <c r="M113" t="str">
        <f t="shared" si="9"/>
        <v>balance_type_node</v>
      </c>
      <c r="N113" s="3">
        <v>174120.334621877</v>
      </c>
      <c r="O113">
        <v>40</v>
      </c>
      <c r="P113">
        <v>0.98</v>
      </c>
      <c r="S113">
        <v>0.05</v>
      </c>
      <c r="T113" s="3">
        <f t="shared" si="10"/>
        <v>57.335733573357345</v>
      </c>
      <c r="U113" s="3">
        <v>1.9110000000000003</v>
      </c>
      <c r="V113" s="5">
        <f t="shared" si="11"/>
        <v>2.1</v>
      </c>
    </row>
    <row r="114" spans="1:22" x14ac:dyDescent="0.35">
      <c r="A114" t="s">
        <v>110</v>
      </c>
      <c r="B114" t="s">
        <v>0</v>
      </c>
      <c r="C114" t="s">
        <v>264</v>
      </c>
      <c r="D114">
        <v>102.495496</v>
      </c>
      <c r="E114" t="s">
        <v>263</v>
      </c>
      <c r="F114">
        <v>19.856269999999999</v>
      </c>
      <c r="G114" s="3">
        <f t="shared" si="6"/>
        <v>2109.3901429196599</v>
      </c>
      <c r="H114" s="3">
        <v>2.10939014291966</v>
      </c>
      <c r="I114" s="3">
        <f t="shared" si="7"/>
        <v>1818.7947600513412</v>
      </c>
      <c r="J114" s="3">
        <f t="shared" si="8"/>
        <v>290.59538286831861</v>
      </c>
      <c r="K114" s="3">
        <v>0.36324422858539823</v>
      </c>
      <c r="L114" s="4">
        <v>9233.7103060508416</v>
      </c>
      <c r="M114" t="str">
        <f t="shared" si="9"/>
        <v>balance_type_node</v>
      </c>
      <c r="N114" s="3">
        <v>174120.334621877</v>
      </c>
      <c r="O114">
        <v>40</v>
      </c>
      <c r="P114">
        <v>0.98</v>
      </c>
      <c r="S114">
        <v>0.05</v>
      </c>
      <c r="T114" s="3">
        <f t="shared" si="10"/>
        <v>68.256825682568262</v>
      </c>
      <c r="U114" s="3">
        <v>2.2749999999999999</v>
      </c>
      <c r="V114" s="5">
        <f t="shared" si="11"/>
        <v>2.5</v>
      </c>
    </row>
    <row r="115" spans="1:22" x14ac:dyDescent="0.35">
      <c r="A115" t="s">
        <v>111</v>
      </c>
      <c r="B115" t="s">
        <v>0</v>
      </c>
      <c r="C115" t="s">
        <v>264</v>
      </c>
      <c r="D115">
        <v>35.862285</v>
      </c>
      <c r="E115" t="s">
        <v>263</v>
      </c>
      <c r="F115">
        <v>33.854720999999998</v>
      </c>
      <c r="G115" s="3">
        <f t="shared" si="6"/>
        <v>2025.3016113593296</v>
      </c>
      <c r="H115" s="3">
        <v>2.0253016113593296</v>
      </c>
      <c r="I115" s="3">
        <f t="shared" si="7"/>
        <v>1746.2904956810467</v>
      </c>
      <c r="J115" s="3">
        <f t="shared" si="8"/>
        <v>279.01111567828292</v>
      </c>
      <c r="K115" s="3">
        <v>0.34876389459785362</v>
      </c>
      <c r="L115" s="4">
        <v>8865.6185411890783</v>
      </c>
      <c r="M115" t="str">
        <f t="shared" si="9"/>
        <v>balance_type_none</v>
      </c>
      <c r="N115" s="3">
        <v>174120.334621877</v>
      </c>
      <c r="O115">
        <v>40</v>
      </c>
      <c r="P115">
        <v>0.98</v>
      </c>
      <c r="S115">
        <v>0.05</v>
      </c>
      <c r="T115" s="3">
        <f t="shared" si="10"/>
        <v>46.414641464146413</v>
      </c>
      <c r="U115" s="3">
        <v>1.5469999999999999</v>
      </c>
      <c r="V115" s="5">
        <f t="shared" si="11"/>
        <v>1.7</v>
      </c>
    </row>
    <row r="116" spans="1:22" x14ac:dyDescent="0.35">
      <c r="A116" t="s">
        <v>112</v>
      </c>
      <c r="B116" t="s">
        <v>0</v>
      </c>
      <c r="C116" t="s">
        <v>264</v>
      </c>
      <c r="D116">
        <v>80.771797000000007</v>
      </c>
      <c r="E116" t="s">
        <v>263</v>
      </c>
      <c r="F116">
        <v>7.8730539999999998</v>
      </c>
      <c r="G116" s="3">
        <f t="shared" si="6"/>
        <v>9469.4736931115713</v>
      </c>
      <c r="H116" s="3">
        <v>9.4694736931115706</v>
      </c>
      <c r="I116" s="3">
        <f t="shared" si="7"/>
        <v>8164.9329742465388</v>
      </c>
      <c r="J116" s="3">
        <f t="shared" si="8"/>
        <v>1304.5407188650327</v>
      </c>
      <c r="K116" s="3">
        <v>1.6306758985812908</v>
      </c>
      <c r="L116" s="4">
        <v>41451.969957504392</v>
      </c>
      <c r="M116" t="str">
        <f t="shared" si="9"/>
        <v>balance_type_node</v>
      </c>
      <c r="N116" s="3">
        <v>174120.334621877</v>
      </c>
      <c r="O116">
        <v>40</v>
      </c>
      <c r="P116">
        <v>0.98</v>
      </c>
      <c r="S116">
        <v>0.05</v>
      </c>
      <c r="T116" s="3">
        <f t="shared" si="10"/>
        <v>70.987098709870992</v>
      </c>
      <c r="U116" s="3">
        <v>2.3660000000000001</v>
      </c>
      <c r="V116" s="5">
        <f t="shared" si="11"/>
        <v>2.6</v>
      </c>
    </row>
    <row r="117" spans="1:22" x14ac:dyDescent="0.35">
      <c r="A117" t="s">
        <v>113</v>
      </c>
      <c r="B117" t="s">
        <v>0</v>
      </c>
      <c r="C117" t="s">
        <v>264</v>
      </c>
      <c r="D117">
        <v>95.956222999999994</v>
      </c>
      <c r="E117" t="s">
        <v>263</v>
      </c>
      <c r="F117">
        <v>21.913965000000001</v>
      </c>
      <c r="G117" s="3">
        <f t="shared" si="6"/>
        <v>7290.1849515260365</v>
      </c>
      <c r="H117" s="3">
        <v>7.2901849515260366</v>
      </c>
      <c r="I117" s="3">
        <f t="shared" si="7"/>
        <v>6285.8690385687014</v>
      </c>
      <c r="J117" s="3">
        <f t="shared" si="8"/>
        <v>1004.3159129573354</v>
      </c>
      <c r="K117" s="3">
        <v>1.2553948911966692</v>
      </c>
      <c r="L117" s="4">
        <v>31912.283342117866</v>
      </c>
      <c r="M117" t="str">
        <f t="shared" si="9"/>
        <v>balance_type_node</v>
      </c>
      <c r="N117" s="3">
        <v>174120.334621877</v>
      </c>
      <c r="O117">
        <v>40</v>
      </c>
      <c r="P117">
        <v>0.98</v>
      </c>
      <c r="S117">
        <v>0.05</v>
      </c>
      <c r="T117" s="3">
        <f t="shared" si="10"/>
        <v>57.335733573357345</v>
      </c>
      <c r="U117" s="3">
        <v>1.9110000000000003</v>
      </c>
      <c r="V117" s="5">
        <f t="shared" si="11"/>
        <v>2.1</v>
      </c>
    </row>
    <row r="118" spans="1:22" x14ac:dyDescent="0.35">
      <c r="A118" t="s">
        <v>114</v>
      </c>
      <c r="B118" t="s">
        <v>0</v>
      </c>
      <c r="C118" t="s">
        <v>264</v>
      </c>
      <c r="D118">
        <v>103.846656</v>
      </c>
      <c r="E118" t="s">
        <v>263</v>
      </c>
      <c r="F118">
        <v>46.862496</v>
      </c>
      <c r="G118" s="3">
        <f t="shared" si="6"/>
        <v>1691.5796081108231</v>
      </c>
      <c r="H118" s="3">
        <v>1.691579608110823</v>
      </c>
      <c r="I118" s="3">
        <f t="shared" si="7"/>
        <v>1458.5429526958997</v>
      </c>
      <c r="J118" s="3">
        <f t="shared" si="8"/>
        <v>233.03665541492344</v>
      </c>
      <c r="K118" s="3">
        <v>0.29129581926865428</v>
      </c>
      <c r="L118" s="4">
        <v>7404.7734191546615</v>
      </c>
      <c r="M118" t="str">
        <f t="shared" si="9"/>
        <v>balance_type_none</v>
      </c>
      <c r="N118" s="3">
        <v>174120.334621877</v>
      </c>
      <c r="O118">
        <v>40</v>
      </c>
      <c r="P118">
        <v>0.98</v>
      </c>
      <c r="S118">
        <v>0.05</v>
      </c>
      <c r="T118" s="3">
        <f t="shared" si="10"/>
        <v>49.14491449144915</v>
      </c>
      <c r="U118" s="3">
        <v>1.6380000000000001</v>
      </c>
      <c r="V118" s="5">
        <f t="shared" si="11"/>
        <v>1.8</v>
      </c>
    </row>
    <row r="119" spans="1:22" x14ac:dyDescent="0.35">
      <c r="A119" t="s">
        <v>115</v>
      </c>
      <c r="B119" t="s">
        <v>0</v>
      </c>
      <c r="C119" t="s">
        <v>264</v>
      </c>
      <c r="D119">
        <v>101.97576599999999</v>
      </c>
      <c r="E119" t="s">
        <v>263</v>
      </c>
      <c r="F119">
        <v>4.2104840000000001</v>
      </c>
      <c r="G119" s="3">
        <f t="shared" si="6"/>
        <v>41757.389404713947</v>
      </c>
      <c r="H119" s="3">
        <v>41.757389404713948</v>
      </c>
      <c r="I119" s="3">
        <f t="shared" si="7"/>
        <v>36004.776687538433</v>
      </c>
      <c r="J119" s="3">
        <f t="shared" si="8"/>
        <v>5752.6127171755161</v>
      </c>
      <c r="K119" s="3">
        <v>7.1907658964693955</v>
      </c>
      <c r="L119" s="4">
        <v>182790.10082335945</v>
      </c>
      <c r="M119" t="str">
        <f t="shared" si="9"/>
        <v>balance_type_node</v>
      </c>
      <c r="N119" s="3">
        <v>174120.334621877</v>
      </c>
      <c r="O119">
        <v>40</v>
      </c>
      <c r="P119">
        <v>0.98</v>
      </c>
      <c r="S119">
        <v>0.05</v>
      </c>
      <c r="T119" s="3">
        <f t="shared" si="10"/>
        <v>90.099009900990112</v>
      </c>
      <c r="U119" s="3">
        <v>3.0030000000000001</v>
      </c>
      <c r="V119" s="5">
        <f t="shared" si="11"/>
        <v>3.3</v>
      </c>
    </row>
    <row r="120" spans="1:22" x14ac:dyDescent="0.35">
      <c r="A120" t="s">
        <v>116</v>
      </c>
      <c r="B120" t="s">
        <v>0</v>
      </c>
      <c r="C120" t="s">
        <v>264</v>
      </c>
      <c r="D120">
        <v>84.124008000000003</v>
      </c>
      <c r="E120" t="s">
        <v>263</v>
      </c>
      <c r="F120">
        <v>28.394856999999998</v>
      </c>
      <c r="G120" s="3">
        <f t="shared" si="6"/>
        <v>4065.7936577979763</v>
      </c>
      <c r="H120" s="3">
        <v>4.0657936577979763</v>
      </c>
      <c r="I120" s="3">
        <f t="shared" si="7"/>
        <v>3505.6787503603036</v>
      </c>
      <c r="J120" s="3">
        <f t="shared" si="8"/>
        <v>560.11490743767263</v>
      </c>
      <c r="K120" s="3">
        <v>0.70014363429709081</v>
      </c>
      <c r="L120" s="4">
        <v>17797.732167422568</v>
      </c>
      <c r="M120" t="str">
        <f t="shared" si="9"/>
        <v>balance_type_none</v>
      </c>
      <c r="N120" s="3">
        <v>174120.334621877</v>
      </c>
      <c r="O120">
        <v>40</v>
      </c>
      <c r="P120">
        <v>0.98</v>
      </c>
      <c r="S120">
        <v>0.05</v>
      </c>
      <c r="T120" s="3">
        <f t="shared" si="10"/>
        <v>46.414641464146413</v>
      </c>
      <c r="U120" s="3">
        <v>1.5469999999999999</v>
      </c>
      <c r="V120" s="5">
        <f t="shared" si="11"/>
        <v>1.7</v>
      </c>
    </row>
    <row r="121" spans="1:22" x14ac:dyDescent="0.35">
      <c r="A121" t="s">
        <v>117</v>
      </c>
      <c r="B121" t="s">
        <v>0</v>
      </c>
      <c r="C121" t="s">
        <v>264</v>
      </c>
      <c r="D121">
        <v>55.923254999999997</v>
      </c>
      <c r="E121" t="s">
        <v>263</v>
      </c>
      <c r="F121">
        <v>21.512582999999999</v>
      </c>
      <c r="G121" s="3">
        <f t="shared" si="6"/>
        <v>9620.7045955662743</v>
      </c>
      <c r="H121" s="3">
        <v>9.6207045955662736</v>
      </c>
      <c r="I121" s="3">
        <f t="shared" si="7"/>
        <v>8295.3298919839726</v>
      </c>
      <c r="J121" s="3">
        <f t="shared" si="8"/>
        <v>1325.3747035823017</v>
      </c>
      <c r="K121" s="3">
        <v>1.6567183794778768</v>
      </c>
      <c r="L121" s="4">
        <v>42113.97283415409</v>
      </c>
      <c r="M121" t="str">
        <f t="shared" si="9"/>
        <v>balance_type_none</v>
      </c>
      <c r="N121" s="3">
        <v>174120.334621877</v>
      </c>
      <c r="O121">
        <v>40</v>
      </c>
      <c r="P121">
        <v>0.98</v>
      </c>
      <c r="S121">
        <v>0.05</v>
      </c>
      <c r="T121" s="3">
        <f t="shared" si="10"/>
        <v>43.684368436843691</v>
      </c>
      <c r="U121" s="3">
        <v>1.4560000000000002</v>
      </c>
      <c r="V121" s="5">
        <f t="shared" si="11"/>
        <v>1.6</v>
      </c>
    </row>
    <row r="122" spans="1:22" x14ac:dyDescent="0.35">
      <c r="A122" t="s">
        <v>118</v>
      </c>
      <c r="B122" t="s">
        <v>0</v>
      </c>
      <c r="C122" t="s">
        <v>264</v>
      </c>
      <c r="D122">
        <v>69.345116000000004</v>
      </c>
      <c r="E122" t="s">
        <v>263</v>
      </c>
      <c r="F122">
        <v>30.375321</v>
      </c>
      <c r="G122" s="3">
        <f t="shared" si="6"/>
        <v>38804.222993521886</v>
      </c>
      <c r="H122" s="3">
        <v>38.804222993521883</v>
      </c>
      <c r="I122" s="3">
        <f t="shared" si="7"/>
        <v>33458.446596699316</v>
      </c>
      <c r="J122" s="3">
        <f t="shared" si="8"/>
        <v>5345.7763968225681</v>
      </c>
      <c r="K122" s="3">
        <v>6.6822204960282097</v>
      </c>
      <c r="L122" s="4">
        <v>169862.81792216792</v>
      </c>
      <c r="M122" t="str">
        <f t="shared" si="9"/>
        <v>balance_type_none</v>
      </c>
      <c r="N122" s="3">
        <v>174120.334621877</v>
      </c>
      <c r="O122">
        <v>40</v>
      </c>
      <c r="P122">
        <v>0.98</v>
      </c>
      <c r="S122">
        <v>0.05</v>
      </c>
      <c r="T122" s="3">
        <f t="shared" si="10"/>
        <v>49.14491449144915</v>
      </c>
      <c r="U122" s="3">
        <v>1.6380000000000001</v>
      </c>
      <c r="V122" s="5">
        <f t="shared" si="11"/>
        <v>1.8</v>
      </c>
    </row>
    <row r="123" spans="1:22" x14ac:dyDescent="0.35">
      <c r="A123" t="s">
        <v>119</v>
      </c>
      <c r="B123" t="s">
        <v>0</v>
      </c>
      <c r="C123" t="s">
        <v>264</v>
      </c>
      <c r="D123">
        <v>121.008118</v>
      </c>
      <c r="E123" t="s">
        <v>263</v>
      </c>
      <c r="F123">
        <v>14.616927</v>
      </c>
      <c r="G123" s="3">
        <f t="shared" si="6"/>
        <v>44153.367521134613</v>
      </c>
      <c r="H123" s="3">
        <v>44.153367521134612</v>
      </c>
      <c r="I123" s="3">
        <f t="shared" si="7"/>
        <v>38070.67827429367</v>
      </c>
      <c r="J123" s="3">
        <f t="shared" si="8"/>
        <v>6082.6892468409442</v>
      </c>
      <c r="K123" s="3">
        <v>7.60336155855118</v>
      </c>
      <c r="L123" s="4">
        <v>193278.33027722608</v>
      </c>
      <c r="M123" t="str">
        <f t="shared" si="9"/>
        <v>balance_type_node</v>
      </c>
      <c r="N123" s="3">
        <v>174120.334621877</v>
      </c>
      <c r="O123">
        <v>40</v>
      </c>
      <c r="P123">
        <v>0.98</v>
      </c>
      <c r="S123">
        <v>0.05</v>
      </c>
      <c r="T123" s="3">
        <f t="shared" si="10"/>
        <v>76.447644764476451</v>
      </c>
      <c r="U123" s="3">
        <v>2.548</v>
      </c>
      <c r="V123" s="5">
        <f t="shared" si="11"/>
        <v>2.8</v>
      </c>
    </row>
    <row r="124" spans="1:22" x14ac:dyDescent="0.35">
      <c r="A124" t="s">
        <v>120</v>
      </c>
      <c r="B124" t="s">
        <v>0</v>
      </c>
      <c r="C124" t="s">
        <v>264</v>
      </c>
      <c r="D124">
        <v>127.510093</v>
      </c>
      <c r="E124" t="s">
        <v>263</v>
      </c>
      <c r="F124">
        <v>40.339852</v>
      </c>
      <c r="G124" s="3">
        <f t="shared" si="6"/>
        <v>2700.1594194319046</v>
      </c>
      <c r="H124" s="3">
        <v>2.7001594194319045</v>
      </c>
      <c r="I124" s="3">
        <f t="shared" si="7"/>
        <v>2328.1780375481094</v>
      </c>
      <c r="J124" s="3">
        <f t="shared" si="8"/>
        <v>371.98138188379511</v>
      </c>
      <c r="K124" s="3">
        <v>0.46497672735474382</v>
      </c>
      <c r="L124" s="4">
        <v>11819.762191871696</v>
      </c>
      <c r="M124" t="str">
        <f t="shared" si="9"/>
        <v>balance_type_node</v>
      </c>
      <c r="N124" s="3">
        <v>174120.334621877</v>
      </c>
      <c r="O124">
        <v>40</v>
      </c>
      <c r="P124">
        <v>0.98</v>
      </c>
      <c r="S124">
        <v>0.05</v>
      </c>
      <c r="T124" s="3">
        <f t="shared" si="10"/>
        <v>62.796279627962804</v>
      </c>
      <c r="U124" s="3">
        <v>2.093</v>
      </c>
      <c r="V124" s="5">
        <f t="shared" si="11"/>
        <v>2.2999999999999998</v>
      </c>
    </row>
    <row r="125" spans="1:22" x14ac:dyDescent="0.35">
      <c r="A125" t="s">
        <v>121</v>
      </c>
      <c r="B125" t="s">
        <v>0</v>
      </c>
      <c r="C125" t="s">
        <v>264</v>
      </c>
      <c r="D125">
        <v>51.183883999999999</v>
      </c>
      <c r="E125" t="s">
        <v>263</v>
      </c>
      <c r="F125">
        <v>25.354825999999999</v>
      </c>
      <c r="G125" s="3">
        <f t="shared" si="6"/>
        <v>20119.076458870648</v>
      </c>
      <c r="H125" s="3">
        <v>20.119076458870648</v>
      </c>
      <c r="I125" s="3">
        <f t="shared" si="7"/>
        <v>17347.417196999733</v>
      </c>
      <c r="J125" s="3">
        <f t="shared" si="8"/>
        <v>2771.6592618709155</v>
      </c>
      <c r="K125" s="3">
        <v>3.4645740773386446</v>
      </c>
      <c r="L125" s="4">
        <v>88069.873783218049</v>
      </c>
      <c r="M125" t="str">
        <f t="shared" si="9"/>
        <v>balance_type_none</v>
      </c>
      <c r="N125" s="3">
        <v>174120.334621877</v>
      </c>
      <c r="O125">
        <v>40</v>
      </c>
      <c r="P125">
        <v>0.98</v>
      </c>
      <c r="S125">
        <v>0.05</v>
      </c>
      <c r="T125" s="3">
        <f t="shared" si="10"/>
        <v>49.14491449144915</v>
      </c>
      <c r="U125" s="3">
        <v>1.6380000000000001</v>
      </c>
      <c r="V125" s="5">
        <f t="shared" si="11"/>
        <v>1.8</v>
      </c>
    </row>
    <row r="126" spans="1:22" x14ac:dyDescent="0.35">
      <c r="A126" t="s">
        <v>122</v>
      </c>
      <c r="B126" t="s">
        <v>0</v>
      </c>
      <c r="C126" t="s">
        <v>264</v>
      </c>
      <c r="D126">
        <v>37.6333188382443</v>
      </c>
      <c r="E126" t="s">
        <v>263</v>
      </c>
      <c r="F126">
        <v>55.750028634417198</v>
      </c>
      <c r="G126" s="3">
        <f t="shared" si="6"/>
        <v>45209.648464529651</v>
      </c>
      <c r="H126" s="3">
        <v>45.20964846452965</v>
      </c>
      <c r="I126" s="3">
        <f t="shared" si="7"/>
        <v>35085.118651753772</v>
      </c>
      <c r="J126" s="3">
        <f t="shared" si="8"/>
        <v>10124.529812775882</v>
      </c>
      <c r="K126" s="3">
        <v>12.65566226596985</v>
      </c>
      <c r="L126" s="4">
        <v>473248.74784965592</v>
      </c>
      <c r="M126" t="str">
        <f t="shared" si="9"/>
        <v>balance_type_node</v>
      </c>
      <c r="N126" s="3">
        <v>174120.334621877</v>
      </c>
      <c r="O126">
        <v>40</v>
      </c>
      <c r="P126">
        <v>0.98</v>
      </c>
      <c r="S126">
        <v>0.05</v>
      </c>
      <c r="T126" s="3">
        <f t="shared" si="10"/>
        <v>98.2898289828983</v>
      </c>
      <c r="U126" s="3">
        <v>3.2760000000000002</v>
      </c>
      <c r="V126" s="5">
        <f t="shared" si="11"/>
        <v>3.6</v>
      </c>
    </row>
    <row r="127" spans="1:22" x14ac:dyDescent="0.35">
      <c r="A127" t="s">
        <v>123</v>
      </c>
      <c r="B127" t="s">
        <v>0</v>
      </c>
      <c r="C127" t="s">
        <v>264</v>
      </c>
      <c r="D127">
        <v>134.75309643952301</v>
      </c>
      <c r="E127" t="s">
        <v>263</v>
      </c>
      <c r="F127">
        <v>64.618387280561706</v>
      </c>
      <c r="G127" s="3">
        <f t="shared" si="6"/>
        <v>6351.8738607402011</v>
      </c>
      <c r="H127" s="3">
        <v>6.3518738607402012</v>
      </c>
      <c r="I127" s="3">
        <f t="shared" si="7"/>
        <v>4929.3957293185031</v>
      </c>
      <c r="J127" s="3">
        <f t="shared" si="8"/>
        <v>1422.4781314216984</v>
      </c>
      <c r="K127" s="3">
        <v>1.7780976642771229</v>
      </c>
      <c r="L127" s="4">
        <v>66490.593339886385</v>
      </c>
      <c r="M127" t="str">
        <f t="shared" si="9"/>
        <v>balance_type_node</v>
      </c>
      <c r="N127" s="3">
        <v>174120.334621877</v>
      </c>
      <c r="O127">
        <v>40</v>
      </c>
      <c r="P127">
        <v>0.98</v>
      </c>
      <c r="S127">
        <v>0.05</v>
      </c>
      <c r="T127" s="3">
        <f t="shared" si="10"/>
        <v>103.75037503750374</v>
      </c>
      <c r="U127" s="3">
        <v>3.4579999999999997</v>
      </c>
      <c r="V127" s="5">
        <f t="shared" si="11"/>
        <v>3.7999999999999994</v>
      </c>
    </row>
    <row r="128" spans="1:22" x14ac:dyDescent="0.35">
      <c r="A128" t="s">
        <v>124</v>
      </c>
      <c r="B128" t="s">
        <v>0</v>
      </c>
      <c r="C128" t="s">
        <v>264</v>
      </c>
      <c r="D128">
        <v>46.549635279400398</v>
      </c>
      <c r="E128" t="s">
        <v>263</v>
      </c>
      <c r="F128">
        <v>54.348367768465501</v>
      </c>
      <c r="G128" s="3">
        <f t="shared" si="6"/>
        <v>20564.706431232953</v>
      </c>
      <c r="H128" s="3">
        <v>20.564706431232953</v>
      </c>
      <c r="I128" s="3">
        <f t="shared" si="7"/>
        <v>15959.31819165492</v>
      </c>
      <c r="J128" s="3">
        <f t="shared" si="8"/>
        <v>4605.3882395780329</v>
      </c>
      <c r="K128" s="3">
        <v>5.75673529947254</v>
      </c>
      <c r="L128" s="4">
        <v>215268.68487182367</v>
      </c>
      <c r="M128" t="str">
        <f t="shared" si="9"/>
        <v>balance_type_node</v>
      </c>
      <c r="N128" s="3">
        <v>174120.334621877</v>
      </c>
      <c r="O128">
        <v>40</v>
      </c>
      <c r="P128">
        <v>0.98</v>
      </c>
      <c r="S128">
        <v>0.05</v>
      </c>
      <c r="T128" s="3">
        <f t="shared" si="10"/>
        <v>95.55955595559557</v>
      </c>
      <c r="U128" s="3">
        <v>3.1850000000000001</v>
      </c>
      <c r="V128" s="5">
        <f t="shared" si="11"/>
        <v>3.5</v>
      </c>
    </row>
    <row r="129" spans="1:22" x14ac:dyDescent="0.35">
      <c r="A129" t="s">
        <v>125</v>
      </c>
      <c r="B129" t="s">
        <v>0</v>
      </c>
      <c r="C129" t="s">
        <v>264</v>
      </c>
      <c r="D129">
        <v>49.390305273752098</v>
      </c>
      <c r="E129" t="s">
        <v>263</v>
      </c>
      <c r="F129">
        <v>63.562928827792902</v>
      </c>
      <c r="G129" s="3">
        <f t="shared" si="6"/>
        <v>17803.219975296252</v>
      </c>
      <c r="H129" s="3">
        <v>17.803219975296251</v>
      </c>
      <c r="I129" s="3">
        <f t="shared" si="7"/>
        <v>13816.256184929403</v>
      </c>
      <c r="J129" s="3">
        <f t="shared" si="8"/>
        <v>3986.963790366849</v>
      </c>
      <c r="K129" s="3">
        <v>4.9837047379585613</v>
      </c>
      <c r="L129" s="4">
        <v>186361.8021186617</v>
      </c>
      <c r="M129" t="str">
        <f t="shared" si="9"/>
        <v>balance_type_node</v>
      </c>
      <c r="N129" s="3">
        <v>174120.334621877</v>
      </c>
      <c r="O129">
        <v>40</v>
      </c>
      <c r="P129">
        <v>0.98</v>
      </c>
      <c r="S129">
        <v>0.05</v>
      </c>
      <c r="T129" s="3">
        <f t="shared" si="10"/>
        <v>106.48064806480649</v>
      </c>
      <c r="U129" s="3">
        <v>3.5489999999999999</v>
      </c>
      <c r="V129" s="5">
        <f t="shared" si="11"/>
        <v>3.9</v>
      </c>
    </row>
    <row r="130" spans="1:22" x14ac:dyDescent="0.35">
      <c r="A130" t="s">
        <v>126</v>
      </c>
      <c r="B130" t="s">
        <v>0</v>
      </c>
      <c r="C130" t="s">
        <v>264</v>
      </c>
      <c r="D130">
        <v>93.190968935202093</v>
      </c>
      <c r="E130" t="s">
        <v>263</v>
      </c>
      <c r="F130">
        <v>58.681865403530402</v>
      </c>
      <c r="G130" s="3">
        <f t="shared" ref="G130:G193" si="12">H130*1000</f>
        <v>40215.196396173757</v>
      </c>
      <c r="H130" s="3">
        <v>40.215196396173759</v>
      </c>
      <c r="I130" s="3">
        <f t="shared" ref="I130:I193" si="13">IF((G130-J130)&gt;0,G130-J130,0)</f>
        <v>31209.155237522729</v>
      </c>
      <c r="J130" s="3">
        <f t="shared" ref="J130:J193" si="14">K130*0.8*1000</f>
        <v>9006.0411586510272</v>
      </c>
      <c r="K130" s="3">
        <v>11.257551448313786</v>
      </c>
      <c r="L130" s="4">
        <v>420967.47011755884</v>
      </c>
      <c r="M130" t="str">
        <f t="shared" ref="M130:M193" si="15">IF(T130&lt;52,"balance_type_none","balance_type_node")</f>
        <v>balance_type_node</v>
      </c>
      <c r="N130" s="3">
        <v>174120.334621877</v>
      </c>
      <c r="O130">
        <v>40</v>
      </c>
      <c r="P130">
        <v>0.98</v>
      </c>
      <c r="S130">
        <v>0.05</v>
      </c>
      <c r="T130" s="3">
        <f t="shared" ref="T130:T193" si="16">U130/33.33*1000</f>
        <v>70.987098709870992</v>
      </c>
      <c r="U130" s="3">
        <v>2.3660000000000001</v>
      </c>
      <c r="V130" s="5">
        <f t="shared" ref="V130:V193" si="17">U130/0.91</f>
        <v>2.6</v>
      </c>
    </row>
    <row r="131" spans="1:22" x14ac:dyDescent="0.35">
      <c r="A131" t="s">
        <v>127</v>
      </c>
      <c r="B131" t="s">
        <v>0</v>
      </c>
      <c r="C131" t="s">
        <v>264</v>
      </c>
      <c r="D131">
        <v>42.896885809069502</v>
      </c>
      <c r="E131" t="s">
        <v>263</v>
      </c>
      <c r="F131">
        <v>45.226322943269103</v>
      </c>
      <c r="G131" s="3">
        <f t="shared" si="12"/>
        <v>17326.967104884134</v>
      </c>
      <c r="H131" s="3">
        <v>17.326967104884133</v>
      </c>
      <c r="I131" s="3">
        <f t="shared" si="13"/>
        <v>13446.658343889845</v>
      </c>
      <c r="J131" s="3">
        <f t="shared" si="14"/>
        <v>3880.3087609942886</v>
      </c>
      <c r="K131" s="3">
        <v>4.8503859512428606</v>
      </c>
      <c r="L131" s="4">
        <v>181376.4487209424</v>
      </c>
      <c r="M131" t="str">
        <f t="shared" si="15"/>
        <v>balance_type_node</v>
      </c>
      <c r="N131" s="3">
        <v>174120.334621877</v>
      </c>
      <c r="O131">
        <v>40</v>
      </c>
      <c r="P131">
        <v>0.98</v>
      </c>
      <c r="S131">
        <v>0.05</v>
      </c>
      <c r="T131" s="3">
        <f t="shared" si="16"/>
        <v>92.829282928292827</v>
      </c>
      <c r="U131" s="3">
        <v>3.0939999999999999</v>
      </c>
      <c r="V131" s="5">
        <f t="shared" si="17"/>
        <v>3.4</v>
      </c>
    </row>
    <row r="132" spans="1:22" x14ac:dyDescent="0.35">
      <c r="A132" t="s">
        <v>128</v>
      </c>
      <c r="B132" t="s">
        <v>0</v>
      </c>
      <c r="C132" t="s">
        <v>264</v>
      </c>
      <c r="D132">
        <v>61.920327021845097</v>
      </c>
      <c r="E132" t="s">
        <v>263</v>
      </c>
      <c r="F132">
        <v>58.109403024406099</v>
      </c>
      <c r="G132" s="3">
        <f t="shared" si="12"/>
        <v>50861.721100476374</v>
      </c>
      <c r="H132" s="3">
        <v>50.861721100476373</v>
      </c>
      <c r="I132" s="3">
        <f t="shared" si="13"/>
        <v>39471.430994264141</v>
      </c>
      <c r="J132" s="3">
        <f t="shared" si="14"/>
        <v>11390.290106212231</v>
      </c>
      <c r="K132" s="3">
        <v>14.237862632765287</v>
      </c>
      <c r="L132" s="4">
        <v>532413.91255593975</v>
      </c>
      <c r="M132" t="str">
        <f t="shared" si="15"/>
        <v>balance_type_node</v>
      </c>
      <c r="N132" s="3">
        <v>174120.334621877</v>
      </c>
      <c r="O132">
        <v>40</v>
      </c>
      <c r="P132">
        <v>0.98</v>
      </c>
      <c r="S132">
        <v>0.05</v>
      </c>
      <c r="T132" s="3">
        <f t="shared" si="16"/>
        <v>98.2898289828983</v>
      </c>
      <c r="U132" s="3">
        <v>3.2760000000000002</v>
      </c>
      <c r="V132" s="5">
        <f t="shared" si="17"/>
        <v>3.6</v>
      </c>
    </row>
    <row r="133" spans="1:22" x14ac:dyDescent="0.35">
      <c r="A133" t="s">
        <v>129</v>
      </c>
      <c r="B133" t="s">
        <v>0</v>
      </c>
      <c r="C133" t="s">
        <v>264</v>
      </c>
      <c r="D133">
        <v>45.079161999999997</v>
      </c>
      <c r="E133" t="s">
        <v>263</v>
      </c>
      <c r="F133">
        <v>23.885942</v>
      </c>
      <c r="G133" s="3">
        <f t="shared" si="12"/>
        <v>93389.801718155722</v>
      </c>
      <c r="H133" s="3">
        <v>93.389801718155724</v>
      </c>
      <c r="I133" s="3">
        <f t="shared" si="13"/>
        <v>38425.001718155705</v>
      </c>
      <c r="J133" s="3">
        <f t="shared" si="14"/>
        <v>54964.800000000017</v>
      </c>
      <c r="K133" s="3">
        <v>68.706000000000017</v>
      </c>
      <c r="L133" s="4">
        <v>2626301.489361702</v>
      </c>
      <c r="M133" t="str">
        <f t="shared" si="15"/>
        <v>balance_type_none</v>
      </c>
      <c r="N133" s="3">
        <v>174120.334621877</v>
      </c>
      <c r="O133">
        <v>40</v>
      </c>
      <c r="P133">
        <v>0.98</v>
      </c>
      <c r="S133">
        <v>0.05</v>
      </c>
      <c r="T133" s="3">
        <f t="shared" si="16"/>
        <v>49.14491449144915</v>
      </c>
      <c r="U133" s="3">
        <v>1.6380000000000001</v>
      </c>
      <c r="V133" s="5">
        <f t="shared" si="17"/>
        <v>1.8</v>
      </c>
    </row>
    <row r="134" spans="1:22" x14ac:dyDescent="0.35">
      <c r="A134" t="s">
        <v>130</v>
      </c>
      <c r="B134" t="s">
        <v>0</v>
      </c>
      <c r="C134" t="s">
        <v>264</v>
      </c>
      <c r="D134">
        <v>103.819836</v>
      </c>
      <c r="E134" t="s">
        <v>263</v>
      </c>
      <c r="F134">
        <v>1.3520829999999999</v>
      </c>
      <c r="G134" s="3">
        <f t="shared" si="12"/>
        <v>44478.336810149442</v>
      </c>
      <c r="H134" s="3">
        <v>44.478336810149443</v>
      </c>
      <c r="I134" s="3">
        <f t="shared" si="13"/>
        <v>38350.878901011158</v>
      </c>
      <c r="J134" s="3">
        <f t="shared" si="14"/>
        <v>6127.4579091382839</v>
      </c>
      <c r="K134" s="3">
        <v>7.6593223864228541</v>
      </c>
      <c r="L134" s="4">
        <v>194700.86099455127</v>
      </c>
      <c r="M134" t="str">
        <f t="shared" si="15"/>
        <v>balance_type_node</v>
      </c>
      <c r="N134" s="3">
        <v>174120.334621877</v>
      </c>
      <c r="O134">
        <v>40</v>
      </c>
      <c r="P134">
        <v>0.98</v>
      </c>
      <c r="S134">
        <v>0.05</v>
      </c>
      <c r="T134" s="3">
        <f t="shared" si="16"/>
        <v>76.447644764476451</v>
      </c>
      <c r="U134" s="3">
        <v>2.548</v>
      </c>
      <c r="V134" s="5">
        <f t="shared" si="17"/>
        <v>2.8</v>
      </c>
    </row>
    <row r="135" spans="1:22" x14ac:dyDescent="0.35">
      <c r="A135" t="s">
        <v>131</v>
      </c>
      <c r="B135" t="s">
        <v>0</v>
      </c>
      <c r="C135" t="s">
        <v>264</v>
      </c>
      <c r="D135">
        <v>38.996814999999998</v>
      </c>
      <c r="E135" t="s">
        <v>263</v>
      </c>
      <c r="F135">
        <v>34.802075000000002</v>
      </c>
      <c r="G135" s="3">
        <f t="shared" si="12"/>
        <v>1747.8210349849671</v>
      </c>
      <c r="H135" s="3">
        <v>1.7478210349849672</v>
      </c>
      <c r="I135" s="3">
        <f t="shared" si="13"/>
        <v>1507.0364060477386</v>
      </c>
      <c r="J135" s="3">
        <f t="shared" si="14"/>
        <v>240.78462893722838</v>
      </c>
      <c r="K135" s="3">
        <v>0.30098078617153545</v>
      </c>
      <c r="L135" s="4">
        <v>7650.9663980580281</v>
      </c>
      <c r="M135" t="str">
        <f t="shared" si="15"/>
        <v>balance_type_none</v>
      </c>
      <c r="N135" s="3">
        <v>174120.334621877</v>
      </c>
      <c r="O135">
        <v>40</v>
      </c>
      <c r="P135">
        <v>0.98</v>
      </c>
      <c r="S135">
        <v>0.05</v>
      </c>
      <c r="T135" s="3">
        <f t="shared" si="16"/>
        <v>43.684368436843691</v>
      </c>
      <c r="U135" s="3">
        <v>1.4560000000000002</v>
      </c>
      <c r="V135" s="5">
        <f t="shared" si="17"/>
        <v>1.6</v>
      </c>
    </row>
    <row r="136" spans="1:22" x14ac:dyDescent="0.35">
      <c r="A136" t="s">
        <v>132</v>
      </c>
      <c r="B136" t="s">
        <v>0</v>
      </c>
      <c r="C136" t="s">
        <v>264</v>
      </c>
      <c r="D136">
        <v>100.992541</v>
      </c>
      <c r="E136" t="s">
        <v>263</v>
      </c>
      <c r="F136">
        <v>15.870032</v>
      </c>
      <c r="G136" s="3">
        <f t="shared" si="12"/>
        <v>56690.088526486186</v>
      </c>
      <c r="H136" s="3">
        <v>56.690088526486186</v>
      </c>
      <c r="I136" s="3">
        <f t="shared" si="13"/>
        <v>48880.306141995083</v>
      </c>
      <c r="J136" s="3">
        <f t="shared" si="14"/>
        <v>7809.7823844911009</v>
      </c>
      <c r="K136" s="3">
        <v>9.7622279806138756</v>
      </c>
      <c r="L136" s="4">
        <v>248156.96443589899</v>
      </c>
      <c r="M136" t="str">
        <f t="shared" si="15"/>
        <v>balance_type_node</v>
      </c>
      <c r="N136" s="3">
        <v>174120.334621877</v>
      </c>
      <c r="O136">
        <v>40</v>
      </c>
      <c r="P136">
        <v>0.98</v>
      </c>
      <c r="S136">
        <v>0.05</v>
      </c>
      <c r="T136" s="3">
        <f t="shared" si="16"/>
        <v>62.796279627962804</v>
      </c>
      <c r="U136" s="3">
        <v>2.093</v>
      </c>
      <c r="V136" s="5">
        <f t="shared" si="17"/>
        <v>2.2999999999999998</v>
      </c>
    </row>
    <row r="137" spans="1:22" x14ac:dyDescent="0.35">
      <c r="A137" t="s">
        <v>133</v>
      </c>
      <c r="B137" t="s">
        <v>0</v>
      </c>
      <c r="C137" t="s">
        <v>264</v>
      </c>
      <c r="D137">
        <v>71.276093000000003</v>
      </c>
      <c r="E137" t="s">
        <v>263</v>
      </c>
      <c r="F137">
        <v>38.861033999999997</v>
      </c>
      <c r="G137" s="3">
        <f t="shared" si="12"/>
        <v>979.93049974190774</v>
      </c>
      <c r="H137" s="3">
        <v>0.97993049974190771</v>
      </c>
      <c r="I137" s="3">
        <f t="shared" si="13"/>
        <v>844.93258116687616</v>
      </c>
      <c r="J137" s="3">
        <f t="shared" si="14"/>
        <v>134.99791857503155</v>
      </c>
      <c r="K137" s="3">
        <v>0.16874739821878942</v>
      </c>
      <c r="L137" s="4">
        <v>4289.5783812454411</v>
      </c>
      <c r="M137" t="str">
        <f t="shared" si="15"/>
        <v>balance_type_node</v>
      </c>
      <c r="N137" s="3">
        <v>174120.334621877</v>
      </c>
      <c r="O137">
        <v>40</v>
      </c>
      <c r="P137">
        <v>0.98</v>
      </c>
      <c r="S137">
        <v>0.05</v>
      </c>
      <c r="T137" s="3">
        <f t="shared" si="16"/>
        <v>60.066006600660074</v>
      </c>
      <c r="U137" s="3">
        <v>2.0020000000000002</v>
      </c>
      <c r="V137" s="5">
        <f t="shared" si="17"/>
        <v>2.2000000000000002</v>
      </c>
    </row>
    <row r="138" spans="1:22" x14ac:dyDescent="0.35">
      <c r="A138" t="s">
        <v>134</v>
      </c>
      <c r="B138" t="s">
        <v>0</v>
      </c>
      <c r="C138" t="s">
        <v>264</v>
      </c>
      <c r="D138">
        <v>59.556277999999999</v>
      </c>
      <c r="E138" t="s">
        <v>263</v>
      </c>
      <c r="F138">
        <v>38.969718999999998</v>
      </c>
      <c r="G138" s="3">
        <f t="shared" si="12"/>
        <v>5067.7206602283941</v>
      </c>
      <c r="H138" s="3">
        <v>5.0677206602283942</v>
      </c>
      <c r="I138" s="3">
        <f t="shared" si="13"/>
        <v>4369.5775355571004</v>
      </c>
      <c r="J138" s="3">
        <f t="shared" si="14"/>
        <v>698.14312467129366</v>
      </c>
      <c r="K138" s="3">
        <v>0.87267890583911711</v>
      </c>
      <c r="L138" s="4">
        <v>22183.59872667705</v>
      </c>
      <c r="M138" t="str">
        <f t="shared" si="15"/>
        <v>balance_type_node</v>
      </c>
      <c r="N138" s="3">
        <v>174120.334621877</v>
      </c>
      <c r="O138">
        <v>40</v>
      </c>
      <c r="P138">
        <v>0.98</v>
      </c>
      <c r="S138">
        <v>0.05</v>
      </c>
      <c r="T138" s="3">
        <f t="shared" si="16"/>
        <v>60.066006600660074</v>
      </c>
      <c r="U138" s="3">
        <v>2.0020000000000002</v>
      </c>
      <c r="V138" s="5">
        <f t="shared" si="17"/>
        <v>2.2000000000000002</v>
      </c>
    </row>
    <row r="139" spans="1:22" x14ac:dyDescent="0.35">
      <c r="A139" t="s">
        <v>135</v>
      </c>
      <c r="B139" t="s">
        <v>0</v>
      </c>
      <c r="C139" t="s">
        <v>264</v>
      </c>
      <c r="D139">
        <v>125.72753899999999</v>
      </c>
      <c r="E139" t="s">
        <v>263</v>
      </c>
      <c r="F139">
        <v>-8.8742169999999998</v>
      </c>
      <c r="G139" s="3">
        <f t="shared" si="12"/>
        <v>219.50108433624456</v>
      </c>
      <c r="H139" s="3">
        <v>0.21950108433624457</v>
      </c>
      <c r="I139" s="3">
        <f t="shared" si="13"/>
        <v>189.26201175083168</v>
      </c>
      <c r="J139" s="3">
        <f t="shared" si="14"/>
        <v>30.239072585412892</v>
      </c>
      <c r="K139" s="3">
        <v>3.7798840731766113E-2</v>
      </c>
      <c r="L139" s="4">
        <v>960.85090348415042</v>
      </c>
      <c r="M139" t="str">
        <f t="shared" si="15"/>
        <v>balance_type_node</v>
      </c>
      <c r="N139" s="3">
        <v>174120.334621877</v>
      </c>
      <c r="O139">
        <v>40</v>
      </c>
      <c r="P139">
        <v>0.98</v>
      </c>
      <c r="S139">
        <v>0.05</v>
      </c>
      <c r="T139" s="3">
        <f t="shared" si="16"/>
        <v>54.605460546054616</v>
      </c>
      <c r="U139" s="3">
        <v>1.82</v>
      </c>
      <c r="V139" s="5">
        <f t="shared" si="17"/>
        <v>2</v>
      </c>
    </row>
    <row r="140" spans="1:22" x14ac:dyDescent="0.35">
      <c r="A140" t="s">
        <v>136</v>
      </c>
      <c r="B140" t="s">
        <v>0</v>
      </c>
      <c r="C140" t="s">
        <v>264</v>
      </c>
      <c r="D140">
        <v>35.243321999999999</v>
      </c>
      <c r="E140" t="s">
        <v>263</v>
      </c>
      <c r="F140">
        <v>38.963745000000003</v>
      </c>
      <c r="G140" s="3">
        <f t="shared" si="12"/>
        <v>91342.892108524888</v>
      </c>
      <c r="H140" s="3">
        <v>91.342892108524893</v>
      </c>
      <c r="I140" s="3">
        <f t="shared" si="13"/>
        <v>78759.244273783261</v>
      </c>
      <c r="J140" s="3">
        <f t="shared" si="14"/>
        <v>12583.647834741627</v>
      </c>
      <c r="K140" s="3">
        <v>15.729559793427031</v>
      </c>
      <c r="L140" s="4">
        <v>399847.22934163245</v>
      </c>
      <c r="M140" t="str">
        <f t="shared" si="15"/>
        <v>balance_type_node</v>
      </c>
      <c r="N140" s="3">
        <v>174120.334621877</v>
      </c>
      <c r="O140">
        <v>40</v>
      </c>
      <c r="P140">
        <v>0.98</v>
      </c>
      <c r="S140">
        <v>0.05</v>
      </c>
      <c r="T140" s="3">
        <f t="shared" si="16"/>
        <v>54.605460546054616</v>
      </c>
      <c r="U140" s="3">
        <v>1.82</v>
      </c>
      <c r="V140" s="5">
        <f t="shared" si="17"/>
        <v>2</v>
      </c>
    </row>
    <row r="141" spans="1:22" x14ac:dyDescent="0.35">
      <c r="A141" t="s">
        <v>137</v>
      </c>
      <c r="B141" t="s">
        <v>0</v>
      </c>
      <c r="C141" t="s">
        <v>264</v>
      </c>
      <c r="D141">
        <v>120.960515</v>
      </c>
      <c r="E141" t="s">
        <v>263</v>
      </c>
      <c r="F141">
        <v>23.69781</v>
      </c>
      <c r="G141" s="3">
        <f t="shared" si="12"/>
        <v>8691.3762158925547</v>
      </c>
      <c r="H141" s="3">
        <v>8.6913762158925554</v>
      </c>
      <c r="I141" s="3">
        <f t="shared" si="13"/>
        <v>7494.0283437658527</v>
      </c>
      <c r="J141" s="3">
        <f t="shared" si="14"/>
        <v>1197.347872126702</v>
      </c>
      <c r="K141" s="3">
        <v>1.4966848401583774</v>
      </c>
      <c r="L141" s="4">
        <v>38045.901754035469</v>
      </c>
      <c r="M141" t="str">
        <f t="shared" si="15"/>
        <v>balance_type_node</v>
      </c>
      <c r="N141" s="3">
        <v>174120.334621877</v>
      </c>
      <c r="O141">
        <v>40</v>
      </c>
      <c r="P141">
        <v>0.98</v>
      </c>
      <c r="S141">
        <v>0.05</v>
      </c>
      <c r="T141" s="3">
        <f t="shared" si="16"/>
        <v>60.066006600660074</v>
      </c>
      <c r="U141" s="3">
        <v>2.0020000000000002</v>
      </c>
      <c r="V141" s="5">
        <f t="shared" si="17"/>
        <v>2.2000000000000002</v>
      </c>
    </row>
    <row r="142" spans="1:22" x14ac:dyDescent="0.35">
      <c r="A142" t="s">
        <v>138</v>
      </c>
      <c r="B142" t="s">
        <v>0</v>
      </c>
      <c r="C142" t="s">
        <v>264</v>
      </c>
      <c r="D142">
        <v>64.585262</v>
      </c>
      <c r="E142" t="s">
        <v>263</v>
      </c>
      <c r="F142">
        <v>41.377490999999999</v>
      </c>
      <c r="G142" s="3">
        <f t="shared" si="12"/>
        <v>7757.5135441190087</v>
      </c>
      <c r="H142" s="3">
        <v>7.7575135441190088</v>
      </c>
      <c r="I142" s="3">
        <f t="shared" si="13"/>
        <v>6688.8171599881907</v>
      </c>
      <c r="J142" s="3">
        <f t="shared" si="14"/>
        <v>1068.6963841308182</v>
      </c>
      <c r="K142" s="3">
        <v>1.3358704801635226</v>
      </c>
      <c r="L142" s="4">
        <v>33957.982122034053</v>
      </c>
      <c r="M142" t="str">
        <f t="shared" si="15"/>
        <v>balance_type_node</v>
      </c>
      <c r="N142" s="3">
        <v>174120.334621877</v>
      </c>
      <c r="O142">
        <v>40</v>
      </c>
      <c r="P142">
        <v>0.98</v>
      </c>
      <c r="S142">
        <v>0.05</v>
      </c>
      <c r="T142" s="3">
        <f t="shared" si="16"/>
        <v>60.066006600660074</v>
      </c>
      <c r="U142" s="3">
        <v>2.0020000000000002</v>
      </c>
      <c r="V142" s="5">
        <f t="shared" si="17"/>
        <v>2.2000000000000002</v>
      </c>
    </row>
    <row r="143" spans="1:22" x14ac:dyDescent="0.35">
      <c r="A143" t="s">
        <v>139</v>
      </c>
      <c r="B143" t="s">
        <v>0</v>
      </c>
      <c r="C143" t="s">
        <v>264</v>
      </c>
      <c r="D143">
        <v>108.277199</v>
      </c>
      <c r="E143" t="s">
        <v>263</v>
      </c>
      <c r="F143">
        <v>14.058324000000001</v>
      </c>
      <c r="G143" s="3">
        <f t="shared" si="12"/>
        <v>40629.839272186335</v>
      </c>
      <c r="H143" s="3">
        <v>40.629839272186338</v>
      </c>
      <c r="I143" s="3">
        <f t="shared" si="13"/>
        <v>35032.560959869443</v>
      </c>
      <c r="J143" s="3">
        <f t="shared" si="14"/>
        <v>5597.2783123168892</v>
      </c>
      <c r="K143" s="3">
        <v>6.996597890396111</v>
      </c>
      <c r="L143" s="4">
        <v>177854.3276501245</v>
      </c>
      <c r="M143" t="str">
        <f t="shared" si="15"/>
        <v>balance_type_node</v>
      </c>
      <c r="N143" s="3">
        <v>174120.334621877</v>
      </c>
      <c r="O143">
        <v>40</v>
      </c>
      <c r="P143">
        <v>0.98</v>
      </c>
      <c r="S143">
        <v>0.05</v>
      </c>
      <c r="T143" s="3">
        <f t="shared" si="16"/>
        <v>76.447644764476451</v>
      </c>
      <c r="U143" s="3">
        <v>2.548</v>
      </c>
      <c r="V143" s="5">
        <f t="shared" si="17"/>
        <v>2.8</v>
      </c>
    </row>
    <row r="144" spans="1:22" x14ac:dyDescent="0.35">
      <c r="A144" t="s">
        <v>140</v>
      </c>
      <c r="B144" t="s">
        <v>0</v>
      </c>
      <c r="C144" t="s">
        <v>264</v>
      </c>
      <c r="D144">
        <v>48.516387999999999</v>
      </c>
      <c r="E144" t="s">
        <v>263</v>
      </c>
      <c r="F144">
        <v>15.552727000000001</v>
      </c>
      <c r="G144" s="3">
        <f t="shared" si="12"/>
        <v>2359.7479270815011</v>
      </c>
      <c r="H144" s="3">
        <v>2.3597479270815009</v>
      </c>
      <c r="I144" s="3">
        <f t="shared" si="13"/>
        <v>2034.6625678630157</v>
      </c>
      <c r="J144" s="3">
        <f t="shared" si="14"/>
        <v>325.08535921848528</v>
      </c>
      <c r="K144" s="3">
        <v>0.40635669902310662</v>
      </c>
      <c r="L144" s="4">
        <v>10329.634291272234</v>
      </c>
      <c r="M144" t="str">
        <f t="shared" si="15"/>
        <v>balance_type_none</v>
      </c>
      <c r="N144" s="3">
        <v>174120.334621877</v>
      </c>
      <c r="O144">
        <v>40</v>
      </c>
      <c r="P144">
        <v>0.98</v>
      </c>
      <c r="S144">
        <v>0.05</v>
      </c>
      <c r="T144" s="3">
        <f t="shared" si="16"/>
        <v>43.684368436843691</v>
      </c>
      <c r="U144" s="3">
        <v>1.4560000000000002</v>
      </c>
      <c r="V144" s="5">
        <f t="shared" si="17"/>
        <v>1.6</v>
      </c>
    </row>
    <row r="145" spans="1:22" x14ac:dyDescent="0.35">
      <c r="A145" t="s">
        <v>141</v>
      </c>
      <c r="B145" t="s">
        <v>0</v>
      </c>
      <c r="C145" t="s">
        <v>264</v>
      </c>
      <c r="D145">
        <v>20.168330999999998</v>
      </c>
      <c r="E145" t="s">
        <v>263</v>
      </c>
      <c r="F145">
        <v>41.153331999999999</v>
      </c>
      <c r="G145" s="3">
        <f t="shared" si="12"/>
        <v>473.16719233231441</v>
      </c>
      <c r="H145" s="3">
        <v>0.47316719233231441</v>
      </c>
      <c r="I145" s="3">
        <f t="shared" si="13"/>
        <v>444.17106240395549</v>
      </c>
      <c r="J145" s="3">
        <f t="shared" si="14"/>
        <v>28.99612992835895</v>
      </c>
      <c r="K145" s="3">
        <v>3.6245162410448686E-2</v>
      </c>
      <c r="L145" s="4">
        <v>1076.4743321863682</v>
      </c>
      <c r="M145" t="str">
        <f t="shared" si="15"/>
        <v>balance_type_node</v>
      </c>
      <c r="N145" s="3">
        <v>174120.334621877</v>
      </c>
      <c r="O145">
        <v>40</v>
      </c>
      <c r="P145">
        <v>0.98</v>
      </c>
      <c r="S145">
        <v>0.05</v>
      </c>
      <c r="T145" s="3">
        <f t="shared" si="16"/>
        <v>68.256825682568262</v>
      </c>
      <c r="U145" s="3">
        <v>2.2749999999999999</v>
      </c>
      <c r="V145" s="5">
        <f t="shared" si="17"/>
        <v>2.5</v>
      </c>
    </row>
    <row r="146" spans="1:22" x14ac:dyDescent="0.35">
      <c r="A146" t="s">
        <v>142</v>
      </c>
      <c r="B146" t="s">
        <v>0</v>
      </c>
      <c r="C146" t="s">
        <v>264</v>
      </c>
      <c r="D146">
        <v>45.038189000000003</v>
      </c>
      <c r="E146" t="s">
        <v>263</v>
      </c>
      <c r="F146">
        <v>40.069099000000001</v>
      </c>
      <c r="G146" s="3">
        <f t="shared" si="12"/>
        <v>359.18082319680099</v>
      </c>
      <c r="H146" s="3">
        <v>0.359180823196801</v>
      </c>
      <c r="I146" s="3">
        <f t="shared" si="13"/>
        <v>337.16988502111525</v>
      </c>
      <c r="J146" s="3">
        <f t="shared" si="14"/>
        <v>22.010938175685716</v>
      </c>
      <c r="K146" s="3">
        <v>2.7513672719607144E-2</v>
      </c>
      <c r="L146" s="4">
        <v>817.15077260338728</v>
      </c>
      <c r="M146" t="str">
        <f t="shared" si="15"/>
        <v>balance_type_node</v>
      </c>
      <c r="N146" s="3">
        <v>174120.334621877</v>
      </c>
      <c r="O146">
        <v>40</v>
      </c>
      <c r="P146">
        <v>0.98</v>
      </c>
      <c r="S146">
        <v>0.05</v>
      </c>
      <c r="T146" s="3">
        <f t="shared" si="16"/>
        <v>62.796279627962804</v>
      </c>
      <c r="U146" s="3">
        <v>2.093</v>
      </c>
      <c r="V146" s="5">
        <f t="shared" si="17"/>
        <v>2.2999999999999998</v>
      </c>
    </row>
    <row r="147" spans="1:22" x14ac:dyDescent="0.35">
      <c r="A147" t="s">
        <v>143</v>
      </c>
      <c r="B147" t="s">
        <v>0</v>
      </c>
      <c r="C147" t="s">
        <v>264</v>
      </c>
      <c r="D147">
        <v>14.550072</v>
      </c>
      <c r="E147" t="s">
        <v>263</v>
      </c>
      <c r="F147">
        <v>47.516230999999998</v>
      </c>
      <c r="G147" s="3">
        <f t="shared" si="12"/>
        <v>12362.499116648323</v>
      </c>
      <c r="H147" s="3">
        <v>12.362499116648323</v>
      </c>
      <c r="I147" s="3">
        <f t="shared" si="13"/>
        <v>11604.913560349229</v>
      </c>
      <c r="J147" s="3">
        <f t="shared" si="14"/>
        <v>757.5855562990954</v>
      </c>
      <c r="K147" s="3">
        <v>0.94698194537386926</v>
      </c>
      <c r="L147" s="4">
        <v>28125.181112307902</v>
      </c>
      <c r="M147" t="str">
        <f t="shared" si="15"/>
        <v>balance_type_node</v>
      </c>
      <c r="N147" s="3">
        <v>174120.334621877</v>
      </c>
      <c r="O147">
        <v>40</v>
      </c>
      <c r="P147">
        <v>0.98</v>
      </c>
      <c r="S147">
        <v>0.05</v>
      </c>
      <c r="T147" s="3">
        <f t="shared" si="16"/>
        <v>57.335733573357345</v>
      </c>
      <c r="U147" s="3">
        <v>1.9110000000000003</v>
      </c>
      <c r="V147" s="5">
        <f t="shared" si="17"/>
        <v>2.1</v>
      </c>
    </row>
    <row r="148" spans="1:22" x14ac:dyDescent="0.35">
      <c r="A148" t="s">
        <v>144</v>
      </c>
      <c r="B148" t="s">
        <v>0</v>
      </c>
      <c r="C148" t="s">
        <v>264</v>
      </c>
      <c r="D148">
        <v>47.576926999999998</v>
      </c>
      <c r="E148" t="s">
        <v>263</v>
      </c>
      <c r="F148">
        <v>40.143104999999998</v>
      </c>
      <c r="G148" s="3">
        <f t="shared" si="12"/>
        <v>1415.4085602228647</v>
      </c>
      <c r="H148" s="3">
        <v>1.4154085602228648</v>
      </c>
      <c r="I148" s="3">
        <f t="shared" si="13"/>
        <v>1328.6709943497228</v>
      </c>
      <c r="J148" s="3">
        <f t="shared" si="14"/>
        <v>86.737565873141776</v>
      </c>
      <c r="K148" s="3">
        <v>0.10842195734142721</v>
      </c>
      <c r="L148" s="4">
        <v>3220.1112193059403</v>
      </c>
      <c r="M148" t="str">
        <f t="shared" si="15"/>
        <v>balance_type_node</v>
      </c>
      <c r="N148" s="3">
        <v>174120.334621877</v>
      </c>
      <c r="O148">
        <v>40</v>
      </c>
      <c r="P148">
        <v>0.98</v>
      </c>
      <c r="S148">
        <v>0.05</v>
      </c>
      <c r="T148" s="3">
        <f t="shared" si="16"/>
        <v>65.526552655265533</v>
      </c>
      <c r="U148" s="3">
        <v>2.1840000000000002</v>
      </c>
      <c r="V148" s="5">
        <f t="shared" si="17"/>
        <v>2.4</v>
      </c>
    </row>
    <row r="149" spans="1:22" x14ac:dyDescent="0.35">
      <c r="A149" t="s">
        <v>145</v>
      </c>
      <c r="B149" t="s">
        <v>0</v>
      </c>
      <c r="C149" t="s">
        <v>264</v>
      </c>
      <c r="D149">
        <v>4.4699359999999997</v>
      </c>
      <c r="E149" t="s">
        <v>263</v>
      </c>
      <c r="F149">
        <v>50.503886999999999</v>
      </c>
      <c r="G149" s="3">
        <f t="shared" si="12"/>
        <v>15544.490580207255</v>
      </c>
      <c r="H149" s="3">
        <v>15.544490580207256</v>
      </c>
      <c r="I149" s="3">
        <f t="shared" si="13"/>
        <v>14591.909598605122</v>
      </c>
      <c r="J149" s="3">
        <f t="shared" si="14"/>
        <v>952.58098160213331</v>
      </c>
      <c r="K149" s="3">
        <v>1.1907262270026666</v>
      </c>
      <c r="L149" s="4">
        <v>35364.339260347151</v>
      </c>
      <c r="M149" t="str">
        <f t="shared" si="15"/>
        <v>balance_type_node</v>
      </c>
      <c r="N149" s="3">
        <v>174120.334621877</v>
      </c>
      <c r="O149">
        <v>40</v>
      </c>
      <c r="P149">
        <v>0.98</v>
      </c>
      <c r="S149">
        <v>0.05</v>
      </c>
      <c r="T149" s="3">
        <f t="shared" si="16"/>
        <v>68.256825682568262</v>
      </c>
      <c r="U149" s="3">
        <v>2.2749999999999999</v>
      </c>
      <c r="V149" s="5">
        <f t="shared" si="17"/>
        <v>2.5</v>
      </c>
    </row>
    <row r="150" spans="1:22" x14ac:dyDescent="0.35">
      <c r="A150" t="s">
        <v>146</v>
      </c>
      <c r="B150" t="s">
        <v>0</v>
      </c>
      <c r="C150" t="s">
        <v>264</v>
      </c>
      <c r="D150">
        <v>25.48583</v>
      </c>
      <c r="E150" t="s">
        <v>263</v>
      </c>
      <c r="F150">
        <v>42.733882999999999</v>
      </c>
      <c r="G150" s="3">
        <f t="shared" si="12"/>
        <v>2080.0421534935062</v>
      </c>
      <c r="H150" s="3">
        <v>2.0800421534935061</v>
      </c>
      <c r="I150" s="3">
        <f t="shared" si="13"/>
        <v>1952.5752168238942</v>
      </c>
      <c r="J150" s="3">
        <f t="shared" si="14"/>
        <v>127.46693666961204</v>
      </c>
      <c r="K150" s="3">
        <v>0.15933367083701502</v>
      </c>
      <c r="L150" s="4">
        <v>4732.1792896597226</v>
      </c>
      <c r="M150" t="str">
        <f t="shared" si="15"/>
        <v>balance_type_node</v>
      </c>
      <c r="N150" s="3">
        <v>174120.334621877</v>
      </c>
      <c r="O150">
        <v>40</v>
      </c>
      <c r="P150">
        <v>0.98</v>
      </c>
      <c r="S150">
        <v>0.05</v>
      </c>
      <c r="T150" s="3">
        <f t="shared" si="16"/>
        <v>60.066006600660074</v>
      </c>
      <c r="U150" s="3">
        <v>2.0020000000000002</v>
      </c>
      <c r="V150" s="5">
        <f t="shared" si="17"/>
        <v>2.2000000000000002</v>
      </c>
    </row>
    <row r="151" spans="1:22" x14ac:dyDescent="0.35">
      <c r="A151" t="s">
        <v>147</v>
      </c>
      <c r="B151" t="s">
        <v>0</v>
      </c>
      <c r="C151" t="s">
        <v>264</v>
      </c>
      <c r="D151">
        <v>17.679075999999998</v>
      </c>
      <c r="E151" t="s">
        <v>263</v>
      </c>
      <c r="F151">
        <v>43.915886</v>
      </c>
      <c r="G151" s="3">
        <f t="shared" si="12"/>
        <v>584.88904312946147</v>
      </c>
      <c r="H151" s="3">
        <v>0.58488904312946144</v>
      </c>
      <c r="I151" s="3">
        <f t="shared" si="13"/>
        <v>549.0464932589615</v>
      </c>
      <c r="J151" s="3">
        <f t="shared" si="14"/>
        <v>35.842549870499916</v>
      </c>
      <c r="K151" s="3">
        <v>4.4803187338124897E-2</v>
      </c>
      <c r="L151" s="4">
        <v>1330.6460217633139</v>
      </c>
      <c r="M151" t="str">
        <f t="shared" si="15"/>
        <v>balance_type_node</v>
      </c>
      <c r="N151" s="3">
        <v>174120.334621877</v>
      </c>
      <c r="O151">
        <v>40</v>
      </c>
      <c r="P151">
        <v>0.98</v>
      </c>
      <c r="S151">
        <v>0.05</v>
      </c>
      <c r="T151" s="3">
        <f t="shared" si="16"/>
        <v>73.717371737173735</v>
      </c>
      <c r="U151" s="3">
        <v>2.4570000000000003</v>
      </c>
      <c r="V151" s="5">
        <f t="shared" si="17"/>
        <v>2.7</v>
      </c>
    </row>
    <row r="152" spans="1:22" x14ac:dyDescent="0.35">
      <c r="A152" t="s">
        <v>148</v>
      </c>
      <c r="B152" t="s">
        <v>0</v>
      </c>
      <c r="C152" t="s">
        <v>264</v>
      </c>
      <c r="D152">
        <v>27.953389000000001</v>
      </c>
      <c r="E152" t="s">
        <v>263</v>
      </c>
      <c r="F152">
        <v>53.709806999999998</v>
      </c>
      <c r="G152" s="3">
        <f t="shared" si="12"/>
        <v>1767.7343353736931</v>
      </c>
      <c r="H152" s="3">
        <v>1.767734335373693</v>
      </c>
      <c r="I152" s="3">
        <f t="shared" si="13"/>
        <v>1659.4059151071465</v>
      </c>
      <c r="J152" s="3">
        <f t="shared" si="14"/>
        <v>108.32842026654662</v>
      </c>
      <c r="K152" s="3">
        <v>0.13541052533318326</v>
      </c>
      <c r="L152" s="4">
        <v>4021.6664827806817</v>
      </c>
      <c r="M152" t="str">
        <f t="shared" si="15"/>
        <v>balance_type_node</v>
      </c>
      <c r="N152" s="3">
        <v>174120.334621877</v>
      </c>
      <c r="O152">
        <v>40</v>
      </c>
      <c r="P152">
        <v>0.98</v>
      </c>
      <c r="S152">
        <v>0.05</v>
      </c>
      <c r="T152" s="3">
        <f t="shared" si="16"/>
        <v>81.908190819081909</v>
      </c>
      <c r="U152" s="3">
        <v>2.73</v>
      </c>
      <c r="V152" s="5">
        <f t="shared" si="17"/>
        <v>3</v>
      </c>
    </row>
    <row r="153" spans="1:22" x14ac:dyDescent="0.35">
      <c r="A153" t="s">
        <v>149</v>
      </c>
      <c r="B153" t="s">
        <v>0</v>
      </c>
      <c r="C153" t="s">
        <v>264</v>
      </c>
      <c r="D153">
        <v>8.2275120000000008</v>
      </c>
      <c r="E153" t="s">
        <v>263</v>
      </c>
      <c r="F153">
        <v>46.818187999999999</v>
      </c>
      <c r="G153" s="3">
        <f t="shared" si="12"/>
        <v>21063.5841298013</v>
      </c>
      <c r="H153" s="3">
        <v>21.063584129801299</v>
      </c>
      <c r="I153" s="3">
        <f t="shared" si="13"/>
        <v>19772.787912138585</v>
      </c>
      <c r="J153" s="3">
        <f t="shared" si="14"/>
        <v>1290.7962176627157</v>
      </c>
      <c r="K153" s="3">
        <v>1.6134952720783944</v>
      </c>
      <c r="L153" s="4">
        <v>47920.498350305243</v>
      </c>
      <c r="M153" t="str">
        <f t="shared" si="15"/>
        <v>balance_type_node</v>
      </c>
      <c r="N153" s="3">
        <v>174120.334621877</v>
      </c>
      <c r="O153">
        <v>40</v>
      </c>
      <c r="P153">
        <v>0.98</v>
      </c>
      <c r="S153">
        <v>0.05</v>
      </c>
      <c r="T153" s="3">
        <f t="shared" si="16"/>
        <v>73.717371737173735</v>
      </c>
      <c r="U153" s="3">
        <v>2.4570000000000003</v>
      </c>
      <c r="V153" s="5">
        <f t="shared" si="17"/>
        <v>2.7</v>
      </c>
    </row>
    <row r="154" spans="1:22" x14ac:dyDescent="0.35">
      <c r="A154" t="s">
        <v>150</v>
      </c>
      <c r="B154" t="s">
        <v>0</v>
      </c>
      <c r="C154" t="s">
        <v>264</v>
      </c>
      <c r="D154">
        <v>33.429859</v>
      </c>
      <c r="E154" t="s">
        <v>263</v>
      </c>
      <c r="F154">
        <v>35.126412999999999</v>
      </c>
      <c r="G154" s="3">
        <f t="shared" si="12"/>
        <v>718.28312888588709</v>
      </c>
      <c r="H154" s="3">
        <v>0.71828312888588708</v>
      </c>
      <c r="I154" s="3">
        <f t="shared" si="13"/>
        <v>674.26606416112941</v>
      </c>
      <c r="J154" s="3">
        <f t="shared" si="14"/>
        <v>44.017064724757745</v>
      </c>
      <c r="K154" s="3">
        <v>5.5021330905947179E-2</v>
      </c>
      <c r="L154" s="4">
        <v>1634.1229147288971</v>
      </c>
      <c r="M154" t="str">
        <f t="shared" si="15"/>
        <v>balance_type_none</v>
      </c>
      <c r="N154" s="3">
        <v>174120.334621877</v>
      </c>
      <c r="O154">
        <v>40</v>
      </c>
      <c r="P154">
        <v>0.98</v>
      </c>
      <c r="S154">
        <v>0.05</v>
      </c>
      <c r="T154" s="3">
        <f t="shared" si="16"/>
        <v>49.14491449144915</v>
      </c>
      <c r="U154" s="3">
        <v>1.6380000000000001</v>
      </c>
      <c r="V154" s="5">
        <f t="shared" si="17"/>
        <v>1.8</v>
      </c>
    </row>
    <row r="155" spans="1:22" x14ac:dyDescent="0.35">
      <c r="A155" t="s">
        <v>151</v>
      </c>
      <c r="B155" t="s">
        <v>0</v>
      </c>
      <c r="C155" t="s">
        <v>264</v>
      </c>
      <c r="D155">
        <v>15.472962000000001</v>
      </c>
      <c r="E155" t="s">
        <v>263</v>
      </c>
      <c r="F155">
        <v>49.817492000000001</v>
      </c>
      <c r="G155" s="3">
        <f t="shared" si="12"/>
        <v>7316.2162625071014</v>
      </c>
      <c r="H155" s="3">
        <v>7.3162162625071012</v>
      </c>
      <c r="I155" s="3">
        <f t="shared" si="13"/>
        <v>6867.8716588038142</v>
      </c>
      <c r="J155" s="3">
        <f t="shared" si="14"/>
        <v>448.34460370328725</v>
      </c>
      <c r="K155" s="3">
        <v>0.56043075462910907</v>
      </c>
      <c r="L155" s="4">
        <v>16644.685309843095</v>
      </c>
      <c r="M155" t="str">
        <f t="shared" si="15"/>
        <v>balance_type_node</v>
      </c>
      <c r="N155" s="3">
        <v>174120.334621877</v>
      </c>
      <c r="O155">
        <v>40</v>
      </c>
      <c r="P155">
        <v>0.98</v>
      </c>
      <c r="S155">
        <v>0.05</v>
      </c>
      <c r="T155" s="3">
        <f t="shared" si="16"/>
        <v>60.066006600660074</v>
      </c>
      <c r="U155" s="3">
        <v>2.0020000000000002</v>
      </c>
      <c r="V155" s="5">
        <f t="shared" si="17"/>
        <v>2.2000000000000002</v>
      </c>
    </row>
    <row r="156" spans="1:22" x14ac:dyDescent="0.35">
      <c r="A156" t="s">
        <v>152</v>
      </c>
      <c r="B156" t="s">
        <v>0</v>
      </c>
      <c r="C156" t="s">
        <v>264</v>
      </c>
      <c r="D156">
        <v>10.451525999999999</v>
      </c>
      <c r="E156" t="s">
        <v>263</v>
      </c>
      <c r="F156">
        <v>51.165691000000002</v>
      </c>
      <c r="G156" s="3">
        <f t="shared" si="12"/>
        <v>136250</v>
      </c>
      <c r="H156" s="3">
        <v>136.25</v>
      </c>
      <c r="I156" s="3">
        <f t="shared" si="13"/>
        <v>102248.02806219188</v>
      </c>
      <c r="J156" s="3">
        <f t="shared" si="14"/>
        <v>34001.971937808121</v>
      </c>
      <c r="K156" s="3">
        <v>42.502464922260152</v>
      </c>
      <c r="L156" s="4">
        <v>1262315.0098032092</v>
      </c>
      <c r="M156" t="str">
        <f t="shared" si="15"/>
        <v>balance_type_node</v>
      </c>
      <c r="N156" s="3">
        <v>174120.334621877</v>
      </c>
      <c r="O156">
        <v>40</v>
      </c>
      <c r="P156">
        <v>0.98</v>
      </c>
      <c r="S156">
        <v>0.05</v>
      </c>
      <c r="T156" s="3">
        <f t="shared" si="16"/>
        <v>70.987098709870992</v>
      </c>
      <c r="U156" s="3">
        <v>2.3660000000000001</v>
      </c>
      <c r="V156" s="5">
        <f t="shared" si="17"/>
        <v>2.6</v>
      </c>
    </row>
    <row r="157" spans="1:22" x14ac:dyDescent="0.35">
      <c r="A157" t="s">
        <v>153</v>
      </c>
      <c r="B157" t="s">
        <v>0</v>
      </c>
      <c r="C157" t="s">
        <v>264</v>
      </c>
      <c r="D157">
        <v>9.5017849999999999</v>
      </c>
      <c r="E157" t="s">
        <v>263</v>
      </c>
      <c r="F157">
        <v>56.263919999999999</v>
      </c>
      <c r="G157" s="3">
        <f t="shared" si="12"/>
        <v>10290.049268972591</v>
      </c>
      <c r="H157" s="3">
        <v>10.290049268972592</v>
      </c>
      <c r="I157" s="3">
        <f t="shared" si="13"/>
        <v>9659.465385712163</v>
      </c>
      <c r="J157" s="3">
        <f t="shared" si="14"/>
        <v>630.58388326042734</v>
      </c>
      <c r="K157" s="3">
        <v>0.78822985407553414</v>
      </c>
      <c r="L157" s="4">
        <v>23410.274622764897</v>
      </c>
      <c r="M157" t="str">
        <f t="shared" si="15"/>
        <v>balance_type_none</v>
      </c>
      <c r="N157" s="3">
        <v>174120.334621877</v>
      </c>
      <c r="O157">
        <v>40</v>
      </c>
      <c r="P157">
        <v>0.98</v>
      </c>
      <c r="S157">
        <v>0.05</v>
      </c>
      <c r="T157" s="3">
        <f t="shared" si="16"/>
        <v>49.14491449144915</v>
      </c>
      <c r="U157" s="3">
        <v>1.6380000000000001</v>
      </c>
      <c r="V157" s="5">
        <f t="shared" si="17"/>
        <v>1.8</v>
      </c>
    </row>
    <row r="158" spans="1:22" x14ac:dyDescent="0.35">
      <c r="A158" t="s">
        <v>154</v>
      </c>
      <c r="B158" t="s">
        <v>0</v>
      </c>
      <c r="C158" t="s">
        <v>264</v>
      </c>
      <c r="D158">
        <v>-3.7492200000000002</v>
      </c>
      <c r="E158" t="s">
        <v>263</v>
      </c>
      <c r="F158">
        <v>40.463667000000001</v>
      </c>
      <c r="G158" s="3">
        <f t="shared" si="12"/>
        <v>36932.777330766505</v>
      </c>
      <c r="H158" s="3">
        <v>36.932777330766505</v>
      </c>
      <c r="I158" s="3">
        <f t="shared" si="13"/>
        <v>0</v>
      </c>
      <c r="J158" s="3">
        <f t="shared" si="14"/>
        <v>51728.769230769249</v>
      </c>
      <c r="K158" s="3">
        <v>64.660961538461549</v>
      </c>
      <c r="L158" s="4">
        <v>1920418.0851063828</v>
      </c>
      <c r="M158" t="str">
        <f t="shared" si="15"/>
        <v>balance_type_none</v>
      </c>
      <c r="N158" s="3">
        <v>174120.334621877</v>
      </c>
      <c r="O158">
        <v>40</v>
      </c>
      <c r="P158">
        <v>0.98</v>
      </c>
      <c r="S158">
        <v>0.05</v>
      </c>
      <c r="T158" s="3">
        <f t="shared" si="16"/>
        <v>43.684368436843691</v>
      </c>
      <c r="U158" s="3">
        <v>1.4560000000000002</v>
      </c>
      <c r="V158" s="5">
        <f t="shared" si="17"/>
        <v>1.6</v>
      </c>
    </row>
    <row r="159" spans="1:22" x14ac:dyDescent="0.35">
      <c r="A159" t="s">
        <v>155</v>
      </c>
      <c r="B159" t="s">
        <v>0</v>
      </c>
      <c r="C159" t="s">
        <v>264</v>
      </c>
      <c r="D159">
        <v>25.013607</v>
      </c>
      <c r="E159" t="s">
        <v>263</v>
      </c>
      <c r="F159">
        <v>58.595272000000001</v>
      </c>
      <c r="G159" s="3">
        <f t="shared" si="12"/>
        <v>939.67060386989237</v>
      </c>
      <c r="H159" s="3">
        <v>0.93967060386989232</v>
      </c>
      <c r="I159" s="3">
        <f t="shared" si="13"/>
        <v>882.08670675866802</v>
      </c>
      <c r="J159" s="3">
        <f t="shared" si="14"/>
        <v>57.583897111224395</v>
      </c>
      <c r="K159" s="3">
        <v>7.1979871389030489E-2</v>
      </c>
      <c r="L159" s="4">
        <v>2137.7882959087028</v>
      </c>
      <c r="M159" t="str">
        <f t="shared" si="15"/>
        <v>balance_type_node</v>
      </c>
      <c r="N159" s="3">
        <v>174120.334621877</v>
      </c>
      <c r="O159">
        <v>40</v>
      </c>
      <c r="P159">
        <v>0.98</v>
      </c>
      <c r="S159">
        <v>0.05</v>
      </c>
      <c r="T159" s="3">
        <f t="shared" si="16"/>
        <v>76.447644764476451</v>
      </c>
      <c r="U159" s="3">
        <v>2.548</v>
      </c>
      <c r="V159" s="5">
        <f t="shared" si="17"/>
        <v>2.8</v>
      </c>
    </row>
    <row r="160" spans="1:22" x14ac:dyDescent="0.35">
      <c r="A160" t="s">
        <v>156</v>
      </c>
      <c r="B160" t="s">
        <v>0</v>
      </c>
      <c r="C160" t="s">
        <v>264</v>
      </c>
      <c r="D160">
        <v>25.748151</v>
      </c>
      <c r="E160" t="s">
        <v>263</v>
      </c>
      <c r="F160">
        <v>61.924109999999999</v>
      </c>
      <c r="G160" s="3">
        <f t="shared" si="12"/>
        <v>7751.922597723189</v>
      </c>
      <c r="H160" s="3">
        <v>7.7519225977231887</v>
      </c>
      <c r="I160" s="3">
        <f t="shared" si="13"/>
        <v>7276.877500597564</v>
      </c>
      <c r="J160" s="3">
        <f t="shared" si="14"/>
        <v>475.04509712562469</v>
      </c>
      <c r="K160" s="3">
        <v>0.59380637140703085</v>
      </c>
      <c r="L160" s="4">
        <v>17635.934690255985</v>
      </c>
      <c r="M160" t="str">
        <f t="shared" si="15"/>
        <v>balance_type_node</v>
      </c>
      <c r="N160" s="3">
        <v>174120.334621877</v>
      </c>
      <c r="O160">
        <v>40</v>
      </c>
      <c r="P160">
        <v>0.98</v>
      </c>
      <c r="S160">
        <v>0.05</v>
      </c>
      <c r="T160" s="3">
        <f t="shared" si="16"/>
        <v>95.55955595559557</v>
      </c>
      <c r="U160" s="3">
        <v>3.1850000000000001</v>
      </c>
      <c r="V160" s="5">
        <f t="shared" si="17"/>
        <v>3.5</v>
      </c>
    </row>
    <row r="161" spans="1:22" x14ac:dyDescent="0.35">
      <c r="A161" t="s">
        <v>157</v>
      </c>
      <c r="B161" t="s">
        <v>0</v>
      </c>
      <c r="C161" t="s">
        <v>264</v>
      </c>
      <c r="D161">
        <v>2.213749</v>
      </c>
      <c r="E161" t="s">
        <v>263</v>
      </c>
      <c r="F161">
        <v>46.227637999999999</v>
      </c>
      <c r="G161" s="3">
        <f t="shared" si="12"/>
        <v>76117.876578344134</v>
      </c>
      <c r="H161" s="3">
        <v>76.117876578344138</v>
      </c>
      <c r="I161" s="3">
        <f t="shared" si="13"/>
        <v>71453.301614350537</v>
      </c>
      <c r="J161" s="3">
        <f t="shared" si="14"/>
        <v>4664.5749639935975</v>
      </c>
      <c r="K161" s="3">
        <v>5.8307187049919973</v>
      </c>
      <c r="L161" s="4">
        <v>173171.22083893366</v>
      </c>
      <c r="M161" t="str">
        <f t="shared" si="15"/>
        <v>balance_type_node</v>
      </c>
      <c r="N161" s="3">
        <v>174120.334621877</v>
      </c>
      <c r="O161">
        <v>40</v>
      </c>
      <c r="P161">
        <v>0.98</v>
      </c>
      <c r="S161">
        <v>0.05</v>
      </c>
      <c r="T161" s="3">
        <f t="shared" si="16"/>
        <v>65.526552655265533</v>
      </c>
      <c r="U161" s="3">
        <v>2.1840000000000002</v>
      </c>
      <c r="V161" s="5">
        <f t="shared" si="17"/>
        <v>2.4</v>
      </c>
    </row>
    <row r="162" spans="1:22" x14ac:dyDescent="0.35">
      <c r="A162" t="s">
        <v>158</v>
      </c>
      <c r="B162" t="s">
        <v>0</v>
      </c>
      <c r="C162" t="s">
        <v>264</v>
      </c>
      <c r="D162">
        <v>-3.4359730000000002</v>
      </c>
      <c r="E162" t="s">
        <v>263</v>
      </c>
      <c r="F162">
        <v>55.378050999999999</v>
      </c>
      <c r="G162" s="3">
        <f t="shared" si="12"/>
        <v>88331.417190713008</v>
      </c>
      <c r="H162" s="3">
        <v>88.331417190713012</v>
      </c>
      <c r="I162" s="3">
        <f t="shared" si="13"/>
        <v>62467.032575328383</v>
      </c>
      <c r="J162" s="3">
        <f t="shared" si="14"/>
        <v>25864.384615384624</v>
      </c>
      <c r="K162" s="3">
        <v>32.330480769230775</v>
      </c>
      <c r="L162" s="4">
        <v>960209.04255319142</v>
      </c>
      <c r="M162" t="str">
        <f t="shared" si="15"/>
        <v>balance_type_node</v>
      </c>
      <c r="N162" s="3">
        <v>174120.334621877</v>
      </c>
      <c r="O162">
        <v>40</v>
      </c>
      <c r="P162">
        <v>0.98</v>
      </c>
      <c r="S162">
        <v>0.05</v>
      </c>
      <c r="T162" s="3">
        <f t="shared" si="16"/>
        <v>70.987098709870992</v>
      </c>
      <c r="U162" s="3">
        <v>2.3660000000000001</v>
      </c>
      <c r="V162" s="5">
        <f t="shared" si="17"/>
        <v>2.6</v>
      </c>
    </row>
    <row r="163" spans="1:22" x14ac:dyDescent="0.35">
      <c r="A163" t="s">
        <v>159</v>
      </c>
      <c r="B163" t="s">
        <v>0</v>
      </c>
      <c r="C163" t="s">
        <v>264</v>
      </c>
      <c r="D163">
        <v>43.356892000000002</v>
      </c>
      <c r="E163" t="s">
        <v>263</v>
      </c>
      <c r="F163">
        <v>42.315407</v>
      </c>
      <c r="G163" s="3">
        <f t="shared" si="12"/>
        <v>484.57391219014977</v>
      </c>
      <c r="H163" s="3">
        <v>0.48457391219014978</v>
      </c>
      <c r="I163" s="3">
        <f t="shared" si="13"/>
        <v>454.87876775610653</v>
      </c>
      <c r="J163" s="3">
        <f t="shared" si="14"/>
        <v>29.695144434043222</v>
      </c>
      <c r="K163" s="3">
        <v>3.7118930542554024E-2</v>
      </c>
      <c r="L163" s="4">
        <v>1102.4250771669638</v>
      </c>
      <c r="M163" t="str">
        <f t="shared" si="15"/>
        <v>balance_type_node</v>
      </c>
      <c r="N163" s="3">
        <v>174120.334621877</v>
      </c>
      <c r="O163">
        <v>40</v>
      </c>
      <c r="P163">
        <v>0.98</v>
      </c>
      <c r="S163">
        <v>0.05</v>
      </c>
      <c r="T163" s="3">
        <f t="shared" si="16"/>
        <v>65.526552655265533</v>
      </c>
      <c r="U163" s="3">
        <v>2.1840000000000002</v>
      </c>
      <c r="V163" s="5">
        <f t="shared" si="17"/>
        <v>2.4</v>
      </c>
    </row>
    <row r="164" spans="1:22" x14ac:dyDescent="0.35">
      <c r="A164" t="s">
        <v>160</v>
      </c>
      <c r="B164" t="s">
        <v>0</v>
      </c>
      <c r="C164" t="s">
        <v>264</v>
      </c>
      <c r="D164">
        <v>21.824311999999999</v>
      </c>
      <c r="E164" t="s">
        <v>263</v>
      </c>
      <c r="F164">
        <v>39.074207999999999</v>
      </c>
      <c r="G164" s="3">
        <f t="shared" si="12"/>
        <v>5603.3794550437806</v>
      </c>
      <c r="H164" s="3">
        <v>5.6033794550437808</v>
      </c>
      <c r="I164" s="3">
        <f t="shared" si="13"/>
        <v>5259.9990995388362</v>
      </c>
      <c r="J164" s="3">
        <f t="shared" si="14"/>
        <v>343.38035550494459</v>
      </c>
      <c r="K164" s="3">
        <v>0.42922544438118077</v>
      </c>
      <c r="L164" s="4">
        <v>12747.912903941902</v>
      </c>
      <c r="M164" t="str">
        <f t="shared" si="15"/>
        <v>balance_type_none</v>
      </c>
      <c r="N164" s="3">
        <v>174120.334621877</v>
      </c>
      <c r="O164">
        <v>40</v>
      </c>
      <c r="P164">
        <v>0.98</v>
      </c>
      <c r="S164">
        <v>0.05</v>
      </c>
      <c r="T164" s="3">
        <f t="shared" si="16"/>
        <v>49.14491449144915</v>
      </c>
      <c r="U164" s="3">
        <v>1.6380000000000001</v>
      </c>
      <c r="V164" s="5">
        <f t="shared" si="17"/>
        <v>1.8</v>
      </c>
    </row>
    <row r="165" spans="1:22" x14ac:dyDescent="0.35">
      <c r="A165" t="s">
        <v>161</v>
      </c>
      <c r="B165" t="s">
        <v>0</v>
      </c>
      <c r="C165" t="s">
        <v>264</v>
      </c>
      <c r="D165">
        <v>15.2</v>
      </c>
      <c r="E165" t="s">
        <v>263</v>
      </c>
      <c r="F165">
        <v>45.1</v>
      </c>
      <c r="G165" s="3">
        <f t="shared" si="12"/>
        <v>1757.860869254833</v>
      </c>
      <c r="H165" s="3">
        <v>1.757860869254833</v>
      </c>
      <c r="I165" s="3">
        <f t="shared" si="13"/>
        <v>1650.1375042648674</v>
      </c>
      <c r="J165" s="3">
        <f t="shared" si="14"/>
        <v>107.72336498996559</v>
      </c>
      <c r="K165" s="3">
        <v>0.13465420623745697</v>
      </c>
      <c r="L165" s="4">
        <v>3999.2039515255574</v>
      </c>
      <c r="M165" t="str">
        <f t="shared" si="15"/>
        <v>balance_type_node</v>
      </c>
      <c r="N165" s="3">
        <v>174120.334621877</v>
      </c>
      <c r="O165">
        <v>40</v>
      </c>
      <c r="P165">
        <v>0.98</v>
      </c>
      <c r="S165">
        <v>0.05</v>
      </c>
      <c r="T165" s="3">
        <f t="shared" si="16"/>
        <v>73.717371737173735</v>
      </c>
      <c r="U165" s="3">
        <v>2.4570000000000003</v>
      </c>
      <c r="V165" s="5">
        <f t="shared" si="17"/>
        <v>2.7</v>
      </c>
    </row>
    <row r="166" spans="1:22" x14ac:dyDescent="0.35">
      <c r="A166" t="s">
        <v>162</v>
      </c>
      <c r="B166" t="s">
        <v>0</v>
      </c>
      <c r="C166" t="s">
        <v>264</v>
      </c>
      <c r="D166">
        <v>19.503304</v>
      </c>
      <c r="E166" t="s">
        <v>263</v>
      </c>
      <c r="F166">
        <v>47.162494000000002</v>
      </c>
      <c r="G166" s="3">
        <f t="shared" si="12"/>
        <v>4723.3819964172435</v>
      </c>
      <c r="H166" s="3">
        <v>4.7233819964172437</v>
      </c>
      <c r="I166" s="3">
        <f t="shared" si="13"/>
        <v>4433.9287116400601</v>
      </c>
      <c r="J166" s="3">
        <f t="shared" si="14"/>
        <v>289.4532847771838</v>
      </c>
      <c r="K166" s="3">
        <v>0.36181660597147974</v>
      </c>
      <c r="L166" s="4">
        <v>10745.883405803323</v>
      </c>
      <c r="M166" t="str">
        <f t="shared" si="15"/>
        <v>balance_type_node</v>
      </c>
      <c r="N166" s="3">
        <v>174120.334621877</v>
      </c>
      <c r="O166">
        <v>40</v>
      </c>
      <c r="P166">
        <v>0.98</v>
      </c>
      <c r="S166">
        <v>0.05</v>
      </c>
      <c r="T166" s="3">
        <f t="shared" si="16"/>
        <v>60.066006600660074</v>
      </c>
      <c r="U166" s="3">
        <v>2.0020000000000002</v>
      </c>
      <c r="V166" s="5">
        <f t="shared" si="17"/>
        <v>2.2000000000000002</v>
      </c>
    </row>
    <row r="167" spans="1:22" x14ac:dyDescent="0.35">
      <c r="A167" t="s">
        <v>163</v>
      </c>
      <c r="B167" t="s">
        <v>0</v>
      </c>
      <c r="C167" t="s">
        <v>264</v>
      </c>
      <c r="D167">
        <v>-8.2438900000000004</v>
      </c>
      <c r="E167" t="s">
        <v>263</v>
      </c>
      <c r="F167">
        <v>53.412909999999997</v>
      </c>
      <c r="G167" s="3">
        <f t="shared" si="12"/>
        <v>12919.029197657035</v>
      </c>
      <c r="H167" s="3">
        <v>12.919029197657036</v>
      </c>
      <c r="I167" s="3">
        <f t="shared" si="13"/>
        <v>12127.338955319954</v>
      </c>
      <c r="J167" s="3">
        <f t="shared" si="14"/>
        <v>791.69024233708126</v>
      </c>
      <c r="K167" s="3">
        <v>0.98961280292135156</v>
      </c>
      <c r="L167" s="4">
        <v>29391.309358314291</v>
      </c>
      <c r="M167" t="str">
        <f t="shared" si="15"/>
        <v>balance_type_node</v>
      </c>
      <c r="N167" s="3">
        <v>174120.334621877</v>
      </c>
      <c r="O167">
        <v>40</v>
      </c>
      <c r="P167">
        <v>0.98</v>
      </c>
      <c r="S167">
        <v>0.05</v>
      </c>
      <c r="T167" s="3">
        <f t="shared" si="16"/>
        <v>73.717371737173735</v>
      </c>
      <c r="U167" s="3">
        <v>2.4570000000000003</v>
      </c>
      <c r="V167" s="5">
        <f t="shared" si="17"/>
        <v>2.7</v>
      </c>
    </row>
    <row r="168" spans="1:22" x14ac:dyDescent="0.35">
      <c r="A168" t="s">
        <v>164</v>
      </c>
      <c r="B168" t="s">
        <v>0</v>
      </c>
      <c r="C168" t="s">
        <v>264</v>
      </c>
      <c r="D168">
        <v>-19.020835000000002</v>
      </c>
      <c r="E168" t="s">
        <v>263</v>
      </c>
      <c r="F168">
        <v>64.963050999999993</v>
      </c>
      <c r="G168" s="3">
        <f t="shared" si="12"/>
        <v>659.70994433148996</v>
      </c>
      <c r="H168" s="3">
        <v>0.65970994433148999</v>
      </c>
      <c r="I168" s="3">
        <f t="shared" si="13"/>
        <v>619.28229936613138</v>
      </c>
      <c r="J168" s="3">
        <f t="shared" si="14"/>
        <v>40.427644965358553</v>
      </c>
      <c r="K168" s="3">
        <v>5.0534556206698188E-2</v>
      </c>
      <c r="L168" s="4">
        <v>1500.8665716244061</v>
      </c>
      <c r="M168" t="str">
        <f t="shared" si="15"/>
        <v>balance_type_node</v>
      </c>
      <c r="N168" s="3">
        <v>174120.334621877</v>
      </c>
      <c r="O168">
        <v>40</v>
      </c>
      <c r="P168">
        <v>0.98</v>
      </c>
      <c r="S168">
        <v>0.05</v>
      </c>
      <c r="T168" s="3">
        <f t="shared" si="16"/>
        <v>101.02010201020103</v>
      </c>
      <c r="U168" s="3">
        <v>3.3670000000000004</v>
      </c>
      <c r="V168" s="5">
        <f t="shared" si="17"/>
        <v>3.7</v>
      </c>
    </row>
    <row r="169" spans="1:22" x14ac:dyDescent="0.35">
      <c r="A169" t="s">
        <v>165</v>
      </c>
      <c r="B169" t="s">
        <v>0</v>
      </c>
      <c r="C169" t="s">
        <v>264</v>
      </c>
      <c r="D169">
        <v>12.56738</v>
      </c>
      <c r="E169" t="s">
        <v>263</v>
      </c>
      <c r="F169">
        <v>41.871940000000002</v>
      </c>
      <c r="G169" s="3">
        <f t="shared" si="12"/>
        <v>54413.584373711419</v>
      </c>
      <c r="H169" s="3">
        <v>54.413584373711416</v>
      </c>
      <c r="I169" s="3">
        <f t="shared" si="13"/>
        <v>11306.276681403717</v>
      </c>
      <c r="J169" s="3">
        <f t="shared" si="14"/>
        <v>43107.307692307702</v>
      </c>
      <c r="K169" s="3">
        <v>53.884134615384625</v>
      </c>
      <c r="L169" s="4">
        <v>1600348.4042553189</v>
      </c>
      <c r="M169" t="str">
        <f t="shared" si="15"/>
        <v>balance_type_none</v>
      </c>
      <c r="N169" s="3">
        <v>174120.334621877</v>
      </c>
      <c r="O169">
        <v>40</v>
      </c>
      <c r="P169">
        <v>0.98</v>
      </c>
      <c r="S169">
        <v>0.05</v>
      </c>
      <c r="T169" s="3">
        <f t="shared" si="16"/>
        <v>49.14491449144915</v>
      </c>
      <c r="U169" s="3">
        <v>1.6380000000000001</v>
      </c>
      <c r="V169" s="5">
        <f t="shared" si="17"/>
        <v>1.8</v>
      </c>
    </row>
    <row r="170" spans="1:22" x14ac:dyDescent="0.35">
      <c r="A170" t="s">
        <v>279</v>
      </c>
      <c r="B170" t="s">
        <v>0</v>
      </c>
      <c r="C170" t="s">
        <v>264</v>
      </c>
      <c r="D170">
        <v>20.902977</v>
      </c>
      <c r="E170" t="s">
        <v>263</v>
      </c>
      <c r="F170">
        <v>42.602635999999997</v>
      </c>
      <c r="G170" s="3">
        <f t="shared" si="12"/>
        <v>244.09771815809535</v>
      </c>
      <c r="H170" s="3">
        <v>0.24409771815809533</v>
      </c>
      <c r="I170" s="3">
        <f t="shared" si="13"/>
        <v>229.13918074124683</v>
      </c>
      <c r="J170" s="3">
        <f t="shared" si="14"/>
        <v>14.958537416848502</v>
      </c>
      <c r="K170" s="3">
        <v>1.8698171771060628E-2</v>
      </c>
      <c r="L170" s="4">
        <v>555.33209487167301</v>
      </c>
      <c r="M170" t="str">
        <f t="shared" si="15"/>
        <v>balance_type_node</v>
      </c>
      <c r="N170" s="3">
        <v>174120.334621877</v>
      </c>
      <c r="O170">
        <v>40</v>
      </c>
      <c r="P170">
        <v>0.98</v>
      </c>
      <c r="S170">
        <v>0.05</v>
      </c>
      <c r="T170" s="3">
        <f t="shared" si="16"/>
        <v>70.987098709870992</v>
      </c>
      <c r="U170" s="3">
        <v>2.3660000000000001</v>
      </c>
      <c r="V170" s="5">
        <f t="shared" si="17"/>
        <v>2.6</v>
      </c>
    </row>
    <row r="171" spans="1:22" x14ac:dyDescent="0.35">
      <c r="A171" t="s">
        <v>166</v>
      </c>
      <c r="B171" t="s">
        <v>0</v>
      </c>
      <c r="C171" t="s">
        <v>264</v>
      </c>
      <c r="D171">
        <v>23.881274999999999</v>
      </c>
      <c r="E171" t="s">
        <v>263</v>
      </c>
      <c r="F171">
        <v>55.169438</v>
      </c>
      <c r="G171" s="3">
        <f t="shared" si="12"/>
        <v>1697.3821914504902</v>
      </c>
      <c r="H171" s="3">
        <v>1.6973821914504901</v>
      </c>
      <c r="I171" s="3">
        <f t="shared" si="13"/>
        <v>1593.3650166358536</v>
      </c>
      <c r="J171" s="3">
        <f t="shared" si="14"/>
        <v>104.01717481463645</v>
      </c>
      <c r="K171" s="3">
        <v>0.13002146851829555</v>
      </c>
      <c r="L171" s="4">
        <v>3861.612534884775</v>
      </c>
      <c r="M171" t="str">
        <f t="shared" si="15"/>
        <v>balance_type_node</v>
      </c>
      <c r="N171" s="3">
        <v>174120.334621877</v>
      </c>
      <c r="O171">
        <v>40</v>
      </c>
      <c r="P171">
        <v>0.98</v>
      </c>
      <c r="S171">
        <v>0.05</v>
      </c>
      <c r="T171" s="3">
        <f t="shared" si="16"/>
        <v>76.447644764476451</v>
      </c>
      <c r="U171" s="3">
        <v>2.548</v>
      </c>
      <c r="V171" s="5">
        <f t="shared" si="17"/>
        <v>2.8</v>
      </c>
    </row>
    <row r="172" spans="1:22" x14ac:dyDescent="0.35">
      <c r="A172" t="s">
        <v>167</v>
      </c>
      <c r="B172" t="s">
        <v>0</v>
      </c>
      <c r="C172" t="s">
        <v>264</v>
      </c>
      <c r="D172">
        <v>6.1295830000000002</v>
      </c>
      <c r="E172" t="s">
        <v>263</v>
      </c>
      <c r="F172">
        <v>49.815272999999998</v>
      </c>
      <c r="G172" s="3">
        <f t="shared" si="12"/>
        <v>2246.9118083058729</v>
      </c>
      <c r="H172" s="3">
        <v>2.2469118083058728</v>
      </c>
      <c r="I172" s="3">
        <f t="shared" si="13"/>
        <v>2109.2189424711601</v>
      </c>
      <c r="J172" s="3">
        <f t="shared" si="14"/>
        <v>137.69286583471265</v>
      </c>
      <c r="K172" s="3">
        <v>0.17211608229339082</v>
      </c>
      <c r="L172" s="4">
        <v>5111.8144442884368</v>
      </c>
      <c r="M172" t="str">
        <f t="shared" si="15"/>
        <v>balance_type_node</v>
      </c>
      <c r="N172" s="3">
        <v>174120.334621877</v>
      </c>
      <c r="O172">
        <v>40</v>
      </c>
      <c r="P172">
        <v>0.98</v>
      </c>
      <c r="S172">
        <v>0.05</v>
      </c>
      <c r="T172" s="3">
        <f t="shared" si="16"/>
        <v>73.717371737173735</v>
      </c>
      <c r="U172" s="3">
        <v>2.4570000000000003</v>
      </c>
      <c r="V172" s="5">
        <f t="shared" si="17"/>
        <v>2.7</v>
      </c>
    </row>
    <row r="173" spans="1:22" x14ac:dyDescent="0.35">
      <c r="A173" t="s">
        <v>168</v>
      </c>
      <c r="B173" t="s">
        <v>0</v>
      </c>
      <c r="C173" t="s">
        <v>264</v>
      </c>
      <c r="D173">
        <v>24.603189</v>
      </c>
      <c r="E173" t="s">
        <v>263</v>
      </c>
      <c r="F173">
        <v>56.879635</v>
      </c>
      <c r="G173" s="3">
        <f t="shared" si="12"/>
        <v>1007.2929759435101</v>
      </c>
      <c r="H173" s="3">
        <v>1.0072929759435101</v>
      </c>
      <c r="I173" s="3">
        <f t="shared" si="13"/>
        <v>945.56511636302525</v>
      </c>
      <c r="J173" s="3">
        <f t="shared" si="14"/>
        <v>61.727859580484825</v>
      </c>
      <c r="K173" s="3">
        <v>7.7159824475606029E-2</v>
      </c>
      <c r="L173" s="4">
        <v>2291.6319034081871</v>
      </c>
      <c r="M173" t="str">
        <f t="shared" si="15"/>
        <v>balance_type_node</v>
      </c>
      <c r="N173" s="3">
        <v>174120.334621877</v>
      </c>
      <c r="O173">
        <v>40</v>
      </c>
      <c r="P173">
        <v>0.98</v>
      </c>
      <c r="S173">
        <v>0.05</v>
      </c>
      <c r="T173" s="3">
        <f t="shared" si="16"/>
        <v>76.447644764476451</v>
      </c>
      <c r="U173" s="3">
        <v>2.548</v>
      </c>
      <c r="V173" s="5">
        <f t="shared" si="17"/>
        <v>2.8</v>
      </c>
    </row>
    <row r="174" spans="1:22" x14ac:dyDescent="0.35">
      <c r="A174" t="s">
        <v>169</v>
      </c>
      <c r="B174" t="s">
        <v>0</v>
      </c>
      <c r="C174" t="s">
        <v>264</v>
      </c>
      <c r="D174">
        <v>28.369885</v>
      </c>
      <c r="E174" t="s">
        <v>263</v>
      </c>
      <c r="F174">
        <v>47.411631</v>
      </c>
      <c r="G174" s="3">
        <f t="shared" si="12"/>
        <v>354.46568085084169</v>
      </c>
      <c r="H174" s="3">
        <v>0.35446568085084168</v>
      </c>
      <c r="I174" s="3">
        <f t="shared" si="13"/>
        <v>332.74369102641469</v>
      </c>
      <c r="J174" s="3">
        <f t="shared" si="14"/>
        <v>21.721989824426988</v>
      </c>
      <c r="K174" s="3">
        <v>2.7152487280533735E-2</v>
      </c>
      <c r="L174" s="4">
        <v>806.42363473270962</v>
      </c>
      <c r="M174" t="str">
        <f t="shared" si="15"/>
        <v>balance_type_node</v>
      </c>
      <c r="N174" s="3">
        <v>174120.334621877</v>
      </c>
      <c r="O174">
        <v>40</v>
      </c>
      <c r="P174">
        <v>0.98</v>
      </c>
      <c r="S174">
        <v>0.05</v>
      </c>
      <c r="T174" s="3">
        <f t="shared" si="16"/>
        <v>70.987098709870992</v>
      </c>
      <c r="U174" s="3">
        <v>2.3660000000000001</v>
      </c>
      <c r="V174" s="5">
        <f t="shared" si="17"/>
        <v>2.6</v>
      </c>
    </row>
    <row r="175" spans="1:22" x14ac:dyDescent="0.35">
      <c r="A175" t="s">
        <v>170</v>
      </c>
      <c r="B175" t="s">
        <v>0</v>
      </c>
      <c r="C175" t="s">
        <v>264</v>
      </c>
      <c r="D175">
        <v>21.745274999999999</v>
      </c>
      <c r="E175" t="s">
        <v>263</v>
      </c>
      <c r="F175">
        <v>41.608635</v>
      </c>
      <c r="G175" s="3">
        <f t="shared" si="12"/>
        <v>359.64946174105313</v>
      </c>
      <c r="H175" s="3">
        <v>0.35964946174105311</v>
      </c>
      <c r="I175" s="3">
        <f t="shared" si="13"/>
        <v>337.60980495524655</v>
      </c>
      <c r="J175" s="3">
        <f t="shared" si="14"/>
        <v>22.039656785806578</v>
      </c>
      <c r="K175" s="3">
        <v>2.7549570982258218E-2</v>
      </c>
      <c r="L175" s="4">
        <v>818.21694407963435</v>
      </c>
      <c r="M175" t="str">
        <f t="shared" si="15"/>
        <v>balance_type_node</v>
      </c>
      <c r="N175" s="3">
        <v>174120.334621877</v>
      </c>
      <c r="O175">
        <v>40</v>
      </c>
      <c r="P175">
        <v>0.98</v>
      </c>
      <c r="S175">
        <v>0.05</v>
      </c>
      <c r="T175" s="3">
        <f t="shared" si="16"/>
        <v>70.987098709870992</v>
      </c>
      <c r="U175" s="3">
        <v>2.3660000000000001</v>
      </c>
      <c r="V175" s="5">
        <f t="shared" si="17"/>
        <v>2.6</v>
      </c>
    </row>
    <row r="176" spans="1:22" x14ac:dyDescent="0.35">
      <c r="A176" t="s">
        <v>171</v>
      </c>
      <c r="B176" t="s">
        <v>0</v>
      </c>
      <c r="C176" t="s">
        <v>264</v>
      </c>
      <c r="D176">
        <v>14.375416</v>
      </c>
      <c r="E176" t="s">
        <v>263</v>
      </c>
      <c r="F176">
        <v>35.937496000000003</v>
      </c>
      <c r="G176" s="3">
        <f t="shared" si="12"/>
        <v>445.43248231116326</v>
      </c>
      <c r="H176" s="3">
        <v>0.44543248231116328</v>
      </c>
      <c r="I176" s="3">
        <f t="shared" si="13"/>
        <v>418.13596146037924</v>
      </c>
      <c r="J176" s="3">
        <f t="shared" si="14"/>
        <v>27.296520850783995</v>
      </c>
      <c r="K176" s="3">
        <v>3.4120651063479994E-2</v>
      </c>
      <c r="L176" s="4">
        <v>1013.3767549827631</v>
      </c>
      <c r="M176" t="str">
        <f t="shared" si="15"/>
        <v>balance_type_none</v>
      </c>
      <c r="N176" s="3">
        <v>174120.334621877</v>
      </c>
      <c r="O176">
        <v>40</v>
      </c>
      <c r="P176">
        <v>0.98</v>
      </c>
      <c r="S176">
        <v>0.05</v>
      </c>
      <c r="T176" s="3">
        <f t="shared" si="16"/>
        <v>51.875187518751872</v>
      </c>
      <c r="U176" s="3">
        <v>1.7289999999999999</v>
      </c>
      <c r="V176" s="5">
        <f t="shared" si="17"/>
        <v>1.8999999999999997</v>
      </c>
    </row>
    <row r="177" spans="1:22" x14ac:dyDescent="0.35">
      <c r="A177" t="s">
        <v>172</v>
      </c>
      <c r="B177" t="s">
        <v>0</v>
      </c>
      <c r="C177" t="s">
        <v>264</v>
      </c>
      <c r="D177">
        <v>19.374389999999998</v>
      </c>
      <c r="E177" t="s">
        <v>263</v>
      </c>
      <c r="F177">
        <v>42.708677999999999</v>
      </c>
      <c r="G177" s="3">
        <f t="shared" si="12"/>
        <v>150.53135628040994</v>
      </c>
      <c r="H177" s="3">
        <v>0.15053135628040995</v>
      </c>
      <c r="I177" s="3">
        <f t="shared" si="13"/>
        <v>141.30665339371157</v>
      </c>
      <c r="J177" s="3">
        <f t="shared" si="14"/>
        <v>9.2247028866983598</v>
      </c>
      <c r="K177" s="3">
        <v>1.1530878608372951E-2</v>
      </c>
      <c r="L177" s="4">
        <v>342.46487045377523</v>
      </c>
      <c r="M177" t="str">
        <f t="shared" si="15"/>
        <v>balance_type_node</v>
      </c>
      <c r="N177" s="3">
        <v>174120.334621877</v>
      </c>
      <c r="O177">
        <v>40</v>
      </c>
      <c r="P177">
        <v>0.98</v>
      </c>
      <c r="S177">
        <v>0.05</v>
      </c>
      <c r="T177" s="3">
        <f t="shared" si="16"/>
        <v>70.987098709870992</v>
      </c>
      <c r="U177" s="3">
        <v>2.3660000000000001</v>
      </c>
      <c r="V177" s="5">
        <f t="shared" si="17"/>
        <v>2.6</v>
      </c>
    </row>
    <row r="178" spans="1:22" x14ac:dyDescent="0.35">
      <c r="A178" t="s">
        <v>173</v>
      </c>
      <c r="B178" t="s">
        <v>0</v>
      </c>
      <c r="C178" t="s">
        <v>264</v>
      </c>
      <c r="D178">
        <v>5.2912660000000002</v>
      </c>
      <c r="E178" t="s">
        <v>263</v>
      </c>
      <c r="F178">
        <v>52.132632999999998</v>
      </c>
      <c r="G178" s="3">
        <f t="shared" si="12"/>
        <v>55069.451119772079</v>
      </c>
      <c r="H178" s="3">
        <v>55.069451119772076</v>
      </c>
      <c r="I178" s="3">
        <f t="shared" si="13"/>
        <v>53452.901581343584</v>
      </c>
      <c r="J178" s="3">
        <f t="shared" si="14"/>
        <v>1616.5495384284943</v>
      </c>
      <c r="K178" s="3">
        <v>2.0206869230356177</v>
      </c>
      <c r="L178" s="4">
        <v>60014.011839699364</v>
      </c>
      <c r="M178" t="str">
        <f t="shared" si="15"/>
        <v>balance_type_node</v>
      </c>
      <c r="N178" s="3">
        <v>174120.334621877</v>
      </c>
      <c r="O178">
        <v>40</v>
      </c>
      <c r="P178">
        <v>0.98</v>
      </c>
      <c r="S178">
        <v>0.05</v>
      </c>
      <c r="T178" s="3">
        <f t="shared" si="16"/>
        <v>68.256825682568262</v>
      </c>
      <c r="U178" s="3">
        <v>2.2749999999999999</v>
      </c>
      <c r="V178" s="5">
        <f t="shared" si="17"/>
        <v>2.5</v>
      </c>
    </row>
    <row r="179" spans="1:22" x14ac:dyDescent="0.35">
      <c r="A179" t="s">
        <v>174</v>
      </c>
      <c r="B179" t="s">
        <v>0</v>
      </c>
      <c r="C179" t="s">
        <v>264</v>
      </c>
      <c r="D179">
        <v>8.4689460000000008</v>
      </c>
      <c r="E179" t="s">
        <v>263</v>
      </c>
      <c r="F179">
        <v>60.472023999999998</v>
      </c>
      <c r="G179" s="3">
        <f t="shared" si="12"/>
        <v>12501.250072806975</v>
      </c>
      <c r="H179" s="3">
        <v>12.501250072806975</v>
      </c>
      <c r="I179" s="3">
        <f t="shared" si="13"/>
        <v>11735.161727604387</v>
      </c>
      <c r="J179" s="3">
        <f t="shared" si="14"/>
        <v>766.08834520258881</v>
      </c>
      <c r="K179" s="3">
        <v>0.95761043150323599</v>
      </c>
      <c r="L179" s="4">
        <v>28440.845100199534</v>
      </c>
      <c r="M179" t="str">
        <f t="shared" si="15"/>
        <v>balance_type_node</v>
      </c>
      <c r="N179" s="3">
        <v>174120.334621877</v>
      </c>
      <c r="O179">
        <v>40</v>
      </c>
      <c r="P179">
        <v>0.98</v>
      </c>
      <c r="S179">
        <v>0.05</v>
      </c>
      <c r="T179" s="3">
        <f t="shared" si="16"/>
        <v>106.48064806480649</v>
      </c>
      <c r="U179" s="3">
        <v>3.5489999999999999</v>
      </c>
      <c r="V179" s="5">
        <f t="shared" si="17"/>
        <v>3.9</v>
      </c>
    </row>
    <row r="180" spans="1:22" x14ac:dyDescent="0.35">
      <c r="A180" t="s">
        <v>175</v>
      </c>
      <c r="B180" t="s">
        <v>0</v>
      </c>
      <c r="C180" t="s">
        <v>264</v>
      </c>
      <c r="D180">
        <v>19.145136000000001</v>
      </c>
      <c r="E180" t="s">
        <v>263</v>
      </c>
      <c r="F180">
        <v>51.919438</v>
      </c>
      <c r="G180" s="3">
        <f t="shared" si="12"/>
        <v>17466.416534609103</v>
      </c>
      <c r="H180" s="3">
        <v>17.466416534609102</v>
      </c>
      <c r="I180" s="3">
        <f t="shared" si="13"/>
        <v>16396.058125514952</v>
      </c>
      <c r="J180" s="3">
        <f t="shared" si="14"/>
        <v>1070.3584090941517</v>
      </c>
      <c r="K180" s="3">
        <v>1.3379480113676898</v>
      </c>
      <c r="L180" s="4">
        <v>39736.797858075428</v>
      </c>
      <c r="M180" t="str">
        <f t="shared" si="15"/>
        <v>balance_type_node</v>
      </c>
      <c r="N180" s="3">
        <v>174120.334621877</v>
      </c>
      <c r="O180">
        <v>40</v>
      </c>
      <c r="P180">
        <v>0.98</v>
      </c>
      <c r="S180">
        <v>0.05</v>
      </c>
      <c r="T180" s="3">
        <f t="shared" si="16"/>
        <v>65.526552655265533</v>
      </c>
      <c r="U180" s="3">
        <v>2.1840000000000002</v>
      </c>
      <c r="V180" s="5">
        <f t="shared" si="17"/>
        <v>2.4</v>
      </c>
    </row>
    <row r="181" spans="1:22" x14ac:dyDescent="0.35">
      <c r="A181" t="s">
        <v>176</v>
      </c>
      <c r="B181" t="s">
        <v>0</v>
      </c>
      <c r="C181" t="s">
        <v>264</v>
      </c>
      <c r="D181">
        <v>-8.2244539999999997</v>
      </c>
      <c r="E181" t="s">
        <v>263</v>
      </c>
      <c r="F181">
        <v>39.399872000000002</v>
      </c>
      <c r="G181" s="3">
        <f t="shared" si="12"/>
        <v>6475.2352173661566</v>
      </c>
      <c r="H181" s="3">
        <v>6.4752352173661567</v>
      </c>
      <c r="I181" s="3">
        <f t="shared" si="13"/>
        <v>6078.4267219293688</v>
      </c>
      <c r="J181" s="3">
        <f t="shared" si="14"/>
        <v>396.80849543678744</v>
      </c>
      <c r="K181" s="3">
        <v>0.49601061929598428</v>
      </c>
      <c r="L181" s="4">
        <v>14731.41971658175</v>
      </c>
      <c r="M181" t="str">
        <f t="shared" si="15"/>
        <v>balance_type_none</v>
      </c>
      <c r="N181" s="3">
        <v>174120.334621877</v>
      </c>
      <c r="O181">
        <v>40</v>
      </c>
      <c r="P181">
        <v>0.98</v>
      </c>
      <c r="S181">
        <v>0.05</v>
      </c>
      <c r="T181" s="3">
        <f t="shared" si="16"/>
        <v>51.875187518751872</v>
      </c>
      <c r="U181" s="3">
        <v>1.7289999999999999</v>
      </c>
      <c r="V181" s="5">
        <f t="shared" si="17"/>
        <v>1.8999999999999997</v>
      </c>
    </row>
    <row r="182" spans="1:22" x14ac:dyDescent="0.35">
      <c r="A182" t="s">
        <v>177</v>
      </c>
      <c r="B182" t="s">
        <v>0</v>
      </c>
      <c r="C182" t="s">
        <v>264</v>
      </c>
      <c r="D182">
        <v>24.966760000000001</v>
      </c>
      <c r="E182" t="s">
        <v>263</v>
      </c>
      <c r="F182">
        <v>45.943161000000003</v>
      </c>
      <c r="G182" s="3">
        <f t="shared" si="12"/>
        <v>7361.4783498128309</v>
      </c>
      <c r="H182" s="3">
        <v>7.3614783498128311</v>
      </c>
      <c r="I182" s="3">
        <f t="shared" si="13"/>
        <v>6910.360042890864</v>
      </c>
      <c r="J182" s="3">
        <f t="shared" si="14"/>
        <v>451.11830692196673</v>
      </c>
      <c r="K182" s="3">
        <v>0.56389788365245841</v>
      </c>
      <c r="L182" s="4">
        <v>16747.658373054921</v>
      </c>
      <c r="M182" t="str">
        <f t="shared" si="15"/>
        <v>balance_type_node</v>
      </c>
      <c r="N182" s="3">
        <v>174120.334621877</v>
      </c>
      <c r="O182">
        <v>40</v>
      </c>
      <c r="P182">
        <v>0.98</v>
      </c>
      <c r="S182">
        <v>0.05</v>
      </c>
      <c r="T182" s="3">
        <f t="shared" si="16"/>
        <v>70.987098709870992</v>
      </c>
      <c r="U182" s="3">
        <v>2.3660000000000001</v>
      </c>
      <c r="V182" s="5">
        <f t="shared" si="17"/>
        <v>2.6</v>
      </c>
    </row>
    <row r="183" spans="1:22" x14ac:dyDescent="0.35">
      <c r="A183" t="s">
        <v>178</v>
      </c>
      <c r="B183" t="s">
        <v>0</v>
      </c>
      <c r="C183" t="s">
        <v>264</v>
      </c>
      <c r="D183">
        <v>21.005859000000001</v>
      </c>
      <c r="E183" t="s">
        <v>263</v>
      </c>
      <c r="F183">
        <v>44.016520999999997</v>
      </c>
      <c r="G183" s="3">
        <f t="shared" si="12"/>
        <v>1634.2662149280604</v>
      </c>
      <c r="H183" s="3">
        <v>1.6342662149280605</v>
      </c>
      <c r="I183" s="3">
        <f t="shared" si="13"/>
        <v>1534.116846431057</v>
      </c>
      <c r="J183" s="3">
        <f t="shared" si="14"/>
        <v>100.14936849700339</v>
      </c>
      <c r="K183" s="3">
        <v>0.12518671062125425</v>
      </c>
      <c r="L183" s="4">
        <v>3718.0211579290467</v>
      </c>
      <c r="M183" t="str">
        <f t="shared" si="15"/>
        <v>balance_type_node</v>
      </c>
      <c r="N183" s="3">
        <v>174120.334621877</v>
      </c>
      <c r="O183">
        <v>40</v>
      </c>
      <c r="P183">
        <v>0.98</v>
      </c>
      <c r="S183">
        <v>0.05</v>
      </c>
      <c r="T183" s="3">
        <f t="shared" si="16"/>
        <v>73.717371737173735</v>
      </c>
      <c r="U183" s="3">
        <v>2.4570000000000003</v>
      </c>
      <c r="V183" s="5">
        <f t="shared" si="17"/>
        <v>2.7</v>
      </c>
    </row>
    <row r="184" spans="1:22" x14ac:dyDescent="0.35">
      <c r="A184" t="s">
        <v>179</v>
      </c>
      <c r="B184" t="s">
        <v>0</v>
      </c>
      <c r="C184" t="s">
        <v>264</v>
      </c>
      <c r="D184">
        <v>19.699024000000001</v>
      </c>
      <c r="E184" t="s">
        <v>263</v>
      </c>
      <c r="F184">
        <v>48.669026000000002</v>
      </c>
      <c r="G184" s="3">
        <f t="shared" si="12"/>
        <v>2976.6111802473215</v>
      </c>
      <c r="H184" s="3">
        <v>2.9766111802473216</v>
      </c>
      <c r="I184" s="3">
        <f t="shared" si="13"/>
        <v>2794.2016515916662</v>
      </c>
      <c r="J184" s="3">
        <f t="shared" si="14"/>
        <v>182.40952865565521</v>
      </c>
      <c r="K184" s="3">
        <v>0.22801191081956901</v>
      </c>
      <c r="L184" s="4">
        <v>6771.9097696545496</v>
      </c>
      <c r="M184" t="str">
        <f t="shared" si="15"/>
        <v>balance_type_node</v>
      </c>
      <c r="N184" s="3">
        <v>174120.334621877</v>
      </c>
      <c r="O184">
        <v>40</v>
      </c>
      <c r="P184">
        <v>0.98</v>
      </c>
      <c r="S184">
        <v>0.05</v>
      </c>
      <c r="T184" s="3">
        <f t="shared" si="16"/>
        <v>60.066006600660074</v>
      </c>
      <c r="U184" s="3">
        <v>2.0020000000000002</v>
      </c>
      <c r="V184" s="5">
        <f t="shared" si="17"/>
        <v>2.2000000000000002</v>
      </c>
    </row>
    <row r="185" spans="1:22" x14ac:dyDescent="0.35">
      <c r="A185" t="s">
        <v>180</v>
      </c>
      <c r="B185" t="s">
        <v>0</v>
      </c>
      <c r="C185" t="s">
        <v>264</v>
      </c>
      <c r="D185">
        <v>14.995463000000001</v>
      </c>
      <c r="E185" t="s">
        <v>263</v>
      </c>
      <c r="F185">
        <v>46.151240999999999</v>
      </c>
      <c r="G185" s="3">
        <f t="shared" si="12"/>
        <v>1594.3139300280641</v>
      </c>
      <c r="H185" s="3">
        <v>1.594313930028064</v>
      </c>
      <c r="I185" s="3">
        <f t="shared" si="13"/>
        <v>1496.6128750715343</v>
      </c>
      <c r="J185" s="3">
        <f t="shared" si="14"/>
        <v>97.701054956529731</v>
      </c>
      <c r="K185" s="3">
        <v>0.12212631869566215</v>
      </c>
      <c r="L185" s="4">
        <v>3627.1281080642575</v>
      </c>
      <c r="M185" t="str">
        <f t="shared" si="15"/>
        <v>balance_type_node</v>
      </c>
      <c r="N185" s="3">
        <v>174120.334621877</v>
      </c>
      <c r="O185">
        <v>40</v>
      </c>
      <c r="P185">
        <v>0.98</v>
      </c>
      <c r="S185">
        <v>0.05</v>
      </c>
      <c r="T185" s="3">
        <f t="shared" si="16"/>
        <v>62.796279627962804</v>
      </c>
      <c r="U185" s="3">
        <v>2.093</v>
      </c>
      <c r="V185" s="5">
        <f t="shared" si="17"/>
        <v>2.2999999999999998</v>
      </c>
    </row>
    <row r="186" spans="1:22" x14ac:dyDescent="0.35">
      <c r="A186" t="s">
        <v>181</v>
      </c>
      <c r="B186" t="s">
        <v>0</v>
      </c>
      <c r="C186" t="s">
        <v>264</v>
      </c>
      <c r="D186">
        <v>18.643501000000001</v>
      </c>
      <c r="E186" t="s">
        <v>263</v>
      </c>
      <c r="F186">
        <v>60.128160999999999</v>
      </c>
      <c r="G186" s="3">
        <f t="shared" si="12"/>
        <v>16258.615648014569</v>
      </c>
      <c r="H186" s="3">
        <v>16.258615648014569</v>
      </c>
      <c r="I186" s="3">
        <f t="shared" si="13"/>
        <v>15262.272411575681</v>
      </c>
      <c r="J186" s="3">
        <f t="shared" si="14"/>
        <v>996.34323643888899</v>
      </c>
      <c r="K186" s="3">
        <v>1.2454290455486112</v>
      </c>
      <c r="L186" s="4">
        <v>36989.002419422482</v>
      </c>
      <c r="M186" t="str">
        <f t="shared" si="15"/>
        <v>balance_type_node</v>
      </c>
      <c r="N186" s="3">
        <v>174120.334621877</v>
      </c>
      <c r="O186">
        <v>40</v>
      </c>
      <c r="P186">
        <v>0.98</v>
      </c>
      <c r="S186">
        <v>0.05</v>
      </c>
      <c r="T186" s="3">
        <f t="shared" si="16"/>
        <v>87.368736873687382</v>
      </c>
      <c r="U186" s="3">
        <v>2.9120000000000004</v>
      </c>
      <c r="V186" s="5">
        <f t="shared" si="17"/>
        <v>3.2</v>
      </c>
    </row>
    <row r="187" spans="1:22" x14ac:dyDescent="0.35">
      <c r="A187" t="s">
        <v>182</v>
      </c>
      <c r="B187" t="s">
        <v>0</v>
      </c>
      <c r="C187" t="s">
        <v>264</v>
      </c>
      <c r="D187">
        <v>31.165579999999999</v>
      </c>
      <c r="E187" t="s">
        <v>263</v>
      </c>
      <c r="F187">
        <v>48.379432999999999</v>
      </c>
      <c r="G187" s="3">
        <f t="shared" si="12"/>
        <v>5184.7583014683942</v>
      </c>
      <c r="H187" s="3">
        <v>5.1847583014683938</v>
      </c>
      <c r="I187" s="3">
        <f t="shared" si="13"/>
        <v>4867.0314434090342</v>
      </c>
      <c r="J187" s="3">
        <f t="shared" si="14"/>
        <v>317.72685805936015</v>
      </c>
      <c r="K187" s="3">
        <v>0.39715857257420012</v>
      </c>
      <c r="L187" s="4">
        <v>11795.532996719459</v>
      </c>
      <c r="M187" t="str">
        <f t="shared" si="15"/>
        <v>balance_type_node</v>
      </c>
      <c r="N187" s="3">
        <v>174120.334621877</v>
      </c>
      <c r="O187">
        <v>40</v>
      </c>
      <c r="P187">
        <v>0.98</v>
      </c>
      <c r="S187">
        <v>0.05</v>
      </c>
      <c r="T187" s="3">
        <f t="shared" si="16"/>
        <v>70.987098709870992</v>
      </c>
      <c r="U187" s="3">
        <v>2.3660000000000001</v>
      </c>
      <c r="V187" s="5">
        <f t="shared" si="17"/>
        <v>2.6</v>
      </c>
    </row>
    <row r="188" spans="1:22" x14ac:dyDescent="0.35">
      <c r="A188" t="s">
        <v>183</v>
      </c>
      <c r="B188" t="s">
        <v>0</v>
      </c>
      <c r="C188" t="s">
        <v>264</v>
      </c>
      <c r="D188">
        <v>-88.497649999999993</v>
      </c>
      <c r="E188" t="s">
        <v>263</v>
      </c>
      <c r="F188">
        <v>17.189876999999999</v>
      </c>
      <c r="G188" s="3">
        <f t="shared" si="12"/>
        <v>113.18008906196393</v>
      </c>
      <c r="H188" s="3">
        <v>0.11318008906196393</v>
      </c>
      <c r="I188" s="3">
        <f t="shared" si="13"/>
        <v>82.904202556912594</v>
      </c>
      <c r="J188" s="3">
        <f t="shared" si="14"/>
        <v>30.275886505051332</v>
      </c>
      <c r="K188" s="3">
        <v>3.7844858131314163E-2</v>
      </c>
      <c r="L188" s="4">
        <v>3292.6793256275841</v>
      </c>
      <c r="M188" t="str">
        <f t="shared" si="15"/>
        <v>balance_type_node</v>
      </c>
      <c r="N188" s="3">
        <v>174120.334621877</v>
      </c>
      <c r="O188">
        <v>40</v>
      </c>
      <c r="P188">
        <v>0.98</v>
      </c>
      <c r="S188">
        <v>0.05</v>
      </c>
      <c r="T188" s="3">
        <f t="shared" si="16"/>
        <v>65.526552655265533</v>
      </c>
      <c r="U188" s="3">
        <v>2.1840000000000002</v>
      </c>
      <c r="V188" s="5">
        <f t="shared" si="17"/>
        <v>2.4</v>
      </c>
    </row>
    <row r="189" spans="1:22" x14ac:dyDescent="0.35">
      <c r="A189" t="s">
        <v>184</v>
      </c>
      <c r="B189" t="s">
        <v>0</v>
      </c>
      <c r="C189" t="s">
        <v>264</v>
      </c>
      <c r="D189">
        <v>-114.687617226762</v>
      </c>
      <c r="E189" t="s">
        <v>263</v>
      </c>
      <c r="F189">
        <v>54.839868802882798</v>
      </c>
      <c r="G189" s="3">
        <f t="shared" si="12"/>
        <v>18958.667338109219</v>
      </c>
      <c r="H189" s="3">
        <v>18.958667338109219</v>
      </c>
      <c r="I189" s="3">
        <f t="shared" si="13"/>
        <v>12762.538124198738</v>
      </c>
      <c r="J189" s="3">
        <f t="shared" si="14"/>
        <v>6196.1292139104808</v>
      </c>
      <c r="K189" s="3">
        <v>7.7451615173880999</v>
      </c>
      <c r="L189" s="4">
        <v>250147.96368578891</v>
      </c>
      <c r="M189" t="str">
        <f t="shared" si="15"/>
        <v>balance_type_node</v>
      </c>
      <c r="N189" s="3">
        <v>174120.334621877</v>
      </c>
      <c r="O189">
        <v>40</v>
      </c>
      <c r="P189">
        <v>0.98</v>
      </c>
      <c r="S189">
        <v>0.05</v>
      </c>
      <c r="T189" s="3">
        <f t="shared" si="16"/>
        <v>76.447644764476451</v>
      </c>
      <c r="U189" s="3">
        <v>2.548</v>
      </c>
      <c r="V189" s="5">
        <f t="shared" si="17"/>
        <v>2.8</v>
      </c>
    </row>
    <row r="190" spans="1:22" x14ac:dyDescent="0.35">
      <c r="A190" t="s">
        <v>185</v>
      </c>
      <c r="B190" t="s">
        <v>0</v>
      </c>
      <c r="C190" t="s">
        <v>264</v>
      </c>
      <c r="D190">
        <v>-64.903434433535395</v>
      </c>
      <c r="E190" t="s">
        <v>263</v>
      </c>
      <c r="F190">
        <v>46.001723491061398</v>
      </c>
      <c r="G190" s="3">
        <f t="shared" si="12"/>
        <v>6079.9722872608836</v>
      </c>
      <c r="H190" s="3">
        <v>6.0799722872608832</v>
      </c>
      <c r="I190" s="3">
        <f t="shared" si="13"/>
        <v>4092.8972868394458</v>
      </c>
      <c r="J190" s="3">
        <f t="shared" si="14"/>
        <v>1987.0750004214378</v>
      </c>
      <c r="K190" s="3">
        <v>2.4838437505267974</v>
      </c>
      <c r="L190" s="4">
        <v>80221.497629591293</v>
      </c>
      <c r="M190" t="str">
        <f t="shared" si="15"/>
        <v>balance_type_node</v>
      </c>
      <c r="N190" s="3">
        <v>174120.334621877</v>
      </c>
      <c r="O190">
        <v>40</v>
      </c>
      <c r="P190">
        <v>0.98</v>
      </c>
      <c r="S190">
        <v>0.05</v>
      </c>
      <c r="T190" s="3">
        <f t="shared" si="16"/>
        <v>79.177917791779166</v>
      </c>
      <c r="U190" s="3">
        <v>2.6389999999999998</v>
      </c>
      <c r="V190" s="5">
        <f t="shared" si="17"/>
        <v>2.8999999999999995</v>
      </c>
    </row>
    <row r="191" spans="1:22" x14ac:dyDescent="0.35">
      <c r="A191" t="s">
        <v>186</v>
      </c>
      <c r="B191" t="s">
        <v>0</v>
      </c>
      <c r="C191" t="s">
        <v>264</v>
      </c>
      <c r="D191">
        <v>-124.53394214741699</v>
      </c>
      <c r="E191" t="s">
        <v>263</v>
      </c>
      <c r="F191">
        <v>54.764075937035798</v>
      </c>
      <c r="G191" s="3">
        <f t="shared" si="12"/>
        <v>14048.605973802072</v>
      </c>
      <c r="H191" s="3">
        <v>14.048605973802072</v>
      </c>
      <c r="I191" s="3">
        <f t="shared" si="13"/>
        <v>9457.1979208733028</v>
      </c>
      <c r="J191" s="3">
        <f t="shared" si="14"/>
        <v>4591.4080529287703</v>
      </c>
      <c r="K191" s="3">
        <v>5.7392600661609627</v>
      </c>
      <c r="L191" s="4">
        <v>185362.72166696916</v>
      </c>
      <c r="M191" t="str">
        <f t="shared" si="15"/>
        <v>balance_type_node</v>
      </c>
      <c r="N191" s="3">
        <v>174120.334621877</v>
      </c>
      <c r="O191">
        <v>40</v>
      </c>
      <c r="P191">
        <v>0.98</v>
      </c>
      <c r="S191">
        <v>0.05</v>
      </c>
      <c r="T191" s="3">
        <f t="shared" si="16"/>
        <v>79.177917791779166</v>
      </c>
      <c r="U191" s="3">
        <v>2.6389999999999998</v>
      </c>
      <c r="V191" s="5">
        <f t="shared" si="17"/>
        <v>2.8999999999999995</v>
      </c>
    </row>
    <row r="192" spans="1:22" x14ac:dyDescent="0.35">
      <c r="A192" t="s">
        <v>187</v>
      </c>
      <c r="B192" t="s">
        <v>0</v>
      </c>
      <c r="C192" t="s">
        <v>264</v>
      </c>
      <c r="D192">
        <v>-97.895358010454203</v>
      </c>
      <c r="E192" t="s">
        <v>263</v>
      </c>
      <c r="F192">
        <v>54.788828137861401</v>
      </c>
      <c r="G192" s="3">
        <f t="shared" si="12"/>
        <v>5209.7554766603689</v>
      </c>
      <c r="H192" s="3">
        <v>5.2097554766603693</v>
      </c>
      <c r="I192" s="3">
        <f t="shared" si="13"/>
        <v>3507.087376071986</v>
      </c>
      <c r="J192" s="3">
        <f t="shared" si="14"/>
        <v>1702.6681005883829</v>
      </c>
      <c r="K192" s="3">
        <v>2.1283351257354783</v>
      </c>
      <c r="L192" s="4">
        <v>68739.521641791158</v>
      </c>
      <c r="M192" t="str">
        <f t="shared" si="15"/>
        <v>balance_type_node</v>
      </c>
      <c r="N192" s="3">
        <v>174120.334621877</v>
      </c>
      <c r="O192">
        <v>40</v>
      </c>
      <c r="P192">
        <v>0.98</v>
      </c>
      <c r="S192">
        <v>0.05</v>
      </c>
      <c r="T192" s="3">
        <f t="shared" si="16"/>
        <v>84.638463846384653</v>
      </c>
      <c r="U192" s="3">
        <v>2.8210000000000002</v>
      </c>
      <c r="V192" s="5">
        <f t="shared" si="17"/>
        <v>3.1</v>
      </c>
    </row>
    <row r="193" spans="1:22" x14ac:dyDescent="0.35">
      <c r="A193" t="s">
        <v>188</v>
      </c>
      <c r="B193" t="s">
        <v>0</v>
      </c>
      <c r="C193" t="s">
        <v>264</v>
      </c>
      <c r="D193">
        <v>-58.305405553434603</v>
      </c>
      <c r="E193" t="s">
        <v>263</v>
      </c>
      <c r="F193">
        <v>52.576578551550298</v>
      </c>
      <c r="G193" s="3">
        <f t="shared" si="12"/>
        <v>2708.1236016745934</v>
      </c>
      <c r="H193" s="3">
        <v>2.7081236016745933</v>
      </c>
      <c r="I193" s="3">
        <f t="shared" si="13"/>
        <v>1823.0464248897665</v>
      </c>
      <c r="J193" s="3">
        <f t="shared" si="14"/>
        <v>885.07717678482686</v>
      </c>
      <c r="K193" s="3">
        <v>1.1063464709810336</v>
      </c>
      <c r="L193" s="4">
        <v>35732.026533669086</v>
      </c>
      <c r="M193" t="str">
        <f t="shared" si="15"/>
        <v>balance_type_node</v>
      </c>
      <c r="N193" s="3">
        <v>174120.334621877</v>
      </c>
      <c r="O193">
        <v>40</v>
      </c>
      <c r="P193">
        <v>0.98</v>
      </c>
      <c r="S193">
        <v>0.05</v>
      </c>
      <c r="T193" s="3">
        <f t="shared" si="16"/>
        <v>73.717371737173735</v>
      </c>
      <c r="U193" s="3">
        <v>2.4570000000000003</v>
      </c>
      <c r="V193" s="5">
        <f t="shared" si="17"/>
        <v>2.7</v>
      </c>
    </row>
    <row r="194" spans="1:22" x14ac:dyDescent="0.35">
      <c r="A194" t="s">
        <v>189</v>
      </c>
      <c r="B194" t="s">
        <v>0</v>
      </c>
      <c r="C194" t="s">
        <v>264</v>
      </c>
      <c r="D194">
        <v>-116.45057956807101</v>
      </c>
      <c r="E194" t="s">
        <v>263</v>
      </c>
      <c r="F194">
        <v>62.320293948909097</v>
      </c>
      <c r="G194" s="3">
        <f t="shared" ref="G194:G254" si="18">H194*1000</f>
        <v>194.30019342496379</v>
      </c>
      <c r="H194" s="3">
        <v>0.1943001934249638</v>
      </c>
      <c r="I194" s="3">
        <f t="shared" ref="I194:I254" si="19">IF((G194-J194)&gt;0,G194-J194,0)</f>
        <v>130.79841435587954</v>
      </c>
      <c r="J194" s="3">
        <f t="shared" ref="J194:J254" si="20">K194*0.8*1000</f>
        <v>63.501779069084243</v>
      </c>
      <c r="K194" s="3">
        <v>7.9377223836355301E-2</v>
      </c>
      <c r="L194" s="4">
        <v>2563.6716369462365</v>
      </c>
      <c r="M194" t="str">
        <f t="shared" ref="M194:M254" si="21">IF(T194&lt;52,"balance_type_none","balance_type_node")</f>
        <v>balance_type_node</v>
      </c>
      <c r="N194" s="3">
        <v>174120.334621877</v>
      </c>
      <c r="O194">
        <v>40</v>
      </c>
      <c r="P194">
        <v>0.98</v>
      </c>
      <c r="S194">
        <v>0.05</v>
      </c>
      <c r="T194" s="3">
        <f t="shared" ref="T194:T254" si="22">U194/33.33*1000</f>
        <v>87.368736873687382</v>
      </c>
      <c r="U194" s="3">
        <v>2.9120000000000004</v>
      </c>
      <c r="V194" s="5">
        <f t="shared" ref="V194:V257" si="23">U194/0.91</f>
        <v>3.2</v>
      </c>
    </row>
    <row r="195" spans="1:22" x14ac:dyDescent="0.35">
      <c r="A195" t="s">
        <v>190</v>
      </c>
      <c r="B195" t="s">
        <v>0</v>
      </c>
      <c r="C195" t="s">
        <v>264</v>
      </c>
      <c r="D195">
        <v>-84.882395669145694</v>
      </c>
      <c r="E195" t="s">
        <v>263</v>
      </c>
      <c r="F195">
        <v>49.767538804971402</v>
      </c>
      <c r="G195" s="3">
        <f t="shared" si="18"/>
        <v>31223.161805501135</v>
      </c>
      <c r="H195" s="3">
        <v>31.223161805501135</v>
      </c>
      <c r="I195" s="3">
        <f t="shared" si="19"/>
        <v>21018.713277368784</v>
      </c>
      <c r="J195" s="3">
        <f t="shared" si="20"/>
        <v>10204.44852813235</v>
      </c>
      <c r="K195" s="3">
        <v>12.755560660165438</v>
      </c>
      <c r="L195" s="4">
        <v>411970.43052589137</v>
      </c>
      <c r="M195" t="str">
        <f t="shared" si="21"/>
        <v>balance_type_node</v>
      </c>
      <c r="N195" s="3">
        <v>174120.334621877</v>
      </c>
      <c r="O195">
        <v>40</v>
      </c>
      <c r="P195">
        <v>0.98</v>
      </c>
      <c r="S195">
        <v>0.05</v>
      </c>
      <c r="T195" s="3">
        <f t="shared" si="22"/>
        <v>90.099009900990112</v>
      </c>
      <c r="U195" s="3">
        <v>3.0030000000000001</v>
      </c>
      <c r="V195" s="5">
        <f t="shared" si="23"/>
        <v>3.3</v>
      </c>
    </row>
    <row r="196" spans="1:22" x14ac:dyDescent="0.35">
      <c r="A196" t="s">
        <v>191</v>
      </c>
      <c r="B196" t="s">
        <v>0</v>
      </c>
      <c r="C196" t="s">
        <v>264</v>
      </c>
      <c r="D196">
        <v>-73.951224263761702</v>
      </c>
      <c r="E196" t="s">
        <v>263</v>
      </c>
      <c r="F196">
        <v>49.866669861314897</v>
      </c>
      <c r="G196" s="3">
        <f t="shared" si="18"/>
        <v>42069.335858740247</v>
      </c>
      <c r="H196" s="3">
        <v>42.069335858740246</v>
      </c>
      <c r="I196" s="3">
        <f t="shared" si="19"/>
        <v>28320.107799857655</v>
      </c>
      <c r="J196" s="3">
        <f t="shared" si="20"/>
        <v>13749.228058882592</v>
      </c>
      <c r="K196" s="3">
        <v>17.186535073603238</v>
      </c>
      <c r="L196" s="4">
        <v>555079.03118927486</v>
      </c>
      <c r="M196" t="str">
        <f t="shared" si="21"/>
        <v>balance_type_node</v>
      </c>
      <c r="N196" s="3">
        <v>174120.334621877</v>
      </c>
      <c r="O196">
        <v>40</v>
      </c>
      <c r="P196">
        <v>0.98</v>
      </c>
      <c r="S196">
        <v>0.05</v>
      </c>
      <c r="T196" s="3">
        <f t="shared" si="22"/>
        <v>68.256825682568262</v>
      </c>
      <c r="U196" s="3">
        <v>2.2749999999999999</v>
      </c>
      <c r="V196" s="5">
        <f t="shared" si="23"/>
        <v>2.5</v>
      </c>
    </row>
    <row r="197" spans="1:22" x14ac:dyDescent="0.35">
      <c r="A197" t="s">
        <v>192</v>
      </c>
      <c r="B197" t="s">
        <v>0</v>
      </c>
      <c r="C197" t="s">
        <v>264</v>
      </c>
      <c r="D197">
        <v>-105.720198556108</v>
      </c>
      <c r="E197" t="s">
        <v>263</v>
      </c>
      <c r="F197">
        <v>54.864969790574101</v>
      </c>
      <c r="G197" s="3">
        <f t="shared" si="18"/>
        <v>5387.5387864002423</v>
      </c>
      <c r="H197" s="3">
        <v>5.387538786400242</v>
      </c>
      <c r="I197" s="3">
        <f t="shared" si="19"/>
        <v>3626.7670048104719</v>
      </c>
      <c r="J197" s="3">
        <f t="shared" si="20"/>
        <v>1760.7717815897702</v>
      </c>
      <c r="K197" s="3">
        <v>2.2009647269872126</v>
      </c>
      <c r="L197" s="4">
        <v>71085.263149653096</v>
      </c>
      <c r="M197" t="str">
        <f t="shared" si="21"/>
        <v>balance_type_node</v>
      </c>
      <c r="N197" s="3">
        <v>174120.334621877</v>
      </c>
      <c r="O197">
        <v>40</v>
      </c>
      <c r="P197">
        <v>0.98</v>
      </c>
      <c r="S197">
        <v>0.05</v>
      </c>
      <c r="T197" s="3">
        <f t="shared" si="22"/>
        <v>70.987098709870992</v>
      </c>
      <c r="U197" s="3">
        <v>2.3660000000000001</v>
      </c>
      <c r="V197" s="5">
        <f t="shared" si="23"/>
        <v>2.6</v>
      </c>
    </row>
    <row r="198" spans="1:22" x14ac:dyDescent="0.35">
      <c r="A198" t="s">
        <v>193</v>
      </c>
      <c r="B198" t="s">
        <v>0</v>
      </c>
      <c r="C198" t="s">
        <v>264</v>
      </c>
      <c r="D198">
        <v>-83.753428</v>
      </c>
      <c r="E198" t="s">
        <v>263</v>
      </c>
      <c r="F198">
        <v>9.7489170000000005</v>
      </c>
      <c r="G198" s="3">
        <f t="shared" si="18"/>
        <v>4064.6949953826697</v>
      </c>
      <c r="H198" s="3">
        <v>4.0646949953826699</v>
      </c>
      <c r="I198" s="3">
        <f t="shared" si="19"/>
        <v>2977.3814459960668</v>
      </c>
      <c r="J198" s="3">
        <f t="shared" si="20"/>
        <v>1087.313549386603</v>
      </c>
      <c r="K198" s="3">
        <v>1.3591419367332538</v>
      </c>
      <c r="L198" s="4">
        <v>118251.69327222463</v>
      </c>
      <c r="M198" t="str">
        <f t="shared" si="21"/>
        <v>balance_type_node</v>
      </c>
      <c r="N198" s="3">
        <v>174120.334621877</v>
      </c>
      <c r="O198">
        <v>40</v>
      </c>
      <c r="P198">
        <v>0.98</v>
      </c>
      <c r="S198">
        <v>0.05</v>
      </c>
      <c r="T198" s="3">
        <f t="shared" si="22"/>
        <v>73.717371737173735</v>
      </c>
      <c r="U198" s="3">
        <v>2.4570000000000003</v>
      </c>
      <c r="V198" s="5">
        <f t="shared" si="23"/>
        <v>2.7</v>
      </c>
    </row>
    <row r="199" spans="1:22" x14ac:dyDescent="0.35">
      <c r="A199" t="s">
        <v>194</v>
      </c>
      <c r="B199" t="s">
        <v>0</v>
      </c>
      <c r="C199" t="s">
        <v>264</v>
      </c>
      <c r="D199">
        <v>-77.781166999999996</v>
      </c>
      <c r="E199" t="s">
        <v>263</v>
      </c>
      <c r="F199">
        <v>21.521757000000001</v>
      </c>
      <c r="G199" s="3">
        <f t="shared" si="18"/>
        <v>6788.0613460624363</v>
      </c>
      <c r="H199" s="3">
        <v>6.7880613460624364</v>
      </c>
      <c r="I199" s="3">
        <f t="shared" si="19"/>
        <v>4972.2421802885256</v>
      </c>
      <c r="J199" s="3">
        <f t="shared" si="20"/>
        <v>1815.8191657739112</v>
      </c>
      <c r="K199" s="3">
        <v>2.2697739572173887</v>
      </c>
      <c r="L199" s="4">
        <v>197480.93008687103</v>
      </c>
      <c r="M199" t="str">
        <f t="shared" si="21"/>
        <v>balance_type_node</v>
      </c>
      <c r="N199" s="3">
        <v>174120.334621877</v>
      </c>
      <c r="O199">
        <v>40</v>
      </c>
      <c r="P199">
        <v>0.98</v>
      </c>
      <c r="S199">
        <v>0.05</v>
      </c>
      <c r="T199" s="3">
        <f t="shared" si="22"/>
        <v>62.796279627962804</v>
      </c>
      <c r="U199" s="3">
        <v>2.093</v>
      </c>
      <c r="V199" s="5">
        <f t="shared" si="23"/>
        <v>2.2999999999999998</v>
      </c>
    </row>
    <row r="200" spans="1:22" x14ac:dyDescent="0.35">
      <c r="A200" t="s">
        <v>195</v>
      </c>
      <c r="B200" t="s">
        <v>0</v>
      </c>
      <c r="C200" t="s">
        <v>264</v>
      </c>
      <c r="D200">
        <v>-70.162650999999997</v>
      </c>
      <c r="E200" t="s">
        <v>263</v>
      </c>
      <c r="F200">
        <v>18.735693000000001</v>
      </c>
      <c r="G200" s="3">
        <f t="shared" si="18"/>
        <v>5959.1842424192782</v>
      </c>
      <c r="H200" s="3">
        <v>5.959184242419278</v>
      </c>
      <c r="I200" s="3">
        <f t="shared" si="19"/>
        <v>4365.0912594441543</v>
      </c>
      <c r="J200" s="3">
        <f t="shared" si="20"/>
        <v>1594.0929829751244</v>
      </c>
      <c r="K200" s="3">
        <v>1.9926162287189055</v>
      </c>
      <c r="L200" s="4">
        <v>173366.91387366853</v>
      </c>
      <c r="M200" t="str">
        <f t="shared" si="21"/>
        <v>balance_type_node</v>
      </c>
      <c r="N200" s="3">
        <v>174120.334621877</v>
      </c>
      <c r="O200">
        <v>40</v>
      </c>
      <c r="P200">
        <v>0.98</v>
      </c>
      <c r="S200">
        <v>0.05</v>
      </c>
      <c r="T200" s="3">
        <f t="shared" si="22"/>
        <v>60.066006600660074</v>
      </c>
      <c r="U200" s="3">
        <v>2.0020000000000002</v>
      </c>
      <c r="V200" s="5">
        <f t="shared" si="23"/>
        <v>2.2000000000000002</v>
      </c>
    </row>
    <row r="201" spans="1:22" x14ac:dyDescent="0.35">
      <c r="A201" t="s">
        <v>196</v>
      </c>
      <c r="B201" t="s">
        <v>0</v>
      </c>
      <c r="C201" t="s">
        <v>264</v>
      </c>
      <c r="D201">
        <v>-90.230759000000006</v>
      </c>
      <c r="E201" t="s">
        <v>263</v>
      </c>
      <c r="F201">
        <v>15.783471</v>
      </c>
      <c r="G201" s="3">
        <f t="shared" si="18"/>
        <v>5437.0708101577939</v>
      </c>
      <c r="H201" s="3">
        <v>5.4370708101577936</v>
      </c>
      <c r="I201" s="3">
        <f t="shared" si="19"/>
        <v>3982.6441514356675</v>
      </c>
      <c r="J201" s="3">
        <f t="shared" si="20"/>
        <v>1454.4266587221264</v>
      </c>
      <c r="K201" s="3">
        <v>1.8180333234026578</v>
      </c>
      <c r="L201" s="4">
        <v>158177.38611937736</v>
      </c>
      <c r="M201" t="str">
        <f t="shared" si="21"/>
        <v>balance_type_node</v>
      </c>
      <c r="N201" s="3">
        <v>174120.334621877</v>
      </c>
      <c r="O201">
        <v>40</v>
      </c>
      <c r="P201">
        <v>0.98</v>
      </c>
      <c r="S201">
        <v>0.05</v>
      </c>
      <c r="T201" s="3">
        <f t="shared" si="22"/>
        <v>65.526552655265533</v>
      </c>
      <c r="U201" s="3">
        <v>2.1840000000000002</v>
      </c>
      <c r="V201" s="5">
        <f t="shared" si="23"/>
        <v>2.4</v>
      </c>
    </row>
    <row r="202" spans="1:22" x14ac:dyDescent="0.35">
      <c r="A202" t="s">
        <v>197</v>
      </c>
      <c r="B202" t="s">
        <v>0</v>
      </c>
      <c r="C202" t="s">
        <v>264</v>
      </c>
      <c r="D202">
        <v>-86.241905000000003</v>
      </c>
      <c r="E202" t="s">
        <v>263</v>
      </c>
      <c r="F202">
        <v>15.199999</v>
      </c>
      <c r="G202" s="3">
        <f t="shared" si="18"/>
        <v>1801.3900821517757</v>
      </c>
      <c r="H202" s="3">
        <v>1.8013900821517757</v>
      </c>
      <c r="I202" s="3">
        <f t="shared" si="19"/>
        <v>1319.5148501161007</v>
      </c>
      <c r="J202" s="3">
        <f t="shared" si="20"/>
        <v>481.87523203567503</v>
      </c>
      <c r="K202" s="3">
        <v>0.60234404004459374</v>
      </c>
      <c r="L202" s="4">
        <v>52406.743359641616</v>
      </c>
      <c r="M202" t="str">
        <f t="shared" si="21"/>
        <v>balance_type_node</v>
      </c>
      <c r="N202" s="3">
        <v>174120.334621877</v>
      </c>
      <c r="O202">
        <v>40</v>
      </c>
      <c r="P202">
        <v>0.98</v>
      </c>
      <c r="S202">
        <v>0.05</v>
      </c>
      <c r="T202" s="3">
        <f t="shared" si="22"/>
        <v>57.335733573357345</v>
      </c>
      <c r="U202" s="3">
        <v>1.9110000000000003</v>
      </c>
      <c r="V202" s="5">
        <f t="shared" si="23"/>
        <v>2.1</v>
      </c>
    </row>
    <row r="203" spans="1:22" x14ac:dyDescent="0.35">
      <c r="A203" t="s">
        <v>198</v>
      </c>
      <c r="B203" t="s">
        <v>0</v>
      </c>
      <c r="C203" t="s">
        <v>264</v>
      </c>
      <c r="D203">
        <v>-72.285214999999994</v>
      </c>
      <c r="E203" t="s">
        <v>263</v>
      </c>
      <c r="F203">
        <v>18.971187</v>
      </c>
      <c r="G203" s="3">
        <f t="shared" si="18"/>
        <v>1324.3518698038429</v>
      </c>
      <c r="H203" s="3">
        <v>1.3243518698038428</v>
      </c>
      <c r="I203" s="3">
        <f t="shared" si="19"/>
        <v>970.08525599174459</v>
      </c>
      <c r="J203" s="3">
        <f t="shared" si="20"/>
        <v>354.26661381209823</v>
      </c>
      <c r="K203" s="3">
        <v>0.44283326726512273</v>
      </c>
      <c r="L203" s="4">
        <v>38528.561496112321</v>
      </c>
      <c r="M203" t="str">
        <f t="shared" si="21"/>
        <v>balance_type_node</v>
      </c>
      <c r="N203" s="3">
        <v>174120.334621877</v>
      </c>
      <c r="O203">
        <v>40</v>
      </c>
      <c r="P203">
        <v>0.98</v>
      </c>
      <c r="S203">
        <v>0.05</v>
      </c>
      <c r="T203" s="3">
        <f t="shared" si="22"/>
        <v>60.066006600660074</v>
      </c>
      <c r="U203" s="3">
        <v>2.0020000000000002</v>
      </c>
      <c r="V203" s="5">
        <f t="shared" si="23"/>
        <v>2.2000000000000002</v>
      </c>
    </row>
    <row r="204" spans="1:22" x14ac:dyDescent="0.35">
      <c r="A204" t="s">
        <v>199</v>
      </c>
      <c r="B204" t="s">
        <v>0</v>
      </c>
      <c r="C204" t="s">
        <v>264</v>
      </c>
      <c r="D204">
        <v>-77.297507999999993</v>
      </c>
      <c r="E204" t="s">
        <v>263</v>
      </c>
      <c r="F204">
        <v>18.109580999999999</v>
      </c>
      <c r="G204" s="3">
        <f t="shared" si="18"/>
        <v>862.37004108390397</v>
      </c>
      <c r="H204" s="3">
        <v>0.86237004108390392</v>
      </c>
      <c r="I204" s="3">
        <f t="shared" si="19"/>
        <v>631.68443458187573</v>
      </c>
      <c r="J204" s="3">
        <f t="shared" si="20"/>
        <v>230.68560650202824</v>
      </c>
      <c r="K204" s="3">
        <v>0.28835700812753529</v>
      </c>
      <c r="L204" s="4">
        <v>25088.40582165476</v>
      </c>
      <c r="M204" t="str">
        <f t="shared" si="21"/>
        <v>balance_type_node</v>
      </c>
      <c r="N204" s="3">
        <v>174120.334621877</v>
      </c>
      <c r="O204">
        <v>40</v>
      </c>
      <c r="P204">
        <v>0.98</v>
      </c>
      <c r="S204">
        <v>0.05</v>
      </c>
      <c r="T204" s="3">
        <f t="shared" si="22"/>
        <v>62.796279627962804</v>
      </c>
      <c r="U204" s="3">
        <v>2.093</v>
      </c>
      <c r="V204" s="5">
        <f t="shared" si="23"/>
        <v>2.2999999999999998</v>
      </c>
    </row>
    <row r="205" spans="1:22" x14ac:dyDescent="0.35">
      <c r="A205" t="s">
        <v>200</v>
      </c>
      <c r="B205" t="s">
        <v>0</v>
      </c>
      <c r="C205" t="s">
        <v>264</v>
      </c>
      <c r="D205">
        <v>-102.552784</v>
      </c>
      <c r="E205" t="s">
        <v>263</v>
      </c>
      <c r="F205">
        <v>23.634501</v>
      </c>
      <c r="G205" s="3">
        <f t="shared" si="18"/>
        <v>81761.125639340811</v>
      </c>
      <c r="H205" s="3">
        <v>81.761125639340818</v>
      </c>
      <c r="I205" s="3">
        <f t="shared" si="19"/>
        <v>70831.617947033112</v>
      </c>
      <c r="J205" s="3">
        <f t="shared" si="20"/>
        <v>10929.507692307694</v>
      </c>
      <c r="K205" s="3">
        <v>13.661884615384619</v>
      </c>
      <c r="L205" s="4">
        <v>588236.17021276592</v>
      </c>
      <c r="M205" t="str">
        <f t="shared" si="21"/>
        <v>balance_type_none</v>
      </c>
      <c r="N205" s="3">
        <v>174120.334621877</v>
      </c>
      <c r="O205">
        <v>40</v>
      </c>
      <c r="P205">
        <v>0.98</v>
      </c>
      <c r="S205">
        <v>0.05</v>
      </c>
      <c r="T205" s="3">
        <f t="shared" si="22"/>
        <v>51.875187518751872</v>
      </c>
      <c r="U205" s="3">
        <v>1.7289999999999999</v>
      </c>
      <c r="V205" s="5">
        <f t="shared" si="23"/>
        <v>1.8999999999999997</v>
      </c>
    </row>
    <row r="206" spans="1:22" x14ac:dyDescent="0.35">
      <c r="A206" t="s">
        <v>201</v>
      </c>
      <c r="B206" t="s">
        <v>0</v>
      </c>
      <c r="C206" t="s">
        <v>264</v>
      </c>
      <c r="D206">
        <v>-85.207228999999998</v>
      </c>
      <c r="E206" t="s">
        <v>263</v>
      </c>
      <c r="F206">
        <v>12.865416</v>
      </c>
      <c r="G206" s="3">
        <f t="shared" si="18"/>
        <v>886.06876075584989</v>
      </c>
      <c r="H206" s="3">
        <v>0.88606876075584995</v>
      </c>
      <c r="I206" s="3">
        <f t="shared" si="19"/>
        <v>649.0437022084177</v>
      </c>
      <c r="J206" s="3">
        <f t="shared" si="20"/>
        <v>237.02505854743225</v>
      </c>
      <c r="K206" s="3">
        <v>0.29628132318429029</v>
      </c>
      <c r="L206" s="4">
        <v>25777.858224055155</v>
      </c>
      <c r="M206" t="str">
        <f t="shared" si="21"/>
        <v>balance_type_node</v>
      </c>
      <c r="N206" s="3">
        <v>174120.334621877</v>
      </c>
      <c r="O206">
        <v>40</v>
      </c>
      <c r="P206">
        <v>0.98</v>
      </c>
      <c r="S206">
        <v>0.05</v>
      </c>
      <c r="T206" s="3">
        <f t="shared" si="22"/>
        <v>60.066006600660074</v>
      </c>
      <c r="U206" s="3">
        <v>2.0020000000000002</v>
      </c>
      <c r="V206" s="5">
        <f t="shared" si="23"/>
        <v>2.2000000000000002</v>
      </c>
    </row>
    <row r="207" spans="1:22" x14ac:dyDescent="0.35">
      <c r="A207" t="s">
        <v>202</v>
      </c>
      <c r="B207" t="s">
        <v>0</v>
      </c>
      <c r="C207" t="s">
        <v>264</v>
      </c>
      <c r="D207">
        <v>-80.782127000000003</v>
      </c>
      <c r="E207" t="s">
        <v>263</v>
      </c>
      <c r="F207">
        <v>8.5379810000000003</v>
      </c>
      <c r="G207" s="3">
        <f t="shared" si="18"/>
        <v>4021.8634824757605</v>
      </c>
      <c r="H207" s="3">
        <v>4.0218634824757604</v>
      </c>
      <c r="I207" s="3">
        <f t="shared" si="19"/>
        <v>2946.007443278068</v>
      </c>
      <c r="J207" s="3">
        <f t="shared" si="20"/>
        <v>1075.8560391976926</v>
      </c>
      <c r="K207" s="3">
        <v>1.3448200489971156</v>
      </c>
      <c r="L207" s="4">
        <v>117005.62218142772</v>
      </c>
      <c r="M207" t="str">
        <f t="shared" si="21"/>
        <v>balance_type_node</v>
      </c>
      <c r="N207" s="3">
        <v>174120.334621877</v>
      </c>
      <c r="O207">
        <v>40</v>
      </c>
      <c r="P207">
        <v>0.98</v>
      </c>
      <c r="S207">
        <v>0.05</v>
      </c>
      <c r="T207" s="3">
        <f t="shared" si="22"/>
        <v>87.368736873687382</v>
      </c>
      <c r="U207" s="3">
        <v>2.9120000000000004</v>
      </c>
      <c r="V207" s="5">
        <f t="shared" si="23"/>
        <v>3.2</v>
      </c>
    </row>
    <row r="208" spans="1:22" x14ac:dyDescent="0.35">
      <c r="A208" t="s">
        <v>203</v>
      </c>
      <c r="B208" t="s">
        <v>0</v>
      </c>
      <c r="C208" t="s">
        <v>264</v>
      </c>
      <c r="D208">
        <v>-88.896529999999998</v>
      </c>
      <c r="E208" t="s">
        <v>263</v>
      </c>
      <c r="F208">
        <v>13.794185000000001</v>
      </c>
      <c r="G208" s="3">
        <f t="shared" si="18"/>
        <v>1817.088751193415</v>
      </c>
      <c r="H208" s="3">
        <v>1.8170887511934151</v>
      </c>
      <c r="I208" s="3">
        <f t="shared" si="19"/>
        <v>1331.01409568914</v>
      </c>
      <c r="J208" s="3">
        <f t="shared" si="20"/>
        <v>486.07465550427503</v>
      </c>
      <c r="K208" s="3">
        <v>0.60759331938034378</v>
      </c>
      <c r="L208" s="4">
        <v>52863.455166653694</v>
      </c>
      <c r="M208" t="str">
        <f t="shared" si="21"/>
        <v>balance_type_node</v>
      </c>
      <c r="N208" s="3">
        <v>174120.334621877</v>
      </c>
      <c r="O208">
        <v>40</v>
      </c>
      <c r="P208">
        <v>0.98</v>
      </c>
      <c r="S208">
        <v>0.05</v>
      </c>
      <c r="T208" s="3">
        <f t="shared" si="22"/>
        <v>60.066006600660074</v>
      </c>
      <c r="U208" s="3">
        <v>2.0020000000000002</v>
      </c>
      <c r="V208" s="5">
        <f t="shared" si="23"/>
        <v>2.2000000000000002</v>
      </c>
    </row>
    <row r="209" spans="1:22" x14ac:dyDescent="0.35">
      <c r="A209" t="s">
        <v>204</v>
      </c>
      <c r="B209" t="s">
        <v>0</v>
      </c>
      <c r="C209" t="s">
        <v>264</v>
      </c>
      <c r="D209">
        <v>-61.222503000000003</v>
      </c>
      <c r="E209" t="s">
        <v>263</v>
      </c>
      <c r="F209">
        <v>10.691803</v>
      </c>
      <c r="G209" s="3">
        <f t="shared" si="18"/>
        <v>1352.6423950181488</v>
      </c>
      <c r="H209" s="3">
        <v>1.3526423950181488</v>
      </c>
      <c r="I209" s="3">
        <f t="shared" si="19"/>
        <v>990.80801254943037</v>
      </c>
      <c r="J209" s="3">
        <f t="shared" si="20"/>
        <v>361.83438246871845</v>
      </c>
      <c r="K209" s="3">
        <v>0.45229297808589808</v>
      </c>
      <c r="L209" s="4">
        <v>39351.600497550913</v>
      </c>
      <c r="M209" t="str">
        <f t="shared" si="21"/>
        <v>balance_type_node</v>
      </c>
      <c r="N209" s="3">
        <v>174120.334621877</v>
      </c>
      <c r="O209">
        <v>40</v>
      </c>
      <c r="P209">
        <v>0.98</v>
      </c>
      <c r="S209">
        <v>0.05</v>
      </c>
      <c r="T209" s="3">
        <f t="shared" si="22"/>
        <v>57.335733573357345</v>
      </c>
      <c r="U209" s="3">
        <v>1.9110000000000003</v>
      </c>
      <c r="V209" s="5">
        <f t="shared" si="23"/>
        <v>2.1</v>
      </c>
    </row>
    <row r="210" spans="1:22" x14ac:dyDescent="0.35">
      <c r="A210" t="s">
        <v>205</v>
      </c>
      <c r="B210" t="s">
        <v>0</v>
      </c>
      <c r="C210" t="s">
        <v>264</v>
      </c>
      <c r="D210">
        <v>-149.68090900000001</v>
      </c>
      <c r="E210" t="s">
        <v>263</v>
      </c>
      <c r="F210">
        <v>64.445961299999993</v>
      </c>
      <c r="G210" s="3">
        <f t="shared" si="18"/>
        <v>1272.9514990451071</v>
      </c>
      <c r="H210" s="3">
        <v>1.2729514990451072</v>
      </c>
      <c r="I210" s="3">
        <f t="shared" si="19"/>
        <v>1043.3860575191891</v>
      </c>
      <c r="J210" s="3">
        <f t="shared" si="20"/>
        <v>229.56544152591798</v>
      </c>
      <c r="K210" s="3">
        <v>0.28695680190739747</v>
      </c>
      <c r="L210" s="4">
        <v>9267.9357947242279</v>
      </c>
      <c r="M210" t="str">
        <f t="shared" si="21"/>
        <v>balance_type_node</v>
      </c>
      <c r="N210" s="3">
        <v>174120.334621877</v>
      </c>
      <c r="O210">
        <v>40</v>
      </c>
      <c r="P210">
        <v>0.98</v>
      </c>
      <c r="S210">
        <v>0.05</v>
      </c>
      <c r="T210" s="3">
        <f t="shared" si="22"/>
        <v>95.55955595559557</v>
      </c>
      <c r="U210" s="3">
        <v>3.1850000000000001</v>
      </c>
      <c r="V210" s="5">
        <f t="shared" si="23"/>
        <v>3.5</v>
      </c>
    </row>
    <row r="211" spans="1:22" x14ac:dyDescent="0.35">
      <c r="A211" t="s">
        <v>206</v>
      </c>
      <c r="B211" t="s">
        <v>0</v>
      </c>
      <c r="C211" t="s">
        <v>264</v>
      </c>
      <c r="D211">
        <v>-109.059241864227</v>
      </c>
      <c r="E211" t="s">
        <v>263</v>
      </c>
      <c r="F211">
        <v>34.204419204412098</v>
      </c>
      <c r="G211" s="3">
        <f t="shared" si="18"/>
        <v>30457.628342815085</v>
      </c>
      <c r="H211" s="3">
        <v>30.457628342815084</v>
      </c>
      <c r="I211" s="3">
        <f t="shared" si="19"/>
        <v>24964.866911137869</v>
      </c>
      <c r="J211" s="3">
        <f t="shared" si="20"/>
        <v>5492.7614316772142</v>
      </c>
      <c r="K211" s="3">
        <v>6.865951789596517</v>
      </c>
      <c r="L211" s="4">
        <v>221751.84533938044</v>
      </c>
      <c r="M211" t="str">
        <f t="shared" si="21"/>
        <v>balance_type_none</v>
      </c>
      <c r="N211" s="3">
        <v>174120.334621877</v>
      </c>
      <c r="O211">
        <v>40</v>
      </c>
      <c r="P211">
        <v>0.98</v>
      </c>
      <c r="S211">
        <v>0.05</v>
      </c>
      <c r="T211" s="3">
        <f t="shared" si="22"/>
        <v>49.14491449144915</v>
      </c>
      <c r="U211" s="3">
        <v>1.6380000000000001</v>
      </c>
      <c r="V211" s="5">
        <f t="shared" si="23"/>
        <v>1.8</v>
      </c>
    </row>
    <row r="212" spans="1:22" x14ac:dyDescent="0.35">
      <c r="A212" t="s">
        <v>207</v>
      </c>
      <c r="B212" t="s">
        <v>0</v>
      </c>
      <c r="C212" t="s">
        <v>264</v>
      </c>
      <c r="D212">
        <v>-119.667657467865</v>
      </c>
      <c r="E212" t="s">
        <v>263</v>
      </c>
      <c r="F212">
        <v>36.444898512132603</v>
      </c>
      <c r="G212" s="3">
        <f t="shared" si="18"/>
        <v>62351.068432717053</v>
      </c>
      <c r="H212" s="3">
        <v>62.351068432717049</v>
      </c>
      <c r="I212" s="3">
        <f t="shared" si="19"/>
        <v>51106.609735660117</v>
      </c>
      <c r="J212" s="3">
        <f t="shared" si="20"/>
        <v>11244.458697056934</v>
      </c>
      <c r="K212" s="3">
        <v>14.055573371321167</v>
      </c>
      <c r="L212" s="4">
        <v>453957.35768437275</v>
      </c>
      <c r="M212" t="str">
        <f t="shared" si="21"/>
        <v>balance_type_none</v>
      </c>
      <c r="N212" s="3">
        <v>174120.334621877</v>
      </c>
      <c r="O212">
        <v>40</v>
      </c>
      <c r="P212">
        <v>0.98</v>
      </c>
      <c r="S212">
        <v>0.05</v>
      </c>
      <c r="T212" s="3">
        <f t="shared" si="22"/>
        <v>49.14491449144915</v>
      </c>
      <c r="U212" s="3">
        <v>1.6380000000000001</v>
      </c>
      <c r="V212" s="5">
        <f t="shared" si="23"/>
        <v>1.8</v>
      </c>
    </row>
    <row r="213" spans="1:22" x14ac:dyDescent="0.35">
      <c r="A213" t="s">
        <v>208</v>
      </c>
      <c r="B213" t="s">
        <v>0</v>
      </c>
      <c r="C213" t="s">
        <v>264</v>
      </c>
      <c r="D213">
        <v>-98.899119946503205</v>
      </c>
      <c r="E213" t="s">
        <v>263</v>
      </c>
      <c r="F213">
        <v>30.568468074498899</v>
      </c>
      <c r="G213" s="3">
        <f t="shared" si="18"/>
        <v>82513.093163331228</v>
      </c>
      <c r="H213" s="3">
        <v>82.513093163331234</v>
      </c>
      <c r="I213" s="3">
        <f t="shared" si="19"/>
        <v>67632.593255896718</v>
      </c>
      <c r="J213" s="3">
        <f t="shared" si="20"/>
        <v>14880.499907434512</v>
      </c>
      <c r="K213" s="3">
        <v>18.60062488429314</v>
      </c>
      <c r="L213" s="4">
        <v>600750.34299068316</v>
      </c>
      <c r="M213" t="str">
        <f t="shared" si="21"/>
        <v>balance_type_node</v>
      </c>
      <c r="N213" s="3">
        <v>174120.334621877</v>
      </c>
      <c r="O213">
        <v>40</v>
      </c>
      <c r="P213">
        <v>0.98</v>
      </c>
      <c r="S213">
        <v>0.05</v>
      </c>
      <c r="T213" s="3">
        <f t="shared" si="22"/>
        <v>60.066006600660074</v>
      </c>
      <c r="U213" s="3">
        <v>2.0020000000000002</v>
      </c>
      <c r="V213" s="5">
        <f t="shared" si="23"/>
        <v>2.2000000000000002</v>
      </c>
    </row>
    <row r="214" spans="1:22" x14ac:dyDescent="0.35">
      <c r="A214" t="s">
        <v>209</v>
      </c>
      <c r="B214" t="s">
        <v>0</v>
      </c>
      <c r="C214" t="s">
        <v>264</v>
      </c>
      <c r="D214">
        <v>-81.514371487640901</v>
      </c>
      <c r="E214" t="s">
        <v>263</v>
      </c>
      <c r="F214">
        <v>28.1363334529604</v>
      </c>
      <c r="G214" s="3">
        <f t="shared" si="18"/>
        <v>52137.316971206958</v>
      </c>
      <c r="H214" s="3">
        <v>52.137316971206957</v>
      </c>
      <c r="I214" s="3">
        <f t="shared" si="19"/>
        <v>42734.817190618109</v>
      </c>
      <c r="J214" s="3">
        <f t="shared" si="20"/>
        <v>9402.4997805888452</v>
      </c>
      <c r="K214" s="3">
        <v>11.753124725736058</v>
      </c>
      <c r="L214" s="4">
        <v>379594.43589233677</v>
      </c>
      <c r="M214" t="str">
        <f t="shared" si="21"/>
        <v>balance_type_node</v>
      </c>
      <c r="N214" s="3">
        <v>174120.334621877</v>
      </c>
      <c r="O214">
        <v>40</v>
      </c>
      <c r="P214">
        <v>0.98</v>
      </c>
      <c r="S214">
        <v>0.05</v>
      </c>
      <c r="T214" s="3">
        <f t="shared" si="22"/>
        <v>65.526552655265533</v>
      </c>
      <c r="U214" s="3">
        <v>2.1840000000000002</v>
      </c>
      <c r="V214" s="5">
        <f t="shared" si="23"/>
        <v>2.4</v>
      </c>
    </row>
    <row r="215" spans="1:22" x14ac:dyDescent="0.35">
      <c r="A215" t="s">
        <v>210</v>
      </c>
      <c r="B215" t="s">
        <v>0</v>
      </c>
      <c r="C215" t="s">
        <v>264</v>
      </c>
      <c r="D215">
        <v>144.75755100000001</v>
      </c>
      <c r="E215" t="s">
        <v>263</v>
      </c>
      <c r="F215">
        <v>13.450125699999999</v>
      </c>
      <c r="G215" s="3">
        <f t="shared" si="18"/>
        <v>341.84430861451841</v>
      </c>
      <c r="H215" s="3">
        <v>0.34184430861451842</v>
      </c>
      <c r="I215" s="3">
        <f t="shared" si="19"/>
        <v>280.19573857938207</v>
      </c>
      <c r="J215" s="3">
        <f t="shared" si="20"/>
        <v>61.648570035136352</v>
      </c>
      <c r="K215" s="3">
        <v>7.706071254392044E-2</v>
      </c>
      <c r="L215" s="4">
        <v>2488.8545293421157</v>
      </c>
      <c r="M215" t="str">
        <f t="shared" si="21"/>
        <v>balance_type_node</v>
      </c>
      <c r="N215" s="3">
        <v>174120.334621877</v>
      </c>
      <c r="O215">
        <v>40</v>
      </c>
      <c r="P215">
        <v>0.98</v>
      </c>
      <c r="S215">
        <v>0.05</v>
      </c>
      <c r="T215" s="3">
        <f t="shared" si="22"/>
        <v>68.256825682568262</v>
      </c>
      <c r="U215" s="3">
        <v>2.2749999999999999</v>
      </c>
      <c r="V215" s="5">
        <f t="shared" si="23"/>
        <v>2.5</v>
      </c>
    </row>
    <row r="216" spans="1:22" x14ac:dyDescent="0.35">
      <c r="A216" t="s">
        <v>211</v>
      </c>
      <c r="B216" t="s">
        <v>0</v>
      </c>
      <c r="C216" t="s">
        <v>264</v>
      </c>
      <c r="D216">
        <v>-155.524039689212</v>
      </c>
      <c r="E216" t="s">
        <v>263</v>
      </c>
      <c r="F216">
        <v>19.64486415144</v>
      </c>
      <c r="G216" s="3">
        <f t="shared" si="18"/>
        <v>1965.7862824280232</v>
      </c>
      <c r="H216" s="3">
        <v>1.9657862824280232</v>
      </c>
      <c r="I216" s="3">
        <f t="shared" si="19"/>
        <v>1611.2742713972</v>
      </c>
      <c r="J216" s="3">
        <f t="shared" si="20"/>
        <v>354.51201103082332</v>
      </c>
      <c r="K216" s="3">
        <v>0.44314001378852907</v>
      </c>
      <c r="L216" s="4">
        <v>14312.235042229966</v>
      </c>
      <c r="M216" t="str">
        <f t="shared" si="21"/>
        <v>balance_type_node</v>
      </c>
      <c r="N216" s="3">
        <v>174120.334621877</v>
      </c>
      <c r="O216">
        <v>40</v>
      </c>
      <c r="P216">
        <v>0.98</v>
      </c>
      <c r="S216">
        <v>0.05</v>
      </c>
      <c r="T216" s="3">
        <f t="shared" si="22"/>
        <v>54.605460546054616</v>
      </c>
      <c r="U216" s="3">
        <v>1.82</v>
      </c>
      <c r="V216" s="5">
        <f t="shared" si="23"/>
        <v>2</v>
      </c>
    </row>
    <row r="217" spans="1:22" x14ac:dyDescent="0.35">
      <c r="A217" t="s">
        <v>212</v>
      </c>
      <c r="B217" t="s">
        <v>0</v>
      </c>
      <c r="C217" t="s">
        <v>264</v>
      </c>
      <c r="D217">
        <v>-88.958724591278596</v>
      </c>
      <c r="E217" t="s">
        <v>263</v>
      </c>
      <c r="F217">
        <v>44.5014022151896</v>
      </c>
      <c r="G217" s="3">
        <f t="shared" si="18"/>
        <v>5273.4333695430814</v>
      </c>
      <c r="H217" s="3">
        <v>5.2734333695430813</v>
      </c>
      <c r="I217" s="3">
        <f t="shared" si="19"/>
        <v>4322.4167277112556</v>
      </c>
      <c r="J217" s="3">
        <f t="shared" si="20"/>
        <v>951.01664183182618</v>
      </c>
      <c r="K217" s="3">
        <v>1.1887708022897827</v>
      </c>
      <c r="L217" s="4">
        <v>38394.111577184034</v>
      </c>
      <c r="M217" t="str">
        <f t="shared" si="21"/>
        <v>balance_type_node</v>
      </c>
      <c r="N217" s="3">
        <v>174120.334621877</v>
      </c>
      <c r="O217">
        <v>40</v>
      </c>
      <c r="P217">
        <v>0.98</v>
      </c>
      <c r="S217">
        <v>0.05</v>
      </c>
      <c r="T217" s="3">
        <f t="shared" si="22"/>
        <v>70.987098709870992</v>
      </c>
      <c r="U217" s="3">
        <v>2.3660000000000001</v>
      </c>
      <c r="V217" s="5">
        <f t="shared" si="23"/>
        <v>2.6</v>
      </c>
    </row>
    <row r="218" spans="1:22" x14ac:dyDescent="0.35">
      <c r="A218" t="s">
        <v>213</v>
      </c>
      <c r="B218" t="s">
        <v>0</v>
      </c>
      <c r="C218" t="s">
        <v>264</v>
      </c>
      <c r="D218">
        <v>-96.868195468856499</v>
      </c>
      <c r="E218" t="s">
        <v>263</v>
      </c>
      <c r="F218">
        <v>45.166060544481503</v>
      </c>
      <c r="G218" s="3">
        <f t="shared" si="18"/>
        <v>45369.075336161892</v>
      </c>
      <c r="H218" s="3">
        <v>45.369075336161892</v>
      </c>
      <c r="I218" s="3">
        <f t="shared" si="19"/>
        <v>37187.167526648736</v>
      </c>
      <c r="J218" s="3">
        <f t="shared" si="20"/>
        <v>8181.9078095131545</v>
      </c>
      <c r="K218" s="3">
        <v>10.227384761891443</v>
      </c>
      <c r="L218" s="4">
        <v>330317.12331300316</v>
      </c>
      <c r="M218" t="str">
        <f t="shared" si="21"/>
        <v>balance_type_node</v>
      </c>
      <c r="N218" s="3">
        <v>174120.334621877</v>
      </c>
      <c r="O218">
        <v>40</v>
      </c>
      <c r="P218">
        <v>0.98</v>
      </c>
      <c r="S218">
        <v>0.05</v>
      </c>
      <c r="T218" s="3">
        <f t="shared" si="22"/>
        <v>62.796279627962804</v>
      </c>
      <c r="U218" s="3">
        <v>2.093</v>
      </c>
      <c r="V218" s="5">
        <f t="shared" si="23"/>
        <v>2.2999999999999998</v>
      </c>
    </row>
    <row r="219" spans="1:22" x14ac:dyDescent="0.35">
      <c r="A219" t="s">
        <v>214</v>
      </c>
      <c r="B219" t="s">
        <v>0</v>
      </c>
      <c r="C219" t="s">
        <v>264</v>
      </c>
      <c r="D219">
        <v>-70.942479523473807</v>
      </c>
      <c r="E219" t="s">
        <v>263</v>
      </c>
      <c r="F219">
        <v>43.388455629903298</v>
      </c>
      <c r="G219" s="3">
        <f t="shared" si="18"/>
        <v>28990.989186680526</v>
      </c>
      <c r="H219" s="3">
        <v>28.990989186680526</v>
      </c>
      <c r="I219" s="3">
        <f t="shared" si="19"/>
        <v>23762.723036787254</v>
      </c>
      <c r="J219" s="3">
        <f t="shared" si="20"/>
        <v>5228.2661498932703</v>
      </c>
      <c r="K219" s="3">
        <v>6.5353326873665871</v>
      </c>
      <c r="L219" s="4">
        <v>211073.73423830545</v>
      </c>
      <c r="M219" t="str">
        <f t="shared" si="21"/>
        <v>balance_type_node</v>
      </c>
      <c r="N219" s="3">
        <v>174120.334621877</v>
      </c>
      <c r="O219">
        <v>40</v>
      </c>
      <c r="P219">
        <v>0.98</v>
      </c>
      <c r="S219">
        <v>0.05</v>
      </c>
      <c r="T219" s="3">
        <f t="shared" si="22"/>
        <v>65.526552655265533</v>
      </c>
      <c r="U219" s="3">
        <v>2.1840000000000002</v>
      </c>
      <c r="V219" s="5">
        <f t="shared" si="23"/>
        <v>2.4</v>
      </c>
    </row>
    <row r="220" spans="1:22" x14ac:dyDescent="0.35">
      <c r="A220" t="s">
        <v>215</v>
      </c>
      <c r="B220" t="s">
        <v>0</v>
      </c>
      <c r="C220" t="s">
        <v>264</v>
      </c>
      <c r="D220">
        <v>-114.018431135889</v>
      </c>
      <c r="E220" t="s">
        <v>263</v>
      </c>
      <c r="F220">
        <v>43.034781082519203</v>
      </c>
      <c r="G220" s="3">
        <f t="shared" si="18"/>
        <v>55225.819919023023</v>
      </c>
      <c r="H220" s="3">
        <v>55.225819919023024</v>
      </c>
      <c r="I220" s="3">
        <f t="shared" si="19"/>
        <v>45266.336197253891</v>
      </c>
      <c r="J220" s="3">
        <f t="shared" si="20"/>
        <v>9959.4837217691311</v>
      </c>
      <c r="K220" s="3">
        <v>12.449354652211412</v>
      </c>
      <c r="L220" s="4">
        <v>402080.79695452005</v>
      </c>
      <c r="M220" t="str">
        <f t="shared" si="21"/>
        <v>balance_type_none</v>
      </c>
      <c r="N220" s="3">
        <v>174120.334621877</v>
      </c>
      <c r="O220">
        <v>40</v>
      </c>
      <c r="P220">
        <v>0.98</v>
      </c>
      <c r="S220">
        <v>0.05</v>
      </c>
      <c r="T220" s="3">
        <f t="shared" si="22"/>
        <v>51.875187518751872</v>
      </c>
      <c r="U220" s="3">
        <v>1.7289999999999999</v>
      </c>
      <c r="V220" s="5">
        <f t="shared" si="23"/>
        <v>1.8999999999999997</v>
      </c>
    </row>
    <row r="221" spans="1:22" x14ac:dyDescent="0.35">
      <c r="A221" t="s">
        <v>216</v>
      </c>
      <c r="B221" t="s">
        <v>0</v>
      </c>
      <c r="C221" t="s">
        <v>264</v>
      </c>
      <c r="D221">
        <v>-74.825557286605701</v>
      </c>
      <c r="E221" t="s">
        <v>263</v>
      </c>
      <c r="F221">
        <v>42.763900460971001</v>
      </c>
      <c r="G221" s="3">
        <f t="shared" si="18"/>
        <v>36162.180429121749</v>
      </c>
      <c r="H221" s="3">
        <v>36.162180429121747</v>
      </c>
      <c r="I221" s="3">
        <f t="shared" si="19"/>
        <v>29640.653942858444</v>
      </c>
      <c r="J221" s="3">
        <f t="shared" si="20"/>
        <v>6521.5264862633039</v>
      </c>
      <c r="K221" s="3">
        <v>8.1519081078291293</v>
      </c>
      <c r="L221" s="4">
        <v>263284.78867085045</v>
      </c>
      <c r="M221" t="str">
        <f t="shared" si="21"/>
        <v>balance_type_node</v>
      </c>
      <c r="N221" s="3">
        <v>174120.334621877</v>
      </c>
      <c r="O221">
        <v>40</v>
      </c>
      <c r="P221">
        <v>0.98</v>
      </c>
      <c r="S221">
        <v>0.05</v>
      </c>
      <c r="T221" s="3">
        <f t="shared" si="22"/>
        <v>70.987098709870992</v>
      </c>
      <c r="U221" s="3">
        <v>2.3660000000000001</v>
      </c>
      <c r="V221" s="5">
        <f t="shared" si="23"/>
        <v>2.6</v>
      </c>
    </row>
    <row r="222" spans="1:22" x14ac:dyDescent="0.35">
      <c r="A222" t="s">
        <v>217</v>
      </c>
      <c r="B222" t="s">
        <v>0</v>
      </c>
      <c r="C222" t="s">
        <v>264</v>
      </c>
      <c r="D222">
        <v>-66.413281900000001</v>
      </c>
      <c r="E222" t="s">
        <v>263</v>
      </c>
      <c r="F222">
        <v>18.221417200000001</v>
      </c>
      <c r="G222" s="3">
        <f t="shared" si="18"/>
        <v>3822.413467296883</v>
      </c>
      <c r="H222" s="3">
        <v>3.822413467296883</v>
      </c>
      <c r="I222" s="3">
        <f t="shared" si="19"/>
        <v>3133.0753142149565</v>
      </c>
      <c r="J222" s="3">
        <f t="shared" si="20"/>
        <v>689.33815308192663</v>
      </c>
      <c r="K222" s="3">
        <v>0.8616726913524082</v>
      </c>
      <c r="L222" s="4">
        <v>27829.719060287156</v>
      </c>
      <c r="M222" t="str">
        <f t="shared" si="21"/>
        <v>balance_type_node</v>
      </c>
      <c r="N222" s="3">
        <v>174120.334621877</v>
      </c>
      <c r="O222">
        <v>40</v>
      </c>
      <c r="P222">
        <v>0.98</v>
      </c>
      <c r="S222">
        <v>0.05</v>
      </c>
      <c r="T222" s="3">
        <f t="shared" si="22"/>
        <v>60.066006600660074</v>
      </c>
      <c r="U222" s="3">
        <v>2.0020000000000002</v>
      </c>
      <c r="V222" s="5">
        <f t="shared" si="23"/>
        <v>2.2000000000000002</v>
      </c>
    </row>
    <row r="223" spans="1:22" x14ac:dyDescent="0.35">
      <c r="A223" t="s">
        <v>218</v>
      </c>
      <c r="B223" t="s">
        <v>0</v>
      </c>
      <c r="C223" t="s">
        <v>264</v>
      </c>
      <c r="D223">
        <v>-104.986025142385</v>
      </c>
      <c r="E223" t="s">
        <v>263</v>
      </c>
      <c r="F223">
        <v>39.649484799605197</v>
      </c>
      <c r="G223" s="3">
        <f t="shared" si="18"/>
        <v>14931.905347616268</v>
      </c>
      <c r="H223" s="3">
        <v>14.931905347616269</v>
      </c>
      <c r="I223" s="3">
        <f t="shared" si="19"/>
        <v>12239.069488182413</v>
      </c>
      <c r="J223" s="3">
        <f t="shared" si="20"/>
        <v>2692.8358594338547</v>
      </c>
      <c r="K223" s="3">
        <v>3.3660448242923184</v>
      </c>
      <c r="L223" s="4">
        <v>108714.22843558248</v>
      </c>
      <c r="M223" t="str">
        <f t="shared" si="21"/>
        <v>balance_type_none</v>
      </c>
      <c r="N223" s="3">
        <v>174120.334621877</v>
      </c>
      <c r="O223">
        <v>40</v>
      </c>
      <c r="P223">
        <v>0.98</v>
      </c>
      <c r="S223">
        <v>0.05</v>
      </c>
      <c r="T223" s="3">
        <f t="shared" si="22"/>
        <v>49.14491449144915</v>
      </c>
      <c r="U223" s="3">
        <v>1.6380000000000001</v>
      </c>
      <c r="V223" s="5">
        <f t="shared" si="23"/>
        <v>1.8</v>
      </c>
    </row>
    <row r="224" spans="1:22" x14ac:dyDescent="0.35">
      <c r="A224" t="s">
        <v>219</v>
      </c>
      <c r="B224" t="s">
        <v>0</v>
      </c>
      <c r="C224" t="s">
        <v>264</v>
      </c>
      <c r="D224">
        <v>-75.664344808346399</v>
      </c>
      <c r="E224" t="s">
        <v>263</v>
      </c>
      <c r="F224">
        <v>40.747645491834596</v>
      </c>
      <c r="G224" s="3">
        <f t="shared" si="18"/>
        <v>62778.590503941858</v>
      </c>
      <c r="H224" s="3">
        <v>62.778590503941857</v>
      </c>
      <c r="I224" s="3">
        <f t="shared" si="19"/>
        <v>51457.03201705285</v>
      </c>
      <c r="J224" s="3">
        <f t="shared" si="20"/>
        <v>11321.558486889006</v>
      </c>
      <c r="K224" s="3">
        <v>14.151948108611256</v>
      </c>
      <c r="L224" s="4">
        <v>457070.00346067396</v>
      </c>
      <c r="M224" t="str">
        <f t="shared" si="21"/>
        <v>balance_type_node</v>
      </c>
      <c r="N224" s="3">
        <v>174120.334621877</v>
      </c>
      <c r="O224">
        <v>40</v>
      </c>
      <c r="P224">
        <v>0.98</v>
      </c>
      <c r="S224">
        <v>0.05</v>
      </c>
      <c r="T224" s="3">
        <f t="shared" si="22"/>
        <v>62.796279627962804</v>
      </c>
      <c r="U224" s="3">
        <v>2.093</v>
      </c>
      <c r="V224" s="5">
        <f t="shared" si="23"/>
        <v>2.2999999999999998</v>
      </c>
    </row>
    <row r="225" spans="1:22" x14ac:dyDescent="0.35">
      <c r="A225" t="s">
        <v>220</v>
      </c>
      <c r="B225" t="s">
        <v>0</v>
      </c>
      <c r="C225" t="s">
        <v>264</v>
      </c>
      <c r="D225">
        <v>-84.558893224484095</v>
      </c>
      <c r="E225" t="s">
        <v>263</v>
      </c>
      <c r="F225">
        <v>43.213431959340298</v>
      </c>
      <c r="G225" s="3">
        <f t="shared" si="18"/>
        <v>22349.665281684025</v>
      </c>
      <c r="H225" s="3">
        <v>22.349665281684025</v>
      </c>
      <c r="I225" s="3">
        <f t="shared" si="19"/>
        <v>18319.102623016333</v>
      </c>
      <c r="J225" s="3">
        <f t="shared" si="20"/>
        <v>4030.5626586676935</v>
      </c>
      <c r="K225" s="3">
        <v>5.0382033233346171</v>
      </c>
      <c r="L225" s="4">
        <v>162720.4673702064</v>
      </c>
      <c r="M225" t="str">
        <f t="shared" si="21"/>
        <v>balance_type_node</v>
      </c>
      <c r="N225" s="3">
        <v>174120.334621877</v>
      </c>
      <c r="O225">
        <v>40</v>
      </c>
      <c r="P225">
        <v>0.98</v>
      </c>
      <c r="S225">
        <v>0.05</v>
      </c>
      <c r="T225" s="3">
        <f t="shared" si="22"/>
        <v>70.987098709870992</v>
      </c>
      <c r="U225" s="3">
        <v>2.3660000000000001</v>
      </c>
      <c r="V225" s="5">
        <f t="shared" si="23"/>
        <v>2.6</v>
      </c>
    </row>
    <row r="226" spans="1:22" x14ac:dyDescent="0.35">
      <c r="A226" t="s">
        <v>221</v>
      </c>
      <c r="B226" t="s">
        <v>0</v>
      </c>
      <c r="C226" t="s">
        <v>264</v>
      </c>
      <c r="D226">
        <v>-82.379222890621804</v>
      </c>
      <c r="E226" t="s">
        <v>263</v>
      </c>
      <c r="F226">
        <v>39.774899774827297</v>
      </c>
      <c r="G226" s="3">
        <f t="shared" si="18"/>
        <v>120916.6623361891</v>
      </c>
      <c r="H226" s="3">
        <v>120.91666233618909</v>
      </c>
      <c r="I226" s="3">
        <f t="shared" si="19"/>
        <v>99110.42148736633</v>
      </c>
      <c r="J226" s="3">
        <f t="shared" si="20"/>
        <v>21806.240848822763</v>
      </c>
      <c r="K226" s="3">
        <v>27.257801061028452</v>
      </c>
      <c r="L226" s="4">
        <v>880353.93641061219</v>
      </c>
      <c r="M226" t="str">
        <f t="shared" si="21"/>
        <v>balance_type_node</v>
      </c>
      <c r="N226" s="3">
        <v>174120.334621877</v>
      </c>
      <c r="O226">
        <v>40</v>
      </c>
      <c r="P226">
        <v>0.98</v>
      </c>
      <c r="S226">
        <v>0.05</v>
      </c>
      <c r="T226" s="3">
        <f t="shared" si="22"/>
        <v>62.796279627962804</v>
      </c>
      <c r="U226" s="3">
        <v>2.093</v>
      </c>
      <c r="V226" s="5">
        <f t="shared" si="23"/>
        <v>2.2999999999999998</v>
      </c>
    </row>
    <row r="227" spans="1:22" x14ac:dyDescent="0.35">
      <c r="A227" t="s">
        <v>222</v>
      </c>
      <c r="B227" t="s">
        <v>0</v>
      </c>
      <c r="C227" t="s">
        <v>264</v>
      </c>
      <c r="D227">
        <v>-91.213632869436594</v>
      </c>
      <c r="E227" t="s">
        <v>263</v>
      </c>
      <c r="F227">
        <v>32.9267526861045</v>
      </c>
      <c r="G227" s="3">
        <f t="shared" si="18"/>
        <v>34293.635127833382</v>
      </c>
      <c r="H227" s="3">
        <v>34.293635127833383</v>
      </c>
      <c r="I227" s="3">
        <f t="shared" si="19"/>
        <v>28109.084109546053</v>
      </c>
      <c r="J227" s="3">
        <f t="shared" si="20"/>
        <v>6184.5510182873304</v>
      </c>
      <c r="K227" s="3">
        <v>7.7306887728591631</v>
      </c>
      <c r="L227" s="4">
        <v>249680.5328175326</v>
      </c>
      <c r="M227" t="str">
        <f t="shared" si="21"/>
        <v>balance_type_node</v>
      </c>
      <c r="N227" s="3">
        <v>174120.334621877</v>
      </c>
      <c r="O227">
        <v>40</v>
      </c>
      <c r="P227">
        <v>0.98</v>
      </c>
      <c r="S227">
        <v>0.05</v>
      </c>
      <c r="T227" s="3">
        <f t="shared" si="22"/>
        <v>62.796279627962804</v>
      </c>
      <c r="U227" s="3">
        <v>2.093</v>
      </c>
      <c r="V227" s="5">
        <f t="shared" si="23"/>
        <v>2.2999999999999998</v>
      </c>
    </row>
    <row r="228" spans="1:22" x14ac:dyDescent="0.35">
      <c r="A228" t="s">
        <v>223</v>
      </c>
      <c r="B228" t="s">
        <v>0</v>
      </c>
      <c r="C228" t="s">
        <v>264</v>
      </c>
      <c r="D228">
        <v>-85.351311015798899</v>
      </c>
      <c r="E228" t="s">
        <v>263</v>
      </c>
      <c r="F228">
        <v>36.484279821609498</v>
      </c>
      <c r="G228" s="3">
        <f t="shared" si="18"/>
        <v>50141.564609625304</v>
      </c>
      <c r="H228" s="3">
        <v>50.141564609625306</v>
      </c>
      <c r="I228" s="3">
        <f t="shared" si="19"/>
        <v>41098.980954989856</v>
      </c>
      <c r="J228" s="3">
        <f t="shared" si="20"/>
        <v>9042.5836546354476</v>
      </c>
      <c r="K228" s="3">
        <v>11.303229568294308</v>
      </c>
      <c r="L228" s="4">
        <v>365064.02781065967</v>
      </c>
      <c r="M228" t="str">
        <f t="shared" si="21"/>
        <v>balance_type_node</v>
      </c>
      <c r="N228" s="3">
        <v>174120.334621877</v>
      </c>
      <c r="O228">
        <v>40</v>
      </c>
      <c r="P228">
        <v>0.98</v>
      </c>
      <c r="S228">
        <v>0.05</v>
      </c>
      <c r="T228" s="3">
        <f t="shared" si="22"/>
        <v>60.066006600660074</v>
      </c>
      <c r="U228" s="3">
        <v>2.0020000000000002</v>
      </c>
      <c r="V228" s="5">
        <f t="shared" si="23"/>
        <v>2.2000000000000002</v>
      </c>
    </row>
    <row r="229" spans="1:22" x14ac:dyDescent="0.35">
      <c r="A229" t="s">
        <v>224</v>
      </c>
      <c r="B229" t="s">
        <v>0</v>
      </c>
      <c r="C229" t="s">
        <v>264</v>
      </c>
      <c r="D229">
        <v>-85.0964797017119</v>
      </c>
      <c r="E229" t="s">
        <v>263</v>
      </c>
      <c r="F229">
        <v>32.2971821608146</v>
      </c>
      <c r="G229" s="3">
        <f t="shared" si="18"/>
        <v>55033.445904505184</v>
      </c>
      <c r="H229" s="3">
        <v>55.033445904505186</v>
      </c>
      <c r="I229" s="3">
        <f t="shared" si="19"/>
        <v>45108.655119280789</v>
      </c>
      <c r="J229" s="3">
        <f t="shared" si="20"/>
        <v>9924.7907852243934</v>
      </c>
      <c r="K229" s="3">
        <v>12.405988481530491</v>
      </c>
      <c r="L229" s="4">
        <v>400680.18584210769</v>
      </c>
      <c r="M229" t="str">
        <f t="shared" si="21"/>
        <v>balance_type_node</v>
      </c>
      <c r="N229" s="3">
        <v>174120.334621877</v>
      </c>
      <c r="O229">
        <v>40</v>
      </c>
      <c r="P229">
        <v>0.98</v>
      </c>
      <c r="S229">
        <v>0.05</v>
      </c>
      <c r="T229" s="3">
        <f t="shared" si="22"/>
        <v>65.526552655265533</v>
      </c>
      <c r="U229" s="3">
        <v>2.1840000000000002</v>
      </c>
      <c r="V229" s="5">
        <f t="shared" si="23"/>
        <v>2.4</v>
      </c>
    </row>
    <row r="230" spans="1:22" x14ac:dyDescent="0.35">
      <c r="A230" t="s">
        <v>225</v>
      </c>
      <c r="B230" t="s">
        <v>0</v>
      </c>
      <c r="C230" t="s">
        <v>264</v>
      </c>
      <c r="D230">
        <v>-96.302448558523494</v>
      </c>
      <c r="E230" t="s">
        <v>263</v>
      </c>
      <c r="F230">
        <v>38.472171802463897</v>
      </c>
      <c r="G230" s="3">
        <f t="shared" si="18"/>
        <v>15269.724219106305</v>
      </c>
      <c r="H230" s="3">
        <v>15.269724219106305</v>
      </c>
      <c r="I230" s="3">
        <f t="shared" si="19"/>
        <v>12515.965741294947</v>
      </c>
      <c r="J230" s="3">
        <f t="shared" si="20"/>
        <v>2753.7584778113583</v>
      </c>
      <c r="K230" s="3">
        <v>3.4421980972641979</v>
      </c>
      <c r="L230" s="4">
        <v>111173.77509825143</v>
      </c>
      <c r="M230" t="str">
        <f t="shared" si="21"/>
        <v>balance_type_node</v>
      </c>
      <c r="N230" s="3">
        <v>174120.334621877</v>
      </c>
      <c r="O230">
        <v>40</v>
      </c>
      <c r="P230">
        <v>0.98</v>
      </c>
      <c r="S230">
        <v>0.05</v>
      </c>
      <c r="T230" s="3">
        <f t="shared" si="22"/>
        <v>60.066006600660074</v>
      </c>
      <c r="U230" s="3">
        <v>2.0020000000000002</v>
      </c>
      <c r="V230" s="5">
        <f t="shared" si="23"/>
        <v>2.2000000000000002</v>
      </c>
    </row>
    <row r="231" spans="1:22" x14ac:dyDescent="0.35">
      <c r="A231" t="s">
        <v>226</v>
      </c>
      <c r="B231" t="s">
        <v>0</v>
      </c>
      <c r="C231" t="s">
        <v>264</v>
      </c>
      <c r="D231">
        <v>-96.935278224661204</v>
      </c>
      <c r="E231" t="s">
        <v>263</v>
      </c>
      <c r="F231">
        <v>35.255888156596697</v>
      </c>
      <c r="G231" s="3">
        <f t="shared" si="18"/>
        <v>33904.09816286913</v>
      </c>
      <c r="H231" s="3">
        <v>33.904098162869133</v>
      </c>
      <c r="I231" s="3">
        <f t="shared" si="19"/>
        <v>27789.796659523858</v>
      </c>
      <c r="J231" s="3">
        <f t="shared" si="20"/>
        <v>6114.3015033452721</v>
      </c>
      <c r="K231" s="3">
        <v>7.64287687918159</v>
      </c>
      <c r="L231" s="4">
        <v>246844.4439455932</v>
      </c>
      <c r="M231" t="str">
        <f t="shared" si="21"/>
        <v>balance_type_node</v>
      </c>
      <c r="N231" s="3">
        <v>174120.334621877</v>
      </c>
      <c r="O231">
        <v>40</v>
      </c>
      <c r="P231">
        <v>0.98</v>
      </c>
      <c r="S231">
        <v>0.05</v>
      </c>
      <c r="T231" s="3">
        <f t="shared" si="22"/>
        <v>60.066006600660074</v>
      </c>
      <c r="U231" s="3">
        <v>2.0020000000000002</v>
      </c>
      <c r="V231" s="5">
        <f t="shared" si="23"/>
        <v>2.2000000000000002</v>
      </c>
    </row>
    <row r="232" spans="1:22" x14ac:dyDescent="0.35">
      <c r="A232" t="s">
        <v>227</v>
      </c>
      <c r="B232" t="s">
        <v>0</v>
      </c>
      <c r="C232" t="s">
        <v>264</v>
      </c>
      <c r="D232">
        <v>-79.225403117849595</v>
      </c>
      <c r="E232" t="s">
        <v>263</v>
      </c>
      <c r="F232">
        <v>35.380688368160797</v>
      </c>
      <c r="G232" s="3">
        <f t="shared" si="18"/>
        <v>72438.293280387108</v>
      </c>
      <c r="H232" s="3">
        <v>72.438293280387114</v>
      </c>
      <c r="I232" s="3">
        <f t="shared" si="19"/>
        <v>59374.693612394774</v>
      </c>
      <c r="J232" s="3">
        <f t="shared" si="20"/>
        <v>13063.599667992334</v>
      </c>
      <c r="K232" s="3">
        <v>16.329499584990415</v>
      </c>
      <c r="L232" s="4">
        <v>527399.08135199244</v>
      </c>
      <c r="M232" t="str">
        <f t="shared" si="21"/>
        <v>balance_type_node</v>
      </c>
      <c r="N232" s="3">
        <v>174120.334621877</v>
      </c>
      <c r="O232">
        <v>40</v>
      </c>
      <c r="P232">
        <v>0.98</v>
      </c>
      <c r="S232">
        <v>0.05</v>
      </c>
      <c r="T232" s="3">
        <f t="shared" si="22"/>
        <v>65.526552655265533</v>
      </c>
      <c r="U232" s="3">
        <v>2.1840000000000002</v>
      </c>
      <c r="V232" s="5">
        <f t="shared" si="23"/>
        <v>2.4</v>
      </c>
    </row>
    <row r="233" spans="1:22" x14ac:dyDescent="0.35">
      <c r="A233" t="s">
        <v>228</v>
      </c>
      <c r="B233" t="s">
        <v>0</v>
      </c>
      <c r="C233" t="s">
        <v>264</v>
      </c>
      <c r="D233">
        <v>-90.703884410574204</v>
      </c>
      <c r="E233" t="s">
        <v>263</v>
      </c>
      <c r="F233">
        <v>38.7806182714207</v>
      </c>
      <c r="G233" s="3">
        <f t="shared" si="18"/>
        <v>24558.81451825711</v>
      </c>
      <c r="H233" s="3">
        <v>24.558814518257108</v>
      </c>
      <c r="I233" s="3">
        <f t="shared" si="19"/>
        <v>20129.851511837773</v>
      </c>
      <c r="J233" s="3">
        <f t="shared" si="20"/>
        <v>4428.9630064193361</v>
      </c>
      <c r="K233" s="3">
        <v>5.5362037580241692</v>
      </c>
      <c r="L233" s="4">
        <v>178804.54700786897</v>
      </c>
      <c r="M233" t="str">
        <f t="shared" si="21"/>
        <v>balance_type_node</v>
      </c>
      <c r="N233" s="3">
        <v>174120.334621877</v>
      </c>
      <c r="O233">
        <v>40</v>
      </c>
      <c r="P233">
        <v>0.98</v>
      </c>
      <c r="S233">
        <v>0.05</v>
      </c>
      <c r="T233" s="3">
        <f t="shared" si="22"/>
        <v>57.335733573357345</v>
      </c>
      <c r="U233" s="3">
        <v>1.9110000000000003</v>
      </c>
      <c r="V233" s="5">
        <f t="shared" si="23"/>
        <v>2.1</v>
      </c>
    </row>
    <row r="234" spans="1:22" x14ac:dyDescent="0.35">
      <c r="A234" t="s">
        <v>229</v>
      </c>
      <c r="B234" t="s">
        <v>0</v>
      </c>
      <c r="C234" t="s">
        <v>264</v>
      </c>
      <c r="D234">
        <v>133.978128591699</v>
      </c>
      <c r="E234" t="s">
        <v>263</v>
      </c>
      <c r="F234">
        <v>-20.618532453108099</v>
      </c>
      <c r="G234" s="3">
        <f t="shared" si="18"/>
        <v>540.50744988141184</v>
      </c>
      <c r="H234" s="3">
        <v>0.54050744988141186</v>
      </c>
      <c r="I234" s="3">
        <f t="shared" si="19"/>
        <v>0</v>
      </c>
      <c r="J234" s="3">
        <f t="shared" si="20"/>
        <v>1306.3557909559872</v>
      </c>
      <c r="K234" s="3">
        <v>1.632944738694984</v>
      </c>
      <c r="L234" s="4">
        <v>78921.316353748422</v>
      </c>
      <c r="M234" t="str">
        <f t="shared" si="21"/>
        <v>balance_type_none</v>
      </c>
      <c r="N234" s="3">
        <v>174120.334621877</v>
      </c>
      <c r="O234">
        <v>40</v>
      </c>
      <c r="P234">
        <v>0.98</v>
      </c>
      <c r="S234">
        <v>0.05</v>
      </c>
      <c r="T234" s="3">
        <f t="shared" si="22"/>
        <v>51.875187518751872</v>
      </c>
      <c r="U234" s="3">
        <v>1.7289999999999999</v>
      </c>
      <c r="V234" s="5">
        <f t="shared" si="23"/>
        <v>1.8999999999999997</v>
      </c>
    </row>
    <row r="235" spans="1:22" x14ac:dyDescent="0.35">
      <c r="A235" t="s">
        <v>230</v>
      </c>
      <c r="B235" t="s">
        <v>0</v>
      </c>
      <c r="C235" t="s">
        <v>264</v>
      </c>
      <c r="D235">
        <v>145.179720083398</v>
      </c>
      <c r="E235" t="s">
        <v>263</v>
      </c>
      <c r="F235">
        <v>-24.2737718944298</v>
      </c>
      <c r="G235" s="3">
        <f t="shared" si="18"/>
        <v>11150.657903770038</v>
      </c>
      <c r="H235" s="3">
        <v>11.150657903770037</v>
      </c>
      <c r="I235" s="3">
        <f t="shared" si="19"/>
        <v>0</v>
      </c>
      <c r="J235" s="3">
        <f t="shared" si="20"/>
        <v>26950.093895569978</v>
      </c>
      <c r="K235" s="3">
        <v>33.687617369462473</v>
      </c>
      <c r="L235" s="4">
        <v>1628145.1812901723</v>
      </c>
      <c r="M235" t="str">
        <f t="shared" si="21"/>
        <v>balance_type_none</v>
      </c>
      <c r="N235" s="3">
        <v>174120.334621877</v>
      </c>
      <c r="O235">
        <v>40</v>
      </c>
      <c r="P235">
        <v>0.98</v>
      </c>
      <c r="S235">
        <v>0.05</v>
      </c>
      <c r="T235" s="3">
        <f t="shared" si="22"/>
        <v>51.875187518751872</v>
      </c>
      <c r="U235" s="3">
        <v>1.7289999999999999</v>
      </c>
      <c r="V235" s="5">
        <f t="shared" si="23"/>
        <v>1.8999999999999997</v>
      </c>
    </row>
    <row r="236" spans="1:22" x14ac:dyDescent="0.35">
      <c r="A236" t="s">
        <v>231</v>
      </c>
      <c r="B236" t="s">
        <v>0</v>
      </c>
      <c r="C236" t="s">
        <v>264</v>
      </c>
      <c r="D236">
        <v>135.90279595009699</v>
      </c>
      <c r="E236" t="s">
        <v>263</v>
      </c>
      <c r="F236">
        <v>-30.8148829524429</v>
      </c>
      <c r="G236" s="3">
        <f t="shared" si="18"/>
        <v>2806.4856983441209</v>
      </c>
      <c r="H236" s="3">
        <v>2.8064856983441211</v>
      </c>
      <c r="I236" s="3">
        <f t="shared" si="19"/>
        <v>0</v>
      </c>
      <c r="J236" s="3">
        <f t="shared" si="20"/>
        <v>6783.0126024560532</v>
      </c>
      <c r="K236" s="3">
        <v>8.478765753070066</v>
      </c>
      <c r="L236" s="4">
        <v>409784.44550557534</v>
      </c>
      <c r="M236" t="str">
        <f t="shared" si="21"/>
        <v>balance_type_none</v>
      </c>
      <c r="N236" s="3">
        <v>174120.334621877</v>
      </c>
      <c r="O236">
        <v>40</v>
      </c>
      <c r="P236">
        <v>0.98</v>
      </c>
      <c r="S236">
        <v>0.05</v>
      </c>
      <c r="T236" s="3">
        <f t="shared" si="22"/>
        <v>49.14491449144915</v>
      </c>
      <c r="U236" s="3">
        <v>1.6380000000000001</v>
      </c>
      <c r="V236" s="5">
        <f t="shared" si="23"/>
        <v>1.8</v>
      </c>
    </row>
    <row r="237" spans="1:22" x14ac:dyDescent="0.35">
      <c r="A237" t="s">
        <v>232</v>
      </c>
      <c r="B237" t="s">
        <v>0</v>
      </c>
      <c r="C237" t="s">
        <v>264</v>
      </c>
      <c r="D237">
        <v>147.08464638344699</v>
      </c>
      <c r="E237" t="s">
        <v>263</v>
      </c>
      <c r="F237">
        <v>-32.794387625985898</v>
      </c>
      <c r="G237" s="3">
        <f t="shared" si="18"/>
        <v>13149.706508055406</v>
      </c>
      <c r="H237" s="3">
        <v>13.149706508055406</v>
      </c>
      <c r="I237" s="3">
        <f t="shared" si="19"/>
        <v>0</v>
      </c>
      <c r="J237" s="3">
        <f t="shared" si="20"/>
        <v>31781.606802901115</v>
      </c>
      <c r="K237" s="3">
        <v>39.727008503626394</v>
      </c>
      <c r="L237" s="4">
        <v>1920033.0125123682</v>
      </c>
      <c r="M237" t="str">
        <f t="shared" si="21"/>
        <v>balance_type_none</v>
      </c>
      <c r="N237" s="3">
        <v>174120.334621877</v>
      </c>
      <c r="O237">
        <v>40</v>
      </c>
      <c r="P237">
        <v>0.98</v>
      </c>
      <c r="S237">
        <v>0.05</v>
      </c>
      <c r="T237" s="3">
        <f t="shared" si="22"/>
        <v>51.875187518751872</v>
      </c>
      <c r="U237" s="3">
        <v>1.7289999999999999</v>
      </c>
      <c r="V237" s="5">
        <f t="shared" si="23"/>
        <v>1.8999999999999997</v>
      </c>
    </row>
    <row r="238" spans="1:22" x14ac:dyDescent="0.35">
      <c r="A238" t="s">
        <v>233</v>
      </c>
      <c r="B238" t="s">
        <v>0</v>
      </c>
      <c r="C238" t="s">
        <v>264</v>
      </c>
      <c r="D238">
        <v>146.6723518</v>
      </c>
      <c r="E238" t="s">
        <v>263</v>
      </c>
      <c r="F238">
        <v>-42.142205500000003</v>
      </c>
      <c r="G238" s="3">
        <f t="shared" si="18"/>
        <v>2127.8260154399659</v>
      </c>
      <c r="H238" s="3">
        <v>2.127826015439966</v>
      </c>
      <c r="I238" s="3">
        <f t="shared" si="19"/>
        <v>0</v>
      </c>
      <c r="J238" s="3">
        <f t="shared" si="20"/>
        <v>5142.7558270041854</v>
      </c>
      <c r="K238" s="3">
        <v>6.4284447837552312</v>
      </c>
      <c r="L238" s="4">
        <v>310691.05550185812</v>
      </c>
      <c r="M238" t="str">
        <f t="shared" si="21"/>
        <v>balance_type_node</v>
      </c>
      <c r="N238" s="3">
        <v>174120.334621877</v>
      </c>
      <c r="O238">
        <v>40</v>
      </c>
      <c r="P238">
        <v>0.98</v>
      </c>
      <c r="S238">
        <v>0.05</v>
      </c>
      <c r="T238" s="3">
        <f t="shared" si="22"/>
        <v>65.526552655265533</v>
      </c>
      <c r="U238" s="3">
        <v>2.1840000000000002</v>
      </c>
      <c r="V238" s="5">
        <f t="shared" si="23"/>
        <v>2.4</v>
      </c>
    </row>
    <row r="239" spans="1:22" x14ac:dyDescent="0.35">
      <c r="A239" t="s">
        <v>234</v>
      </c>
      <c r="B239" t="s">
        <v>0</v>
      </c>
      <c r="C239" t="s">
        <v>264</v>
      </c>
      <c r="D239">
        <v>144.9631608</v>
      </c>
      <c r="E239" t="s">
        <v>263</v>
      </c>
      <c r="F239">
        <v>-37.814217599999999</v>
      </c>
      <c r="G239" s="3">
        <f t="shared" si="18"/>
        <v>8907.5572424752609</v>
      </c>
      <c r="H239" s="3">
        <v>8.90755724247526</v>
      </c>
      <c r="I239" s="3">
        <f t="shared" si="19"/>
        <v>0</v>
      </c>
      <c r="J239" s="3">
        <f t="shared" si="20"/>
        <v>21528.730065668016</v>
      </c>
      <c r="K239" s="3">
        <v>26.910912582085018</v>
      </c>
      <c r="L239" s="4">
        <v>1300622.4858265158</v>
      </c>
      <c r="M239" t="str">
        <f t="shared" si="21"/>
        <v>balance_type_none</v>
      </c>
      <c r="N239" s="3">
        <v>174120.334621877</v>
      </c>
      <c r="O239">
        <v>40</v>
      </c>
      <c r="P239">
        <v>0.98</v>
      </c>
      <c r="S239">
        <v>0.05</v>
      </c>
      <c r="T239" s="3">
        <f t="shared" si="22"/>
        <v>51.875187518751872</v>
      </c>
      <c r="U239" s="3">
        <v>1.7289999999999999</v>
      </c>
      <c r="V239" s="5">
        <f t="shared" si="23"/>
        <v>1.8999999999999997</v>
      </c>
    </row>
    <row r="240" spans="1:22" x14ac:dyDescent="0.35">
      <c r="A240" t="s">
        <v>235</v>
      </c>
      <c r="B240" t="s">
        <v>0</v>
      </c>
      <c r="C240" t="s">
        <v>264</v>
      </c>
      <c r="D240">
        <v>122.093153158349</v>
      </c>
      <c r="E240" t="s">
        <v>263</v>
      </c>
      <c r="F240">
        <v>-26.141460400981</v>
      </c>
      <c r="G240" s="3">
        <f t="shared" si="18"/>
        <v>6817.2591820337966</v>
      </c>
      <c r="H240" s="3">
        <v>6.8172591820337969</v>
      </c>
      <c r="I240" s="3">
        <f t="shared" si="19"/>
        <v>0</v>
      </c>
      <c r="J240" s="3">
        <f t="shared" si="20"/>
        <v>16476.675784675434</v>
      </c>
      <c r="K240" s="3">
        <v>20.595844730844288</v>
      </c>
      <c r="L240" s="4">
        <v>995411.01364806225</v>
      </c>
      <c r="M240" t="str">
        <f t="shared" si="21"/>
        <v>balance_type_none</v>
      </c>
      <c r="N240" s="3">
        <v>174120.334621877</v>
      </c>
      <c r="O240">
        <v>40</v>
      </c>
      <c r="P240">
        <v>0.98</v>
      </c>
      <c r="S240">
        <v>0.05</v>
      </c>
      <c r="T240" s="3">
        <f t="shared" si="22"/>
        <v>49.14491449144915</v>
      </c>
      <c r="U240" s="3">
        <v>1.6380000000000001</v>
      </c>
      <c r="V240" s="5">
        <f t="shared" si="23"/>
        <v>1.8</v>
      </c>
    </row>
    <row r="241" spans="1:22" x14ac:dyDescent="0.35">
      <c r="A241" t="s">
        <v>280</v>
      </c>
      <c r="B241" t="s">
        <v>0</v>
      </c>
      <c r="C241" t="s">
        <v>264</v>
      </c>
      <c r="D241">
        <v>179.414413</v>
      </c>
      <c r="E241" t="s">
        <v>263</v>
      </c>
      <c r="F241">
        <v>-16.578192999999999</v>
      </c>
      <c r="G241" s="3">
        <f t="shared" si="18"/>
        <v>481.77118272021534</v>
      </c>
      <c r="H241" s="3">
        <v>0.48177118272021535</v>
      </c>
      <c r="I241" s="3">
        <f t="shared" si="19"/>
        <v>175.24367635929997</v>
      </c>
      <c r="J241" s="3">
        <f t="shared" si="20"/>
        <v>306.52750636091537</v>
      </c>
      <c r="K241" s="3">
        <v>0.38315938295114416</v>
      </c>
      <c r="L241" s="4">
        <v>10609.471590632435</v>
      </c>
      <c r="M241" t="str">
        <f t="shared" si="21"/>
        <v>balance_type_node</v>
      </c>
      <c r="N241" s="3">
        <v>174120.334621877</v>
      </c>
      <c r="O241">
        <v>40</v>
      </c>
      <c r="P241">
        <v>0.98</v>
      </c>
      <c r="S241">
        <v>0.05</v>
      </c>
      <c r="T241" s="3">
        <f t="shared" si="22"/>
        <v>54.605460546054616</v>
      </c>
      <c r="U241" s="3">
        <v>1.82</v>
      </c>
      <c r="V241" s="5">
        <f t="shared" si="23"/>
        <v>2</v>
      </c>
    </row>
    <row r="242" spans="1:22" x14ac:dyDescent="0.35">
      <c r="A242" t="s">
        <v>236</v>
      </c>
      <c r="B242" t="s">
        <v>0</v>
      </c>
      <c r="C242" t="s">
        <v>264</v>
      </c>
      <c r="D242">
        <v>174.70772600000001</v>
      </c>
      <c r="E242" t="s">
        <v>263</v>
      </c>
      <c r="F242">
        <v>-41.287447</v>
      </c>
      <c r="G242" s="3">
        <f t="shared" si="18"/>
        <v>28009.001516327051</v>
      </c>
      <c r="H242" s="3">
        <v>28.00900151632705</v>
      </c>
      <c r="I242" s="3">
        <f t="shared" si="19"/>
        <v>10188.239921616219</v>
      </c>
      <c r="J242" s="3">
        <f t="shared" si="20"/>
        <v>17820.761594710832</v>
      </c>
      <c r="K242" s="3">
        <v>22.275951993388539</v>
      </c>
      <c r="L242" s="4">
        <v>616808.80162154953</v>
      </c>
      <c r="M242" t="str">
        <f t="shared" si="21"/>
        <v>balance_type_node</v>
      </c>
      <c r="N242" s="3">
        <v>174120.334621877</v>
      </c>
      <c r="O242">
        <v>40</v>
      </c>
      <c r="P242">
        <v>0.98</v>
      </c>
      <c r="S242">
        <v>0.05</v>
      </c>
      <c r="T242" s="3">
        <f t="shared" si="22"/>
        <v>73.717371737173735</v>
      </c>
      <c r="U242" s="3">
        <v>2.4570000000000003</v>
      </c>
      <c r="V242" s="5">
        <f t="shared" si="23"/>
        <v>2.7</v>
      </c>
    </row>
    <row r="243" spans="1:22" x14ac:dyDescent="0.35">
      <c r="A243" t="s">
        <v>237</v>
      </c>
      <c r="B243" t="s">
        <v>0</v>
      </c>
      <c r="C243" t="s">
        <v>264</v>
      </c>
      <c r="D243">
        <v>143.95554999999999</v>
      </c>
      <c r="E243" t="s">
        <v>263</v>
      </c>
      <c r="F243">
        <v>-6.3149930000000003</v>
      </c>
      <c r="G243" s="3">
        <f t="shared" si="18"/>
        <v>2979.61776797435</v>
      </c>
      <c r="H243" s="3">
        <v>2.9796177679743501</v>
      </c>
      <c r="I243" s="3">
        <f t="shared" si="19"/>
        <v>1083.8323057370501</v>
      </c>
      <c r="J243" s="3">
        <f t="shared" si="20"/>
        <v>1895.7854622373</v>
      </c>
      <c r="K243" s="3">
        <v>2.3697318277966248</v>
      </c>
      <c r="L243" s="4">
        <v>65616.564863378298</v>
      </c>
      <c r="M243" t="str">
        <f t="shared" si="21"/>
        <v>balance_type_node</v>
      </c>
      <c r="N243" s="3">
        <v>174120.334621877</v>
      </c>
      <c r="O243">
        <v>40</v>
      </c>
      <c r="P243">
        <v>0.98</v>
      </c>
      <c r="S243">
        <v>0.05</v>
      </c>
      <c r="T243" s="3">
        <f t="shared" si="22"/>
        <v>81.908190819081909</v>
      </c>
      <c r="U243" s="3">
        <v>2.73</v>
      </c>
      <c r="V243" s="5">
        <f t="shared" si="23"/>
        <v>3</v>
      </c>
    </row>
    <row r="244" spans="1:22" x14ac:dyDescent="0.35">
      <c r="A244" t="s">
        <v>238</v>
      </c>
      <c r="B244" t="s">
        <v>0</v>
      </c>
      <c r="C244" t="s">
        <v>264</v>
      </c>
      <c r="D244">
        <v>-63.616672000000001</v>
      </c>
      <c r="E244" t="s">
        <v>263</v>
      </c>
      <c r="F244">
        <v>-38.416097000000001</v>
      </c>
      <c r="G244" s="3">
        <f t="shared" si="18"/>
        <v>31077.973425755445</v>
      </c>
      <c r="H244" s="3">
        <v>31.077973425755445</v>
      </c>
      <c r="I244" s="3">
        <f t="shared" si="19"/>
        <v>22764.557134573333</v>
      </c>
      <c r="J244" s="3">
        <f t="shared" si="20"/>
        <v>8313.4162911821113</v>
      </c>
      <c r="K244" s="3">
        <v>10.391770363977638</v>
      </c>
      <c r="L244" s="4">
        <v>904132.53275816736</v>
      </c>
      <c r="M244" t="str">
        <f t="shared" si="21"/>
        <v>balance_type_node</v>
      </c>
      <c r="N244" s="3">
        <v>174120.334621877</v>
      </c>
      <c r="O244">
        <v>40</v>
      </c>
      <c r="P244">
        <v>0.98</v>
      </c>
      <c r="S244">
        <v>0.05</v>
      </c>
      <c r="T244" s="3">
        <f t="shared" si="22"/>
        <v>54.605460546054616</v>
      </c>
      <c r="U244" s="3">
        <v>1.82</v>
      </c>
      <c r="V244" s="5">
        <f t="shared" si="23"/>
        <v>2</v>
      </c>
    </row>
    <row r="245" spans="1:22" x14ac:dyDescent="0.35">
      <c r="A245" t="s">
        <v>239</v>
      </c>
      <c r="B245" t="s">
        <v>0</v>
      </c>
      <c r="C245" t="s">
        <v>264</v>
      </c>
      <c r="D245">
        <v>-63.588653000000001</v>
      </c>
      <c r="E245" t="s">
        <v>263</v>
      </c>
      <c r="F245">
        <v>-16.290154000000001</v>
      </c>
      <c r="G245" s="3">
        <f t="shared" si="18"/>
        <v>2555.0841935368662</v>
      </c>
      <c r="H245" s="3">
        <v>2.5550841935368664</v>
      </c>
      <c r="I245" s="3">
        <f t="shared" si="19"/>
        <v>1871.5943704106353</v>
      </c>
      <c r="J245" s="3">
        <f t="shared" si="20"/>
        <v>683.48982312623082</v>
      </c>
      <c r="K245" s="3">
        <v>0.85436227890778849</v>
      </c>
      <c r="L245" s="4">
        <v>74333.506617852821</v>
      </c>
      <c r="M245" t="str">
        <f t="shared" si="21"/>
        <v>balance_type_node</v>
      </c>
      <c r="N245" s="3">
        <v>174120.334621877</v>
      </c>
      <c r="O245">
        <v>40</v>
      </c>
      <c r="P245">
        <v>0.98</v>
      </c>
      <c r="S245">
        <v>0.05</v>
      </c>
      <c r="T245" s="3">
        <f t="shared" si="22"/>
        <v>60.066006600660074</v>
      </c>
      <c r="U245" s="3">
        <v>2.0020000000000002</v>
      </c>
      <c r="V245" s="5">
        <f t="shared" si="23"/>
        <v>2.2000000000000002</v>
      </c>
    </row>
    <row r="246" spans="1:22" x14ac:dyDescent="0.35">
      <c r="A246" t="s">
        <v>240</v>
      </c>
      <c r="B246" t="s">
        <v>0</v>
      </c>
      <c r="C246" t="s">
        <v>264</v>
      </c>
      <c r="D246">
        <v>-48.838640856027602</v>
      </c>
      <c r="E246" t="s">
        <v>263</v>
      </c>
      <c r="F246">
        <v>-6.23879871089889</v>
      </c>
      <c r="G246" s="3">
        <f t="shared" si="18"/>
        <v>3483.0724080627469</v>
      </c>
      <c r="H246" s="3">
        <v>3.4830724080627471</v>
      </c>
      <c r="I246" s="3">
        <f t="shared" si="19"/>
        <v>1172.0140600622185</v>
      </c>
      <c r="J246" s="3">
        <f t="shared" si="20"/>
        <v>2311.0583480005284</v>
      </c>
      <c r="K246" s="3">
        <v>2.8888229350006602</v>
      </c>
      <c r="L246" s="4">
        <v>124383.28880292262</v>
      </c>
      <c r="M246" t="str">
        <f t="shared" si="21"/>
        <v>balance_type_node</v>
      </c>
      <c r="N246" s="3">
        <v>174120.334621877</v>
      </c>
      <c r="O246">
        <v>40</v>
      </c>
      <c r="P246">
        <v>0.98</v>
      </c>
      <c r="S246">
        <v>0.05</v>
      </c>
      <c r="T246" s="3">
        <f t="shared" si="22"/>
        <v>65.526552655265533</v>
      </c>
      <c r="U246" s="3">
        <v>2.1840000000000002</v>
      </c>
      <c r="V246" s="5">
        <f t="shared" si="23"/>
        <v>2.4</v>
      </c>
    </row>
    <row r="247" spans="1:22" x14ac:dyDescent="0.35">
      <c r="A247" t="s">
        <v>241</v>
      </c>
      <c r="B247" t="s">
        <v>0</v>
      </c>
      <c r="C247" t="s">
        <v>264</v>
      </c>
      <c r="D247">
        <v>-54.117246534974903</v>
      </c>
      <c r="E247" t="s">
        <v>263</v>
      </c>
      <c r="F247">
        <v>-15.380281176063701</v>
      </c>
      <c r="G247" s="3">
        <f t="shared" si="18"/>
        <v>3635.7530384008455</v>
      </c>
      <c r="H247" s="3">
        <v>3.6357530384008454</v>
      </c>
      <c r="I247" s="3">
        <f t="shared" si="19"/>
        <v>1223.3893473060862</v>
      </c>
      <c r="J247" s="3">
        <f t="shared" si="20"/>
        <v>2412.3636910947594</v>
      </c>
      <c r="K247" s="3">
        <v>3.0154546138684486</v>
      </c>
      <c r="L247" s="4">
        <v>129835.63567173739</v>
      </c>
      <c r="M247" t="str">
        <f t="shared" si="21"/>
        <v>balance_type_node</v>
      </c>
      <c r="N247" s="3">
        <v>174120.334621877</v>
      </c>
      <c r="O247">
        <v>40</v>
      </c>
      <c r="P247">
        <v>0.98</v>
      </c>
      <c r="S247">
        <v>0.05</v>
      </c>
      <c r="T247" s="3">
        <f t="shared" si="22"/>
        <v>65.526552655265533</v>
      </c>
      <c r="U247" s="3">
        <v>2.1840000000000002</v>
      </c>
      <c r="V247" s="5">
        <f t="shared" si="23"/>
        <v>2.4</v>
      </c>
    </row>
    <row r="248" spans="1:22" x14ac:dyDescent="0.35">
      <c r="A248" t="s">
        <v>242</v>
      </c>
      <c r="B248" t="s">
        <v>0</v>
      </c>
      <c r="C248" t="s">
        <v>264</v>
      </c>
      <c r="D248">
        <v>-40.342622664125301</v>
      </c>
      <c r="E248" t="s">
        <v>263</v>
      </c>
      <c r="F248">
        <v>-10.283582329130599</v>
      </c>
      <c r="G248" s="3">
        <f t="shared" si="18"/>
        <v>6539.2396226466799</v>
      </c>
      <c r="H248" s="3">
        <v>6.5392396226466802</v>
      </c>
      <c r="I248" s="3">
        <f t="shared" si="19"/>
        <v>2200.3794012770913</v>
      </c>
      <c r="J248" s="3">
        <f t="shared" si="20"/>
        <v>4338.8602213695885</v>
      </c>
      <c r="K248" s="3">
        <v>5.4235752767119854</v>
      </c>
      <c r="L248" s="4">
        <v>233521.4532584371</v>
      </c>
      <c r="M248" t="str">
        <f t="shared" si="21"/>
        <v>balance_type_none</v>
      </c>
      <c r="N248" s="3">
        <v>174120.334621877</v>
      </c>
      <c r="O248">
        <v>40</v>
      </c>
      <c r="P248">
        <v>0.98</v>
      </c>
      <c r="S248">
        <v>0.05</v>
      </c>
      <c r="T248" s="3">
        <f t="shared" si="22"/>
        <v>49.14491449144915</v>
      </c>
      <c r="U248" s="3">
        <v>1.6380000000000001</v>
      </c>
      <c r="V248" s="5">
        <f t="shared" si="23"/>
        <v>1.8</v>
      </c>
    </row>
    <row r="249" spans="1:22" x14ac:dyDescent="0.35">
      <c r="A249" t="s">
        <v>243</v>
      </c>
      <c r="B249" t="s">
        <v>0</v>
      </c>
      <c r="C249" t="s">
        <v>264</v>
      </c>
      <c r="D249">
        <v>-63.708689450783403</v>
      </c>
      <c r="E249" t="s">
        <v>263</v>
      </c>
      <c r="F249">
        <v>-3.5821109252397498</v>
      </c>
      <c r="G249" s="3">
        <f t="shared" si="18"/>
        <v>159.64875130226025</v>
      </c>
      <c r="H249" s="3">
        <v>0.15964875130226025</v>
      </c>
      <c r="I249" s="3">
        <f t="shared" si="19"/>
        <v>53.719980315222514</v>
      </c>
      <c r="J249" s="3">
        <f t="shared" si="20"/>
        <v>105.92877098703774</v>
      </c>
      <c r="K249" s="3">
        <v>0.13241096373379715</v>
      </c>
      <c r="L249" s="4">
        <v>5701.1840162403169</v>
      </c>
      <c r="M249" t="str">
        <f t="shared" si="21"/>
        <v>balance_type_node</v>
      </c>
      <c r="N249" s="3">
        <v>174120.334621877</v>
      </c>
      <c r="O249">
        <v>40</v>
      </c>
      <c r="P249">
        <v>0.98</v>
      </c>
      <c r="S249">
        <v>0.05</v>
      </c>
      <c r="T249" s="3">
        <f t="shared" si="22"/>
        <v>76.447644764476451</v>
      </c>
      <c r="U249" s="3">
        <v>2.548</v>
      </c>
      <c r="V249" s="5">
        <f t="shared" si="23"/>
        <v>2.8</v>
      </c>
    </row>
    <row r="250" spans="1:22" x14ac:dyDescent="0.35">
      <c r="A250" t="s">
        <v>244</v>
      </c>
      <c r="B250" t="s">
        <v>0</v>
      </c>
      <c r="C250" t="s">
        <v>264</v>
      </c>
      <c r="D250">
        <v>-44.426567792458201</v>
      </c>
      <c r="E250" t="s">
        <v>263</v>
      </c>
      <c r="F250">
        <v>-20.182287915924199</v>
      </c>
      <c r="G250" s="3">
        <f t="shared" si="18"/>
        <v>20332.957388409199</v>
      </c>
      <c r="H250" s="3">
        <v>20.332957388409199</v>
      </c>
      <c r="I250" s="3">
        <f t="shared" si="19"/>
        <v>6841.8077920797114</v>
      </c>
      <c r="J250" s="3">
        <f t="shared" si="20"/>
        <v>13491.149596329487</v>
      </c>
      <c r="K250" s="3">
        <v>16.863936995411859</v>
      </c>
      <c r="L250" s="4">
        <v>726106.09679133026</v>
      </c>
      <c r="M250" t="str">
        <f t="shared" si="21"/>
        <v>balance_type_node</v>
      </c>
      <c r="N250" s="3">
        <v>174120.334621877</v>
      </c>
      <c r="O250">
        <v>40</v>
      </c>
      <c r="P250">
        <v>0.98</v>
      </c>
      <c r="S250">
        <v>0.05</v>
      </c>
      <c r="T250" s="3">
        <f t="shared" si="22"/>
        <v>54.605460546054616</v>
      </c>
      <c r="U250" s="3">
        <v>1.82</v>
      </c>
      <c r="V250" s="5">
        <f t="shared" si="23"/>
        <v>2</v>
      </c>
    </row>
    <row r="251" spans="1:22" x14ac:dyDescent="0.35">
      <c r="A251" t="s">
        <v>245</v>
      </c>
      <c r="B251" t="s">
        <v>0</v>
      </c>
      <c r="C251" t="s">
        <v>264</v>
      </c>
      <c r="D251">
        <v>-51.939721968324498</v>
      </c>
      <c r="E251" t="s">
        <v>263</v>
      </c>
      <c r="F251">
        <v>-28.469062436565299</v>
      </c>
      <c r="G251" s="3">
        <f t="shared" si="18"/>
        <v>6950.754938310828</v>
      </c>
      <c r="H251" s="3">
        <v>6.950754938310828</v>
      </c>
      <c r="I251" s="3">
        <f t="shared" si="19"/>
        <v>2338.8496021184155</v>
      </c>
      <c r="J251" s="3">
        <f t="shared" si="20"/>
        <v>4611.9053361924125</v>
      </c>
      <c r="K251" s="3">
        <v>5.7648816702405155</v>
      </c>
      <c r="L251" s="4">
        <v>248216.99281615438</v>
      </c>
      <c r="M251" t="str">
        <f t="shared" si="21"/>
        <v>balance_type_node</v>
      </c>
      <c r="N251" s="3">
        <v>174120.334621877</v>
      </c>
      <c r="O251">
        <v>40</v>
      </c>
      <c r="P251">
        <v>0.98</v>
      </c>
      <c r="S251">
        <v>0.05</v>
      </c>
      <c r="T251" s="3">
        <f t="shared" si="22"/>
        <v>60.066006600660074</v>
      </c>
      <c r="U251" s="3">
        <v>2.0020000000000002</v>
      </c>
      <c r="V251" s="5">
        <f t="shared" si="23"/>
        <v>2.2000000000000002</v>
      </c>
    </row>
    <row r="252" spans="1:22" x14ac:dyDescent="0.35">
      <c r="A252" t="s">
        <v>246</v>
      </c>
      <c r="B252" t="s">
        <v>0</v>
      </c>
      <c r="C252" t="s">
        <v>264</v>
      </c>
      <c r="D252">
        <v>-66.148652076286993</v>
      </c>
      <c r="E252" t="s">
        <v>263</v>
      </c>
      <c r="F252">
        <v>-9.7149860302319304</v>
      </c>
      <c r="G252" s="3">
        <f t="shared" si="18"/>
        <v>79.129408422992938</v>
      </c>
      <c r="H252" s="3">
        <v>7.9129408422992945E-2</v>
      </c>
      <c r="I252" s="3">
        <f t="shared" si="19"/>
        <v>26.626141627568131</v>
      </c>
      <c r="J252" s="3">
        <f t="shared" si="20"/>
        <v>52.503266795424807</v>
      </c>
      <c r="K252" s="3">
        <v>6.562908349428101E-2</v>
      </c>
      <c r="L252" s="4">
        <v>2825.7741750926698</v>
      </c>
      <c r="M252" t="str">
        <f t="shared" si="21"/>
        <v>balance_type_node</v>
      </c>
      <c r="N252" s="3">
        <v>174120.334621877</v>
      </c>
      <c r="O252">
        <v>40</v>
      </c>
      <c r="P252">
        <v>0.98</v>
      </c>
      <c r="S252">
        <v>0.05</v>
      </c>
      <c r="T252" s="3">
        <f t="shared" si="22"/>
        <v>70.987098709870992</v>
      </c>
      <c r="U252" s="3">
        <v>2.3660000000000001</v>
      </c>
      <c r="V252" s="5">
        <f t="shared" si="23"/>
        <v>2.6</v>
      </c>
    </row>
    <row r="253" spans="1:22" x14ac:dyDescent="0.35">
      <c r="A253" t="s">
        <v>247</v>
      </c>
      <c r="B253" t="s">
        <v>0</v>
      </c>
      <c r="C253" t="s">
        <v>264</v>
      </c>
      <c r="D253">
        <v>-71.542968999999999</v>
      </c>
      <c r="E253" t="s">
        <v>263</v>
      </c>
      <c r="F253">
        <v>-35.675147000000003</v>
      </c>
      <c r="G253" s="3">
        <f t="shared" si="18"/>
        <v>20048.183611103796</v>
      </c>
      <c r="H253" s="3">
        <v>20.048183611103795</v>
      </c>
      <c r="I253" s="3">
        <f t="shared" si="19"/>
        <v>0</v>
      </c>
      <c r="J253" s="3">
        <f t="shared" si="20"/>
        <v>54647.538461538483</v>
      </c>
      <c r="K253" s="3">
        <v>68.309423076923096</v>
      </c>
      <c r="L253" s="4">
        <v>2941180.8510638289</v>
      </c>
      <c r="M253" t="str">
        <f t="shared" si="21"/>
        <v>balance_type_none</v>
      </c>
      <c r="N253" s="3">
        <v>174120.334621877</v>
      </c>
      <c r="O253">
        <v>40</v>
      </c>
      <c r="P253">
        <v>0.98</v>
      </c>
      <c r="S253">
        <v>0.05</v>
      </c>
      <c r="T253" s="3">
        <f t="shared" si="22"/>
        <v>43.684368436843691</v>
      </c>
      <c r="U253" s="3">
        <v>1.4560000000000002</v>
      </c>
      <c r="V253" s="5">
        <f t="shared" si="23"/>
        <v>1.6</v>
      </c>
    </row>
    <row r="254" spans="1:22" x14ac:dyDescent="0.35">
      <c r="A254" t="s">
        <v>248</v>
      </c>
      <c r="B254" t="s">
        <v>0</v>
      </c>
      <c r="C254" t="s">
        <v>264</v>
      </c>
      <c r="D254">
        <v>-74.297332999999995</v>
      </c>
      <c r="E254" t="s">
        <v>263</v>
      </c>
      <c r="F254">
        <v>4.5708679999999999</v>
      </c>
      <c r="G254" s="3">
        <f t="shared" si="18"/>
        <v>19875.177872405795</v>
      </c>
      <c r="H254" s="3">
        <v>19.875177872405796</v>
      </c>
      <c r="I254" s="3">
        <f t="shared" si="19"/>
        <v>14558.530443340554</v>
      </c>
      <c r="J254" s="3">
        <f t="shared" si="20"/>
        <v>5316.6474290652404</v>
      </c>
      <c r="K254" s="3">
        <v>6.6458092863315503</v>
      </c>
      <c r="L254" s="4">
        <v>578216.43202465435</v>
      </c>
      <c r="M254" t="str">
        <f t="shared" si="21"/>
        <v>balance_type_node</v>
      </c>
      <c r="N254" s="3">
        <v>174120.334621877</v>
      </c>
      <c r="O254">
        <v>40</v>
      </c>
      <c r="P254">
        <v>0.98</v>
      </c>
      <c r="S254">
        <v>0.05</v>
      </c>
      <c r="T254" s="3">
        <f t="shared" si="22"/>
        <v>81.908190819081909</v>
      </c>
      <c r="U254" s="3">
        <v>2.73</v>
      </c>
      <c r="V254" s="5">
        <f t="shared" si="23"/>
        <v>3</v>
      </c>
    </row>
    <row r="255" spans="1:22" x14ac:dyDescent="0.35">
      <c r="A255" t="s">
        <v>249</v>
      </c>
      <c r="B255" t="s">
        <v>0</v>
      </c>
      <c r="C255" t="s">
        <v>264</v>
      </c>
      <c r="D255">
        <v>-78.183406000000005</v>
      </c>
      <c r="E255" t="s">
        <v>263</v>
      </c>
      <c r="F255">
        <v>-1.8312390000000001</v>
      </c>
      <c r="G255" s="3">
        <f t="shared" ref="G255:G262" si="24">H255*1000</f>
        <v>6713.0599454676594</v>
      </c>
      <c r="H255" s="3">
        <v>6.7130599454676592</v>
      </c>
      <c r="I255" s="3">
        <f t="shared" ref="I255:I262" si="25">IF((G255-J255)&gt;0,G255-J255,0)</f>
        <v>4917.3037952908135</v>
      </c>
      <c r="J255" s="3">
        <f t="shared" ref="J255:J262" si="26">K255*0.8*1000</f>
        <v>1795.7561501768459</v>
      </c>
      <c r="K255" s="3">
        <v>2.2446951877210575</v>
      </c>
      <c r="L255" s="4">
        <v>195298.96006742411</v>
      </c>
      <c r="M255" t="str">
        <f t="shared" ref="M255:M262" si="27">IF(T255&lt;52,"balance_type_none","balance_type_node")</f>
        <v>balance_type_node</v>
      </c>
      <c r="N255" s="3">
        <v>174120.334621877</v>
      </c>
      <c r="O255">
        <v>40</v>
      </c>
      <c r="P255">
        <v>0.98</v>
      </c>
      <c r="S255">
        <v>0.05</v>
      </c>
      <c r="T255" s="3">
        <f t="shared" ref="T255:T262" si="28">U255/33.33*1000</f>
        <v>65.526552655265533</v>
      </c>
      <c r="U255" s="3">
        <v>2.1840000000000002</v>
      </c>
      <c r="V255" s="5">
        <f t="shared" si="23"/>
        <v>2.4</v>
      </c>
    </row>
    <row r="256" spans="1:22" x14ac:dyDescent="0.35">
      <c r="A256" t="s">
        <v>281</v>
      </c>
      <c r="B256" t="s">
        <v>0</v>
      </c>
      <c r="C256" t="s">
        <v>264</v>
      </c>
      <c r="D256">
        <v>-53.125782000000001</v>
      </c>
      <c r="E256" t="s">
        <v>263</v>
      </c>
      <c r="F256">
        <v>3.9338890000000002</v>
      </c>
      <c r="G256" s="3">
        <f t="shared" si="24"/>
        <v>288.45867847234462</v>
      </c>
      <c r="H256" s="3">
        <v>0.28845867847234463</v>
      </c>
      <c r="I256" s="3">
        <f t="shared" si="25"/>
        <v>211.29543992740531</v>
      </c>
      <c r="J256" s="3">
        <f t="shared" si="26"/>
        <v>77.163238544939304</v>
      </c>
      <c r="K256" s="3">
        <v>9.6454048181174118E-2</v>
      </c>
      <c r="L256" s="4">
        <v>8391.9524606818886</v>
      </c>
      <c r="M256" t="str">
        <f t="shared" si="27"/>
        <v>balance_type_node</v>
      </c>
      <c r="N256" s="3">
        <v>174120.334621877</v>
      </c>
      <c r="O256">
        <v>40</v>
      </c>
      <c r="P256">
        <v>0.98</v>
      </c>
      <c r="S256">
        <v>0.05</v>
      </c>
      <c r="T256" s="3">
        <f t="shared" si="28"/>
        <v>57.335733573357345</v>
      </c>
      <c r="U256" s="3">
        <v>1.9110000000000003</v>
      </c>
      <c r="V256" s="5">
        <f t="shared" si="23"/>
        <v>2.1</v>
      </c>
    </row>
    <row r="257" spans="1:22" x14ac:dyDescent="0.35">
      <c r="A257" t="s">
        <v>250</v>
      </c>
      <c r="B257" t="s">
        <v>0</v>
      </c>
      <c r="C257" t="s">
        <v>264</v>
      </c>
      <c r="D257">
        <v>-58.93018</v>
      </c>
      <c r="E257" t="s">
        <v>263</v>
      </c>
      <c r="F257">
        <v>4.8604159999999998</v>
      </c>
      <c r="G257" s="3">
        <f t="shared" si="24"/>
        <v>468.49586246026331</v>
      </c>
      <c r="H257" s="3">
        <v>0.46849586246026331</v>
      </c>
      <c r="I257" s="3">
        <f t="shared" si="25"/>
        <v>343.17233888389001</v>
      </c>
      <c r="J257" s="3">
        <f t="shared" si="26"/>
        <v>125.3235235763733</v>
      </c>
      <c r="K257" s="3">
        <v>0.15665440447046663</v>
      </c>
      <c r="L257" s="4">
        <v>13629.664486484236</v>
      </c>
      <c r="M257" t="str">
        <f t="shared" si="27"/>
        <v>balance_type_node</v>
      </c>
      <c r="N257" s="3">
        <v>174120.334621877</v>
      </c>
      <c r="O257">
        <v>40</v>
      </c>
      <c r="P257">
        <v>0.98</v>
      </c>
      <c r="S257">
        <v>0.05</v>
      </c>
      <c r="T257" s="3">
        <f t="shared" si="28"/>
        <v>62.796279627962804</v>
      </c>
      <c r="U257" s="3">
        <v>2.093</v>
      </c>
      <c r="V257" s="5">
        <f t="shared" si="23"/>
        <v>2.2999999999999998</v>
      </c>
    </row>
    <row r="258" spans="1:22" x14ac:dyDescent="0.35">
      <c r="A258" t="s">
        <v>251</v>
      </c>
      <c r="B258" t="s">
        <v>0</v>
      </c>
      <c r="C258" t="s">
        <v>264</v>
      </c>
      <c r="D258">
        <v>-75.015152</v>
      </c>
      <c r="E258" t="s">
        <v>263</v>
      </c>
      <c r="F258">
        <v>-9.1899669999999993</v>
      </c>
      <c r="G258" s="3">
        <f t="shared" si="24"/>
        <v>14116.469972708841</v>
      </c>
      <c r="H258" s="3">
        <v>14.116469972708842</v>
      </c>
      <c r="I258" s="3">
        <f t="shared" si="25"/>
        <v>10340.287728217845</v>
      </c>
      <c r="J258" s="3">
        <f t="shared" si="26"/>
        <v>3776.1822444909967</v>
      </c>
      <c r="K258" s="3">
        <v>4.7202278056137459</v>
      </c>
      <c r="L258" s="4">
        <v>410681.85416017403</v>
      </c>
      <c r="M258" t="str">
        <f t="shared" si="27"/>
        <v>balance_type_none</v>
      </c>
      <c r="N258" s="3">
        <v>174120.334621877</v>
      </c>
      <c r="O258">
        <v>40</v>
      </c>
      <c r="P258">
        <v>0.98</v>
      </c>
      <c r="S258">
        <v>0.05</v>
      </c>
      <c r="T258" s="3">
        <f t="shared" si="28"/>
        <v>46.414641464146413</v>
      </c>
      <c r="U258" s="3">
        <v>1.5469999999999999</v>
      </c>
      <c r="V258" s="5">
        <f t="shared" ref="V258:V262" si="29">U258/0.91</f>
        <v>1.7</v>
      </c>
    </row>
    <row r="259" spans="1:22" x14ac:dyDescent="0.35">
      <c r="A259" t="s">
        <v>252</v>
      </c>
      <c r="B259" t="s">
        <v>0</v>
      </c>
      <c r="C259" t="s">
        <v>264</v>
      </c>
      <c r="D259">
        <v>-58.443832</v>
      </c>
      <c r="E259" t="s">
        <v>263</v>
      </c>
      <c r="F259">
        <v>-23.442502999999999</v>
      </c>
      <c r="G259" s="3">
        <f t="shared" si="24"/>
        <v>2465.2066536317961</v>
      </c>
      <c r="H259" s="3">
        <v>2.465206653631796</v>
      </c>
      <c r="I259" s="3">
        <f t="shared" si="25"/>
        <v>1805.7592413224484</v>
      </c>
      <c r="J259" s="3">
        <f t="shared" si="26"/>
        <v>659.4474123093479</v>
      </c>
      <c r="K259" s="3">
        <v>0.82430926538668481</v>
      </c>
      <c r="L259" s="4">
        <v>71718.754147374799</v>
      </c>
      <c r="M259" t="str">
        <f t="shared" si="27"/>
        <v>balance_type_node</v>
      </c>
      <c r="N259" s="3">
        <v>174120.334621877</v>
      </c>
      <c r="O259">
        <v>40</v>
      </c>
      <c r="P259">
        <v>0.98</v>
      </c>
      <c r="S259">
        <v>0.05</v>
      </c>
      <c r="T259" s="3">
        <f t="shared" si="28"/>
        <v>57.335733573357345</v>
      </c>
      <c r="U259" s="3">
        <v>1.9110000000000003</v>
      </c>
      <c r="V259" s="5">
        <f t="shared" si="29"/>
        <v>2.1</v>
      </c>
    </row>
    <row r="260" spans="1:22" x14ac:dyDescent="0.35">
      <c r="A260" t="s">
        <v>253</v>
      </c>
      <c r="B260" t="s">
        <v>0</v>
      </c>
      <c r="C260" t="s">
        <v>264</v>
      </c>
      <c r="D260">
        <v>-56.027782999999999</v>
      </c>
      <c r="E260" t="s">
        <v>263</v>
      </c>
      <c r="F260">
        <v>3.919305</v>
      </c>
      <c r="G260" s="3">
        <f t="shared" si="24"/>
        <v>180.97778763972454</v>
      </c>
      <c r="H260" s="3">
        <v>0.18097778763972455</v>
      </c>
      <c r="I260" s="3">
        <f t="shared" si="25"/>
        <v>132.56588936390864</v>
      </c>
      <c r="J260" s="3">
        <f t="shared" si="26"/>
        <v>48.411898275815894</v>
      </c>
      <c r="K260" s="3">
        <v>6.0514872844769863E-2</v>
      </c>
      <c r="L260" s="4">
        <v>5265.076434362014</v>
      </c>
      <c r="M260" t="str">
        <f t="shared" si="27"/>
        <v>balance_type_node</v>
      </c>
      <c r="N260" s="3">
        <v>174120.334621877</v>
      </c>
      <c r="O260">
        <v>40</v>
      </c>
      <c r="P260">
        <v>0.98</v>
      </c>
      <c r="S260">
        <v>0.05</v>
      </c>
      <c r="T260" s="3">
        <f t="shared" si="28"/>
        <v>60.066006600660074</v>
      </c>
      <c r="U260" s="3">
        <v>2.0020000000000002</v>
      </c>
      <c r="V260" s="5">
        <f t="shared" si="29"/>
        <v>2.2000000000000002</v>
      </c>
    </row>
    <row r="261" spans="1:22" x14ac:dyDescent="0.35">
      <c r="A261" t="s">
        <v>254</v>
      </c>
      <c r="B261" t="s">
        <v>0</v>
      </c>
      <c r="C261" t="s">
        <v>264</v>
      </c>
      <c r="D261">
        <v>-55.765835000000003</v>
      </c>
      <c r="E261" t="s">
        <v>263</v>
      </c>
      <c r="F261">
        <v>-32.522779</v>
      </c>
      <c r="G261" s="3">
        <f t="shared" si="24"/>
        <v>3750.882409032301</v>
      </c>
      <c r="H261" s="3">
        <v>3.7508824090323012</v>
      </c>
      <c r="I261" s="3">
        <f t="shared" si="25"/>
        <v>2747.5143161914934</v>
      </c>
      <c r="J261" s="3">
        <f t="shared" si="26"/>
        <v>1003.3680928408075</v>
      </c>
      <c r="K261" s="3">
        <v>1.2542101160510093</v>
      </c>
      <c r="L261" s="4">
        <v>109122.13502782462</v>
      </c>
      <c r="M261" t="str">
        <f t="shared" si="27"/>
        <v>balance_type_node</v>
      </c>
      <c r="N261" s="3">
        <v>174120.334621877</v>
      </c>
      <c r="O261">
        <v>40</v>
      </c>
      <c r="P261">
        <v>0.98</v>
      </c>
      <c r="S261">
        <v>0.05</v>
      </c>
      <c r="T261" s="3">
        <f t="shared" si="28"/>
        <v>54.605460546054616</v>
      </c>
      <c r="U261" s="3">
        <v>1.82</v>
      </c>
      <c r="V261" s="5">
        <f t="shared" si="29"/>
        <v>2</v>
      </c>
    </row>
    <row r="262" spans="1:22" x14ac:dyDescent="0.35">
      <c r="A262" t="s">
        <v>255</v>
      </c>
      <c r="B262" t="s">
        <v>0</v>
      </c>
      <c r="C262" t="s">
        <v>264</v>
      </c>
      <c r="D262">
        <v>-66.589730000000003</v>
      </c>
      <c r="E262" t="s">
        <v>263</v>
      </c>
      <c r="F262">
        <v>6.4237500000000001</v>
      </c>
      <c r="G262" s="3">
        <f t="shared" si="24"/>
        <v>3613.6979835258608</v>
      </c>
      <c r="H262" s="3">
        <v>3.6136979835258609</v>
      </c>
      <c r="I262" s="3">
        <f t="shared" si="25"/>
        <v>2647.0269822964565</v>
      </c>
      <c r="J262" s="3">
        <f t="shared" si="26"/>
        <v>966.6710012294044</v>
      </c>
      <c r="K262" s="3">
        <v>1.2083387515367554</v>
      </c>
      <c r="L262" s="4">
        <v>105131.11217736677</v>
      </c>
      <c r="M262" t="str">
        <f t="shared" si="27"/>
        <v>balance_type_node</v>
      </c>
      <c r="N262" s="3">
        <v>174120.334621877</v>
      </c>
      <c r="O262">
        <v>40</v>
      </c>
      <c r="P262">
        <v>0.98</v>
      </c>
      <c r="S262">
        <v>0.05</v>
      </c>
      <c r="T262" s="3">
        <f t="shared" si="28"/>
        <v>54.605460546054616</v>
      </c>
      <c r="U262" s="3">
        <v>1.82</v>
      </c>
      <c r="V262" s="5">
        <f t="shared" si="29"/>
        <v>2</v>
      </c>
    </row>
    <row r="263" spans="1:22" x14ac:dyDescent="0.35">
      <c r="I263" s="3"/>
      <c r="J263" s="3"/>
      <c r="K263" s="3"/>
      <c r="T263" s="3"/>
      <c r="U263" s="3"/>
      <c r="V263" s="3"/>
    </row>
    <row r="264" spans="1:22" x14ac:dyDescent="0.35">
      <c r="T264" s="3"/>
      <c r="U264" s="3"/>
      <c r="V264" s="3"/>
    </row>
    <row r="265" spans="1:22" x14ac:dyDescent="0.35">
      <c r="I265" s="6"/>
    </row>
  </sheetData>
  <conditionalFormatting sqref="M2:M264">
    <cfRule type="containsText" dxfId="2" priority="1" operator="containsText" text="balance_type_none">
      <formula>NOT(ISERROR(SEARCH("balance_type_none",M2)))</formula>
    </cfRule>
  </conditionalFormatting>
  <pageMargins left="0.7" right="0.7" top="0.78740157499999996" bottom="0.78740157499999996"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FB028-A37E-4A23-BF42-F9271773E880}">
  <dimension ref="A1:L263"/>
  <sheetViews>
    <sheetView topLeftCell="A216" zoomScale="85" zoomScaleNormal="85" workbookViewId="0">
      <selection activeCell="L2" sqref="L2:L263"/>
    </sheetView>
  </sheetViews>
  <sheetFormatPr baseColWidth="10" defaultRowHeight="14.5" x14ac:dyDescent="0.35"/>
  <cols>
    <col min="3" max="4" width="12.36328125" bestFit="1" customWidth="1"/>
    <col min="6" max="6" width="11" bestFit="1" customWidth="1"/>
    <col min="7" max="7" width="11.36328125" bestFit="1" customWidth="1"/>
  </cols>
  <sheetData>
    <row r="1" spans="1:12" x14ac:dyDescent="0.35">
      <c r="C1" s="7" t="s">
        <v>292</v>
      </c>
      <c r="D1" s="7"/>
      <c r="E1" s="7"/>
      <c r="F1" s="7" t="s">
        <v>293</v>
      </c>
      <c r="G1" s="7"/>
      <c r="H1" s="7"/>
      <c r="I1" t="s">
        <v>297</v>
      </c>
    </row>
    <row r="2" spans="1:12" x14ac:dyDescent="0.35">
      <c r="A2" t="s">
        <v>260</v>
      </c>
      <c r="C2" s="4">
        <v>2030</v>
      </c>
      <c r="D2" s="4">
        <v>2040</v>
      </c>
      <c r="E2" s="4">
        <f>AVERAGE(C2:D2)</f>
        <v>2035</v>
      </c>
      <c r="F2" s="4">
        <v>2030</v>
      </c>
      <c r="G2" s="4">
        <v>2040</v>
      </c>
      <c r="H2" s="4">
        <f>AVERAGE(F2:G2)</f>
        <v>2035</v>
      </c>
      <c r="I2">
        <v>4.452742328926683</v>
      </c>
      <c r="J2" s="4">
        <f>I2*1000</f>
        <v>4452.7423289266826</v>
      </c>
      <c r="K2">
        <f>J2*10</f>
        <v>44527.423289266822</v>
      </c>
      <c r="L2">
        <f>J2*(-1)</f>
        <v>-4452.7423289266826</v>
      </c>
    </row>
    <row r="3" spans="1:12" x14ac:dyDescent="0.35">
      <c r="A3" t="s">
        <v>1</v>
      </c>
      <c r="B3" t="s">
        <v>1</v>
      </c>
      <c r="C3" s="3">
        <v>3.6619830203351786</v>
      </c>
      <c r="D3" s="3">
        <v>6.7508508118780632</v>
      </c>
      <c r="E3" s="3">
        <f t="shared" ref="E3:E66" si="0">AVERAGE(C3:D3)</f>
        <v>5.2064169161066207</v>
      </c>
      <c r="F3" s="3">
        <v>0</v>
      </c>
      <c r="G3" s="3">
        <v>1.263774605438412</v>
      </c>
      <c r="H3" s="3">
        <f t="shared" ref="H3:H66" si="1">AVERAGE(F3:G3)</f>
        <v>0.63188730271920601</v>
      </c>
      <c r="I3">
        <v>0.17811889715122342</v>
      </c>
      <c r="J3" s="4">
        <f t="shared" ref="J3:J66" si="2">I3*1000</f>
        <v>178.11889715122342</v>
      </c>
      <c r="K3">
        <f t="shared" ref="K3:K66" si="3">J3*10</f>
        <v>1781.1889715122343</v>
      </c>
      <c r="L3">
        <f t="shared" ref="L3:L66" si="4">J3*(-1)</f>
        <v>-178.11889715122342</v>
      </c>
    </row>
    <row r="4" spans="1:12" x14ac:dyDescent="0.35">
      <c r="A4" t="s">
        <v>2</v>
      </c>
      <c r="B4" t="s">
        <v>2</v>
      </c>
      <c r="C4" s="3">
        <v>0.14648689027685888</v>
      </c>
      <c r="D4" s="3">
        <v>0.27004798675022562</v>
      </c>
      <c r="E4" s="3">
        <f t="shared" si="0"/>
        <v>0.20826743851354224</v>
      </c>
      <c r="F4" s="3">
        <v>0</v>
      </c>
      <c r="G4" s="3">
        <v>5.0553596489530644E-2</v>
      </c>
      <c r="H4" s="3">
        <f t="shared" si="1"/>
        <v>2.5276798244765322E-2</v>
      </c>
      <c r="I4">
        <v>1.0916356021390485</v>
      </c>
      <c r="J4" s="4">
        <f t="shared" si="2"/>
        <v>1091.6356021390486</v>
      </c>
      <c r="K4">
        <f t="shared" si="3"/>
        <v>10916.356021390486</v>
      </c>
      <c r="L4">
        <f t="shared" si="4"/>
        <v>-1091.6356021390486</v>
      </c>
    </row>
    <row r="5" spans="1:12" x14ac:dyDescent="0.35">
      <c r="A5" t="s">
        <v>3</v>
      </c>
      <c r="B5" t="s">
        <v>3</v>
      </c>
      <c r="C5" s="3">
        <v>0.89777282046099416</v>
      </c>
      <c r="D5" s="3">
        <v>1.6550405450368331</v>
      </c>
      <c r="E5" s="3">
        <f t="shared" si="0"/>
        <v>1.2764066827489136</v>
      </c>
      <c r="F5" s="3">
        <v>0</v>
      </c>
      <c r="G5" s="3">
        <v>0.30982734918513516</v>
      </c>
      <c r="H5" s="3">
        <f t="shared" si="1"/>
        <v>0.15491367459256758</v>
      </c>
      <c r="I5">
        <v>1.2114426730953496</v>
      </c>
      <c r="J5" s="4">
        <f t="shared" si="2"/>
        <v>1211.4426730953496</v>
      </c>
      <c r="K5">
        <f t="shared" si="3"/>
        <v>12114.426730953495</v>
      </c>
      <c r="L5">
        <f t="shared" si="4"/>
        <v>-1211.4426730953496</v>
      </c>
    </row>
    <row r="6" spans="1:12" x14ac:dyDescent="0.35">
      <c r="A6" t="s">
        <v>4</v>
      </c>
      <c r="B6" t="s">
        <v>4</v>
      </c>
      <c r="C6" s="3">
        <v>0.9963034398296251</v>
      </c>
      <c r="D6" s="3">
        <v>1.8366813413119312</v>
      </c>
      <c r="E6" s="3">
        <f t="shared" si="0"/>
        <v>1.4164923905707782</v>
      </c>
      <c r="F6" s="3">
        <v>0</v>
      </c>
      <c r="G6" s="3">
        <v>0.34383091881523042</v>
      </c>
      <c r="H6" s="3">
        <f t="shared" si="1"/>
        <v>0.17191545940761521</v>
      </c>
      <c r="I6">
        <v>1.0810913644374884</v>
      </c>
      <c r="J6" s="4">
        <f t="shared" si="2"/>
        <v>1081.0913644374884</v>
      </c>
      <c r="K6">
        <f t="shared" si="3"/>
        <v>10810.913644374885</v>
      </c>
      <c r="L6">
        <f t="shared" si="4"/>
        <v>-1081.0913644374884</v>
      </c>
    </row>
    <row r="7" spans="1:12" x14ac:dyDescent="0.35">
      <c r="A7" t="s">
        <v>5</v>
      </c>
      <c r="B7" t="s">
        <v>5</v>
      </c>
      <c r="C7" s="3">
        <v>0.88910112635135563</v>
      </c>
      <c r="D7" s="3">
        <v>1.6390543121965031</v>
      </c>
      <c r="E7" s="3">
        <f t="shared" si="0"/>
        <v>1.2640777192739294</v>
      </c>
      <c r="F7" s="3">
        <v>0</v>
      </c>
      <c r="G7" s="3">
        <v>0.30683469008730901</v>
      </c>
      <c r="H7" s="3">
        <f t="shared" si="1"/>
        <v>0.15341734504365451</v>
      </c>
      <c r="I7">
        <v>0.15445601753457094</v>
      </c>
      <c r="J7" s="4">
        <f t="shared" si="2"/>
        <v>154.45601753457095</v>
      </c>
      <c r="K7">
        <f t="shared" si="3"/>
        <v>1544.5601753457095</v>
      </c>
      <c r="L7">
        <f t="shared" si="4"/>
        <v>-154.45601753457095</v>
      </c>
    </row>
    <row r="8" spans="1:12" x14ac:dyDescent="0.35">
      <c r="A8" t="s">
        <v>6</v>
      </c>
      <c r="B8" t="s">
        <v>6</v>
      </c>
      <c r="C8" s="3">
        <v>0.12702628443728761</v>
      </c>
      <c r="D8" s="3">
        <v>0.23417243899312984</v>
      </c>
      <c r="E8" s="3">
        <f t="shared" si="0"/>
        <v>0.18059936171520874</v>
      </c>
      <c r="F8" s="3">
        <v>0</v>
      </c>
      <c r="G8" s="3">
        <v>4.3837612463956004E-2</v>
      </c>
      <c r="H8" s="3">
        <f t="shared" si="1"/>
        <v>2.1918806231978002E-2</v>
      </c>
      <c r="I8">
        <v>4.2819808059626618</v>
      </c>
      <c r="J8" s="4">
        <f t="shared" si="2"/>
        <v>4281.9808059626621</v>
      </c>
      <c r="K8">
        <f t="shared" si="3"/>
        <v>42819.808059626623</v>
      </c>
      <c r="L8">
        <f t="shared" si="4"/>
        <v>-4281.9808059626621</v>
      </c>
    </row>
    <row r="9" spans="1:12" x14ac:dyDescent="0.35">
      <c r="A9" t="s">
        <v>7</v>
      </c>
      <c r="B9" t="s">
        <v>7</v>
      </c>
      <c r="C9" s="3">
        <v>3.5215469134537019</v>
      </c>
      <c r="D9" s="3">
        <v>6.4919574197205439</v>
      </c>
      <c r="E9" s="3">
        <f t="shared" si="0"/>
        <v>5.0067521665871233</v>
      </c>
      <c r="F9" s="3">
        <v>0</v>
      </c>
      <c r="G9" s="3">
        <v>1.2153091743924755</v>
      </c>
      <c r="H9" s="3">
        <f t="shared" si="1"/>
        <v>0.60765458719623777</v>
      </c>
      <c r="I9">
        <v>2.7766265844977518</v>
      </c>
      <c r="J9" s="4">
        <f t="shared" si="2"/>
        <v>2776.626584497752</v>
      </c>
      <c r="K9">
        <f t="shared" si="3"/>
        <v>27766.265844977519</v>
      </c>
      <c r="L9">
        <f t="shared" si="4"/>
        <v>-2776.626584497752</v>
      </c>
    </row>
    <row r="10" spans="1:12" x14ac:dyDescent="0.35">
      <c r="A10" t="s">
        <v>8</v>
      </c>
      <c r="B10" t="s">
        <v>8</v>
      </c>
      <c r="C10" s="3">
        <v>2.2835274658017264</v>
      </c>
      <c r="D10" s="3">
        <v>4.2096736005735078</v>
      </c>
      <c r="E10" s="3">
        <f t="shared" si="0"/>
        <v>3.2466005331876171</v>
      </c>
      <c r="F10" s="3">
        <v>0</v>
      </c>
      <c r="G10" s="3">
        <v>0.7880604596132762</v>
      </c>
      <c r="H10" s="3">
        <f t="shared" si="1"/>
        <v>0.3940302298066381</v>
      </c>
      <c r="I10">
        <v>3.3118347060858597</v>
      </c>
      <c r="J10" s="4">
        <f t="shared" si="2"/>
        <v>3311.8347060858596</v>
      </c>
      <c r="K10">
        <f t="shared" si="3"/>
        <v>33118.347060858592</v>
      </c>
      <c r="L10">
        <f t="shared" si="4"/>
        <v>-3311.8347060858596</v>
      </c>
    </row>
    <row r="11" spans="1:12" x14ac:dyDescent="0.35">
      <c r="A11" t="s">
        <v>9</v>
      </c>
      <c r="B11" t="s">
        <v>9</v>
      </c>
      <c r="C11" s="3">
        <v>2.7236883619013601</v>
      </c>
      <c r="D11" s="3">
        <v>5.0211084232612464</v>
      </c>
      <c r="E11" s="3">
        <f t="shared" si="0"/>
        <v>3.872398392581303</v>
      </c>
      <c r="F11" s="3">
        <v>0</v>
      </c>
      <c r="G11" s="3">
        <v>0.93996290146206929</v>
      </c>
      <c r="H11" s="3">
        <f t="shared" si="1"/>
        <v>0.46998145073103464</v>
      </c>
      <c r="I11">
        <v>0.7686876820819587</v>
      </c>
      <c r="J11" s="4">
        <f t="shared" si="2"/>
        <v>768.68768208195866</v>
      </c>
      <c r="K11">
        <f t="shared" si="3"/>
        <v>7686.876820819587</v>
      </c>
      <c r="L11">
        <f t="shared" si="4"/>
        <v>-768.68768208195866</v>
      </c>
    </row>
    <row r="12" spans="1:12" x14ac:dyDescent="0.35">
      <c r="A12" t="s">
        <v>10</v>
      </c>
      <c r="B12" t="s">
        <v>10</v>
      </c>
      <c r="C12" s="3">
        <v>0.63217698932142441</v>
      </c>
      <c r="D12" s="3">
        <v>1.1654157099888862</v>
      </c>
      <c r="E12" s="3">
        <f t="shared" si="0"/>
        <v>0.89879634965515531</v>
      </c>
      <c r="F12" s="3">
        <v>0</v>
      </c>
      <c r="G12" s="3">
        <v>0.21816846796132902</v>
      </c>
      <c r="H12" s="3">
        <f t="shared" si="1"/>
        <v>0.10908423398066451</v>
      </c>
      <c r="I12">
        <v>0.12889245224204177</v>
      </c>
      <c r="J12" s="4">
        <f t="shared" si="2"/>
        <v>128.89245224204177</v>
      </c>
      <c r="K12">
        <f t="shared" si="3"/>
        <v>1288.9245224204178</v>
      </c>
      <c r="L12">
        <f t="shared" si="4"/>
        <v>-128.89245224204177</v>
      </c>
    </row>
    <row r="13" spans="1:12" x14ac:dyDescent="0.35">
      <c r="A13" t="s">
        <v>275</v>
      </c>
      <c r="B13" t="s">
        <v>275</v>
      </c>
      <c r="C13" s="3">
        <v>0.10600253432439108</v>
      </c>
      <c r="D13" s="3">
        <v>0.19541524112240391</v>
      </c>
      <c r="E13" s="3">
        <f t="shared" si="0"/>
        <v>0.15070888772339749</v>
      </c>
      <c r="F13" s="3">
        <v>0</v>
      </c>
      <c r="G13" s="3">
        <v>3.6582176991912296E-2</v>
      </c>
      <c r="H13" s="3">
        <f t="shared" si="1"/>
        <v>1.8291088495956148E-2</v>
      </c>
      <c r="I13">
        <v>0.20690934259904781</v>
      </c>
      <c r="J13" s="4">
        <f t="shared" si="2"/>
        <v>206.90934259904782</v>
      </c>
      <c r="K13">
        <f t="shared" si="3"/>
        <v>2069.093425990478</v>
      </c>
      <c r="L13">
        <f t="shared" si="4"/>
        <v>-206.90934259904782</v>
      </c>
    </row>
    <row r="14" spans="1:12" x14ac:dyDescent="0.35">
      <c r="A14" t="s">
        <v>11</v>
      </c>
      <c r="B14" t="s">
        <v>11</v>
      </c>
      <c r="C14" s="3">
        <v>0.17016446121845719</v>
      </c>
      <c r="D14" s="3">
        <v>0.31369749253077372</v>
      </c>
      <c r="E14" s="3">
        <f t="shared" si="0"/>
        <v>0.24193097687461546</v>
      </c>
      <c r="F14" s="3">
        <v>0</v>
      </c>
      <c r="G14" s="3">
        <v>5.8724883114371282E-2</v>
      </c>
      <c r="H14" s="3">
        <f t="shared" si="1"/>
        <v>2.9362441557185641E-2</v>
      </c>
      <c r="I14">
        <v>155.28113243944557</v>
      </c>
      <c r="J14" s="4">
        <f t="shared" si="2"/>
        <v>155281.13243944556</v>
      </c>
      <c r="K14">
        <f t="shared" si="3"/>
        <v>1552811.3243944556</v>
      </c>
      <c r="L14">
        <f t="shared" si="4"/>
        <v>-155281.13243944556</v>
      </c>
    </row>
    <row r="15" spans="1:12" x14ac:dyDescent="0.35">
      <c r="A15" t="s">
        <v>12</v>
      </c>
      <c r="B15" t="s">
        <v>12</v>
      </c>
      <c r="C15" s="3">
        <v>8.4793517847782685</v>
      </c>
      <c r="D15" s="3">
        <v>15.631650546329045</v>
      </c>
      <c r="E15" s="3">
        <f t="shared" si="0"/>
        <v>12.055501165553657</v>
      </c>
      <c r="F15" s="3">
        <v>0</v>
      </c>
      <c r="G15" s="3">
        <v>44.071796071791361</v>
      </c>
      <c r="H15" s="3">
        <f t="shared" si="1"/>
        <v>22.035898035895681</v>
      </c>
      <c r="I15">
        <v>373.58359735825127</v>
      </c>
      <c r="J15" s="4">
        <f t="shared" si="2"/>
        <v>373583.59735825128</v>
      </c>
      <c r="K15">
        <f t="shared" si="3"/>
        <v>3735835.9735825127</v>
      </c>
      <c r="L15">
        <f t="shared" si="4"/>
        <v>-373583.59735825128</v>
      </c>
    </row>
    <row r="16" spans="1:12" x14ac:dyDescent="0.35">
      <c r="A16" t="s">
        <v>13</v>
      </c>
      <c r="B16" t="s">
        <v>13</v>
      </c>
      <c r="C16" s="3">
        <v>20.400074968920574</v>
      </c>
      <c r="D16" s="3">
        <v>37.607455278071058</v>
      </c>
      <c r="E16" s="3">
        <f t="shared" si="0"/>
        <v>29.003765123495818</v>
      </c>
      <c r="F16" s="3">
        <v>0</v>
      </c>
      <c r="G16" s="3">
        <v>106.03026819732699</v>
      </c>
      <c r="H16" s="3">
        <f t="shared" si="1"/>
        <v>53.015134098663495</v>
      </c>
      <c r="I16">
        <v>0.13503018806309136</v>
      </c>
      <c r="J16" s="4">
        <f t="shared" si="2"/>
        <v>135.03018806309137</v>
      </c>
      <c r="K16">
        <f t="shared" si="3"/>
        <v>1350.3018806309137</v>
      </c>
      <c r="L16">
        <f t="shared" si="4"/>
        <v>-135.03018806309137</v>
      </c>
    </row>
    <row r="17" spans="1:12" x14ac:dyDescent="0.35">
      <c r="A17" t="s">
        <v>14</v>
      </c>
      <c r="B17" t="s">
        <v>14</v>
      </c>
      <c r="C17" s="3">
        <v>0.11105027405412399</v>
      </c>
      <c r="D17" s="3">
        <v>0.2047207287948993</v>
      </c>
      <c r="E17" s="3">
        <f t="shared" si="0"/>
        <v>0.15788550142451163</v>
      </c>
      <c r="F17" s="3">
        <v>0</v>
      </c>
      <c r="G17" s="3">
        <v>3.8324185420098598E-2</v>
      </c>
      <c r="H17" s="3">
        <f t="shared" si="1"/>
        <v>1.9162092710049299E-2</v>
      </c>
      <c r="I17">
        <v>5.5638575217814693E-2</v>
      </c>
      <c r="J17" s="4">
        <f t="shared" si="2"/>
        <v>55.63857521781469</v>
      </c>
      <c r="K17">
        <f t="shared" si="3"/>
        <v>556.38575217814696</v>
      </c>
      <c r="L17">
        <f t="shared" si="4"/>
        <v>-55.63857521781469</v>
      </c>
    </row>
    <row r="18" spans="1:12" x14ac:dyDescent="0.35">
      <c r="A18" t="s">
        <v>276</v>
      </c>
      <c r="B18" t="s">
        <v>276</v>
      </c>
      <c r="C18" s="3">
        <v>4.5757760650028817E-2</v>
      </c>
      <c r="D18" s="3">
        <v>8.4354245751171009E-2</v>
      </c>
      <c r="E18" s="3">
        <f t="shared" si="0"/>
        <v>6.5056003200599913E-2</v>
      </c>
      <c r="F18" s="3">
        <v>0</v>
      </c>
      <c r="G18" s="3">
        <v>1.579130640150881E-2</v>
      </c>
      <c r="H18" s="3">
        <f t="shared" si="1"/>
        <v>7.8956532007544052E-3</v>
      </c>
      <c r="I18">
        <v>6.8295269199572219</v>
      </c>
      <c r="J18" s="4">
        <f t="shared" si="2"/>
        <v>6829.5269199572222</v>
      </c>
      <c r="K18">
        <f t="shared" si="3"/>
        <v>68295.269199572227</v>
      </c>
      <c r="L18">
        <f t="shared" si="4"/>
        <v>-6829.5269199572222</v>
      </c>
    </row>
    <row r="19" spans="1:12" x14ac:dyDescent="0.35">
      <c r="A19" t="s">
        <v>15</v>
      </c>
      <c r="B19" t="s">
        <v>15</v>
      </c>
      <c r="C19" s="3">
        <v>5.6166761447958811</v>
      </c>
      <c r="D19" s="3">
        <v>10.354319640914358</v>
      </c>
      <c r="E19" s="3">
        <f t="shared" si="0"/>
        <v>7.9854978928551201</v>
      </c>
      <c r="F19" s="3">
        <v>0</v>
      </c>
      <c r="G19" s="3">
        <v>1.9383521549248097</v>
      </c>
      <c r="H19" s="3">
        <f t="shared" si="1"/>
        <v>0.96917607746240486</v>
      </c>
      <c r="I19">
        <v>1.1213244658483752</v>
      </c>
      <c r="J19" s="4">
        <f t="shared" si="2"/>
        <v>1121.3244658483752</v>
      </c>
      <c r="K19">
        <f t="shared" si="3"/>
        <v>11213.244658483753</v>
      </c>
      <c r="L19">
        <f t="shared" si="4"/>
        <v>-1121.3244658483752</v>
      </c>
    </row>
    <row r="20" spans="1:12" x14ac:dyDescent="0.35">
      <c r="A20" t="s">
        <v>16</v>
      </c>
      <c r="B20" t="s">
        <v>16</v>
      </c>
      <c r="C20" s="3">
        <v>0.92218926021101355</v>
      </c>
      <c r="D20" s="3">
        <v>1.7000521524621734</v>
      </c>
      <c r="E20" s="3">
        <f t="shared" si="0"/>
        <v>1.3111207063365935</v>
      </c>
      <c r="F20" s="3">
        <v>0</v>
      </c>
      <c r="G20" s="3">
        <v>0.31825362433167237</v>
      </c>
      <c r="H20" s="3">
        <f t="shared" si="1"/>
        <v>0.15912681216583618</v>
      </c>
      <c r="I20">
        <v>4.7625318606365319</v>
      </c>
      <c r="J20" s="4">
        <f t="shared" si="2"/>
        <v>4762.5318606365317</v>
      </c>
      <c r="K20">
        <f t="shared" si="3"/>
        <v>47625.318606365319</v>
      </c>
      <c r="L20">
        <f t="shared" si="4"/>
        <v>-4762.5318606365317</v>
      </c>
    </row>
    <row r="21" spans="1:12" x14ac:dyDescent="0.35">
      <c r="A21" t="s">
        <v>17</v>
      </c>
      <c r="B21" t="s">
        <v>17</v>
      </c>
      <c r="C21" s="3">
        <v>3.9167572518529732</v>
      </c>
      <c r="D21" s="3">
        <v>7.2205260720135094</v>
      </c>
      <c r="E21" s="3">
        <f t="shared" si="0"/>
        <v>5.5686416619332411</v>
      </c>
      <c r="F21" s="3">
        <v>0</v>
      </c>
      <c r="G21" s="3">
        <v>1.3516988809263977</v>
      </c>
      <c r="H21" s="3">
        <f t="shared" si="1"/>
        <v>0.67584944046319884</v>
      </c>
      <c r="I21">
        <v>0.97286306743117568</v>
      </c>
      <c r="J21" s="4">
        <f t="shared" si="2"/>
        <v>972.86306743117564</v>
      </c>
      <c r="K21">
        <f t="shared" si="3"/>
        <v>9728.6306743117566</v>
      </c>
      <c r="L21">
        <f t="shared" si="4"/>
        <v>-972.86306743117564</v>
      </c>
    </row>
    <row r="22" spans="1:12" x14ac:dyDescent="0.35">
      <c r="A22" t="s">
        <v>18</v>
      </c>
      <c r="B22" t="s">
        <v>18</v>
      </c>
      <c r="C22" s="3">
        <v>0.80009301479228345</v>
      </c>
      <c r="D22" s="3">
        <v>1.4749682203589454</v>
      </c>
      <c r="E22" s="3">
        <f t="shared" si="0"/>
        <v>1.1375306175756144</v>
      </c>
      <c r="F22" s="3">
        <v>0</v>
      </c>
      <c r="G22" s="3">
        <v>0.2761174010005647</v>
      </c>
      <c r="H22" s="3">
        <f t="shared" si="1"/>
        <v>0.13805870050028235</v>
      </c>
      <c r="I22">
        <v>0.12754648873078606</v>
      </c>
      <c r="J22" s="4">
        <f t="shared" si="2"/>
        <v>127.54648873078605</v>
      </c>
      <c r="K22">
        <f t="shared" si="3"/>
        <v>1275.4648873078604</v>
      </c>
      <c r="L22">
        <f t="shared" si="4"/>
        <v>-127.54648873078605</v>
      </c>
    </row>
    <row r="23" spans="1:12" x14ac:dyDescent="0.35">
      <c r="A23" t="s">
        <v>19</v>
      </c>
      <c r="B23" t="s">
        <v>19</v>
      </c>
      <c r="C23" s="3">
        <v>0.10489559950532706</v>
      </c>
      <c r="D23" s="3">
        <v>0.19337461128319441</v>
      </c>
      <c r="E23" s="3">
        <f t="shared" si="0"/>
        <v>0.14913510539426073</v>
      </c>
      <c r="F23" s="3">
        <v>0</v>
      </c>
      <c r="G23" s="3">
        <v>3.6200166451054949E-2</v>
      </c>
      <c r="H23" s="3">
        <f t="shared" si="1"/>
        <v>1.8100083225527475E-2</v>
      </c>
      <c r="I23">
        <v>0.10056787756724905</v>
      </c>
      <c r="J23" s="4">
        <f t="shared" si="2"/>
        <v>100.56787756724906</v>
      </c>
      <c r="K23">
        <f t="shared" si="3"/>
        <v>1005.6787756724906</v>
      </c>
      <c r="L23">
        <f t="shared" si="4"/>
        <v>-100.56787756724906</v>
      </c>
    </row>
    <row r="24" spans="1:12" x14ac:dyDescent="0.35">
      <c r="A24" t="s">
        <v>20</v>
      </c>
      <c r="B24" t="s">
        <v>20</v>
      </c>
      <c r="C24" s="3">
        <v>8.270810050021131E-2</v>
      </c>
      <c r="D24" s="3">
        <v>0.15247204706034889</v>
      </c>
      <c r="E24" s="3">
        <f t="shared" si="0"/>
        <v>0.11759007378028011</v>
      </c>
      <c r="F24" s="3">
        <v>0</v>
      </c>
      <c r="G24" s="3">
        <v>2.8543113525045249E-2</v>
      </c>
      <c r="H24" s="3">
        <f t="shared" si="1"/>
        <v>1.4271556762522624E-2</v>
      </c>
      <c r="I24">
        <v>0.75306291621978461</v>
      </c>
      <c r="J24" s="4">
        <f t="shared" si="2"/>
        <v>753.0629162197846</v>
      </c>
      <c r="K24">
        <f t="shared" si="3"/>
        <v>7530.6291621978462</v>
      </c>
      <c r="L24">
        <f t="shared" si="4"/>
        <v>-753.0629162197846</v>
      </c>
    </row>
    <row r="25" spans="1:12" x14ac:dyDescent="0.35">
      <c r="A25" t="s">
        <v>21</v>
      </c>
      <c r="B25" t="s">
        <v>21</v>
      </c>
      <c r="C25" s="3">
        <v>0.61932701439422355</v>
      </c>
      <c r="D25" s="3">
        <v>1.1417268334462618</v>
      </c>
      <c r="E25" s="3">
        <f t="shared" si="0"/>
        <v>0.88052692392024268</v>
      </c>
      <c r="F25" s="3">
        <v>0</v>
      </c>
      <c r="G25" s="3">
        <v>0.21373385646713638</v>
      </c>
      <c r="H25" s="3">
        <f t="shared" si="1"/>
        <v>0.10686692823356819</v>
      </c>
      <c r="I25">
        <v>6.7728122270188535</v>
      </c>
      <c r="J25" s="4">
        <f t="shared" si="2"/>
        <v>6772.8122270188533</v>
      </c>
      <c r="K25">
        <f t="shared" si="3"/>
        <v>67728.122270188527</v>
      </c>
      <c r="L25">
        <f t="shared" si="4"/>
        <v>-6772.8122270188533</v>
      </c>
    </row>
    <row r="26" spans="1:12" x14ac:dyDescent="0.35">
      <c r="A26" t="s">
        <v>22</v>
      </c>
      <c r="B26" t="s">
        <v>22</v>
      </c>
      <c r="C26" s="3">
        <v>5.5700333733975436</v>
      </c>
      <c r="D26" s="3">
        <v>10.268333881446285</v>
      </c>
      <c r="E26" s="3">
        <f t="shared" si="0"/>
        <v>7.9191836274219138</v>
      </c>
      <c r="F26" s="3">
        <v>0</v>
      </c>
      <c r="G26" s="3">
        <v>1.9222554254497795</v>
      </c>
      <c r="H26" s="3">
        <f t="shared" si="1"/>
        <v>0.96112771272488973</v>
      </c>
      <c r="I26">
        <v>0.21400697405384583</v>
      </c>
      <c r="J26" s="4">
        <f t="shared" si="2"/>
        <v>214.00697405384582</v>
      </c>
      <c r="K26">
        <f t="shared" si="3"/>
        <v>2140.0697405384581</v>
      </c>
      <c r="L26">
        <f t="shared" si="4"/>
        <v>-214.00697405384582</v>
      </c>
    </row>
    <row r="27" spans="1:12" x14ac:dyDescent="0.35">
      <c r="A27" t="s">
        <v>23</v>
      </c>
      <c r="B27" t="s">
        <v>23</v>
      </c>
      <c r="C27" s="3">
        <v>0.17600162940652353</v>
      </c>
      <c r="D27" s="3">
        <v>0.32445828835714807</v>
      </c>
      <c r="E27" s="3">
        <f t="shared" si="0"/>
        <v>0.2502299588818358</v>
      </c>
      <c r="F27" s="3">
        <v>0</v>
      </c>
      <c r="G27" s="3">
        <v>6.0739328534458452E-2</v>
      </c>
      <c r="H27" s="3">
        <f t="shared" si="1"/>
        <v>3.0369664267229226E-2</v>
      </c>
      <c r="I27">
        <v>38.712864225925763</v>
      </c>
      <c r="J27" s="4">
        <f t="shared" si="2"/>
        <v>38712.864225925761</v>
      </c>
      <c r="K27">
        <f t="shared" si="3"/>
        <v>387128.64225925761</v>
      </c>
      <c r="L27">
        <f t="shared" si="4"/>
        <v>-38712.864225925761</v>
      </c>
    </row>
    <row r="28" spans="1:12" x14ac:dyDescent="0.35">
      <c r="A28" t="s">
        <v>24</v>
      </c>
      <c r="B28" t="s">
        <v>24</v>
      </c>
      <c r="C28" s="3">
        <v>2.113972182009896</v>
      </c>
      <c r="D28" s="3">
        <v>3.8970991241523905</v>
      </c>
      <c r="E28" s="3">
        <f t="shared" si="0"/>
        <v>3.005535653081143</v>
      </c>
      <c r="F28" s="3">
        <v>0</v>
      </c>
      <c r="G28" s="3">
        <v>10.987461455983953</v>
      </c>
      <c r="H28" s="3">
        <f t="shared" si="1"/>
        <v>5.4937307279919763</v>
      </c>
      <c r="I28">
        <v>0.1545769672672995</v>
      </c>
      <c r="J28" s="4">
        <f t="shared" si="2"/>
        <v>154.57696726729949</v>
      </c>
      <c r="K28">
        <f t="shared" si="3"/>
        <v>1545.7696726729951</v>
      </c>
      <c r="L28">
        <f t="shared" si="4"/>
        <v>-154.57696726729949</v>
      </c>
    </row>
    <row r="29" spans="1:12" x14ac:dyDescent="0.35">
      <c r="A29" t="s">
        <v>25</v>
      </c>
      <c r="B29" t="s">
        <v>25</v>
      </c>
      <c r="C29" s="3">
        <v>0.12712575479394597</v>
      </c>
      <c r="D29" s="3">
        <v>0.23435581219127843</v>
      </c>
      <c r="E29" s="3">
        <f t="shared" si="0"/>
        <v>0.18074078349261219</v>
      </c>
      <c r="F29" s="3">
        <v>0</v>
      </c>
      <c r="G29" s="3">
        <v>4.3871940343151679E-2</v>
      </c>
      <c r="H29" s="3">
        <f t="shared" si="1"/>
        <v>2.1935970171575839E-2</v>
      </c>
      <c r="I29">
        <v>122.6892692368537</v>
      </c>
      <c r="J29" s="4">
        <f t="shared" si="2"/>
        <v>122689.26923685371</v>
      </c>
      <c r="K29">
        <f t="shared" si="3"/>
        <v>1226892.6923685372</v>
      </c>
      <c r="L29">
        <f t="shared" si="4"/>
        <v>-122689.26923685371</v>
      </c>
    </row>
    <row r="30" spans="1:12" x14ac:dyDescent="0.35">
      <c r="A30" t="s">
        <v>26</v>
      </c>
      <c r="B30" t="s">
        <v>26</v>
      </c>
      <c r="C30" s="3">
        <v>6.6996257544833977</v>
      </c>
      <c r="D30" s="3">
        <v>12.35073284413911</v>
      </c>
      <c r="E30" s="3">
        <f t="shared" si="0"/>
        <v>9.5251792993112545</v>
      </c>
      <c r="F30" s="3">
        <v>0</v>
      </c>
      <c r="G30" s="3">
        <v>34.821593383937511</v>
      </c>
      <c r="H30" s="3">
        <f t="shared" si="1"/>
        <v>17.410796691968756</v>
      </c>
      <c r="I30">
        <v>0.89840496735666064</v>
      </c>
      <c r="J30" s="4">
        <f t="shared" si="2"/>
        <v>898.40496735666068</v>
      </c>
      <c r="K30">
        <f t="shared" si="3"/>
        <v>8984.0496735666075</v>
      </c>
      <c r="L30">
        <f t="shared" si="4"/>
        <v>-898.40496735666068</v>
      </c>
    </row>
    <row r="31" spans="1:12" x14ac:dyDescent="0.35">
      <c r="A31" t="s">
        <v>27</v>
      </c>
      <c r="B31" t="s">
        <v>27</v>
      </c>
      <c r="C31" s="3">
        <v>0.73885787517327561</v>
      </c>
      <c r="D31" s="3">
        <v>1.3620814893946362</v>
      </c>
      <c r="E31" s="3">
        <f t="shared" si="0"/>
        <v>1.0504696822839559</v>
      </c>
      <c r="F31" s="3">
        <v>0</v>
      </c>
      <c r="G31" s="3">
        <v>0.25498474856027714</v>
      </c>
      <c r="H31" s="3">
        <f t="shared" si="1"/>
        <v>0.12749237428013857</v>
      </c>
      <c r="I31">
        <v>1.1749922797278676</v>
      </c>
      <c r="J31" s="4">
        <f t="shared" si="2"/>
        <v>1174.9922797278675</v>
      </c>
      <c r="K31">
        <f t="shared" si="3"/>
        <v>11749.922797278676</v>
      </c>
      <c r="L31">
        <f t="shared" si="4"/>
        <v>-1174.9922797278675</v>
      </c>
    </row>
    <row r="32" spans="1:12" x14ac:dyDescent="0.35">
      <c r="A32" t="s">
        <v>28</v>
      </c>
      <c r="B32" t="s">
        <v>28</v>
      </c>
      <c r="C32" s="3">
        <v>0.96632624561177971</v>
      </c>
      <c r="D32" s="3">
        <v>1.7814185056298459</v>
      </c>
      <c r="E32" s="3">
        <f t="shared" si="0"/>
        <v>1.3738723756208129</v>
      </c>
      <c r="F32" s="3">
        <v>0</v>
      </c>
      <c r="G32" s="3">
        <v>0.33348559045504028</v>
      </c>
      <c r="H32" s="3">
        <f t="shared" si="1"/>
        <v>0.16674279522752014</v>
      </c>
      <c r="I32">
        <v>0.98791945588357089</v>
      </c>
      <c r="J32" s="4">
        <f t="shared" si="2"/>
        <v>987.91945588357089</v>
      </c>
      <c r="K32">
        <f t="shared" si="3"/>
        <v>9879.1945588357084</v>
      </c>
      <c r="L32">
        <f t="shared" si="4"/>
        <v>-987.91945588357089</v>
      </c>
    </row>
    <row r="33" spans="1:12" x14ac:dyDescent="0.35">
      <c r="A33" t="s">
        <v>29</v>
      </c>
      <c r="B33" t="s">
        <v>29</v>
      </c>
      <c r="C33" s="3">
        <v>0.81247555004523442</v>
      </c>
      <c r="D33" s="3">
        <v>1.4977953737622514</v>
      </c>
      <c r="E33" s="3">
        <f t="shared" si="0"/>
        <v>1.1551354619037428</v>
      </c>
      <c r="F33" s="3">
        <v>0</v>
      </c>
      <c r="G33" s="3">
        <v>0.28039069596581367</v>
      </c>
      <c r="H33" s="3">
        <f t="shared" si="1"/>
        <v>0.14019534798290684</v>
      </c>
      <c r="I33">
        <v>0.50498717031537887</v>
      </c>
      <c r="J33" s="4">
        <f t="shared" si="2"/>
        <v>504.98717031537888</v>
      </c>
      <c r="K33">
        <f t="shared" si="3"/>
        <v>5049.871703153789</v>
      </c>
      <c r="L33">
        <f t="shared" si="4"/>
        <v>-504.98717031537888</v>
      </c>
    </row>
    <row r="34" spans="1:12" x14ac:dyDescent="0.35">
      <c r="A34" t="s">
        <v>30</v>
      </c>
      <c r="B34" t="s">
        <v>30</v>
      </c>
      <c r="C34" s="3">
        <v>0.41530686183401549</v>
      </c>
      <c r="D34" s="3">
        <v>0.76561651155173194</v>
      </c>
      <c r="E34" s="3">
        <f t="shared" si="0"/>
        <v>0.59046168669287369</v>
      </c>
      <c r="F34" s="3">
        <v>0</v>
      </c>
      <c r="G34" s="3">
        <v>0.14332514993532344</v>
      </c>
      <c r="H34" s="3">
        <f t="shared" si="1"/>
        <v>7.1662574967661721E-2</v>
      </c>
      <c r="I34">
        <v>0.70583961942070483</v>
      </c>
      <c r="J34" s="4">
        <f t="shared" si="2"/>
        <v>705.83961942070482</v>
      </c>
      <c r="K34">
        <f t="shared" si="3"/>
        <v>7058.3961942070482</v>
      </c>
      <c r="L34">
        <f t="shared" si="4"/>
        <v>-705.83961942070482</v>
      </c>
    </row>
    <row r="35" spans="1:12" x14ac:dyDescent="0.35">
      <c r="A35" t="s">
        <v>278</v>
      </c>
      <c r="B35" t="s">
        <v>299</v>
      </c>
      <c r="C35" s="3">
        <v>0.58049006891928456</v>
      </c>
      <c r="D35" s="3">
        <v>1.0701310823369738</v>
      </c>
      <c r="E35" s="3">
        <f t="shared" si="0"/>
        <v>0.82531057562812915</v>
      </c>
      <c r="F35" s="3">
        <v>0</v>
      </c>
      <c r="G35" s="3">
        <v>0.20033096924142449</v>
      </c>
      <c r="H35" s="3">
        <f t="shared" si="1"/>
        <v>0.10016548462071224</v>
      </c>
      <c r="I35">
        <v>0.77499459823512451</v>
      </c>
      <c r="J35" s="4">
        <f t="shared" si="2"/>
        <v>774.9945982351245</v>
      </c>
      <c r="K35">
        <f t="shared" si="3"/>
        <v>7749.9459823512452</v>
      </c>
      <c r="L35">
        <f t="shared" si="4"/>
        <v>-774.9945982351245</v>
      </c>
    </row>
    <row r="36" spans="1:12" x14ac:dyDescent="0.35">
      <c r="A36" t="s">
        <v>31</v>
      </c>
      <c r="B36" t="s">
        <v>31</v>
      </c>
      <c r="C36" s="3">
        <v>0.63736386476973661</v>
      </c>
      <c r="D36" s="3">
        <v>1.1749776937929903</v>
      </c>
      <c r="E36" s="3">
        <f t="shared" si="0"/>
        <v>0.90617077928136347</v>
      </c>
      <c r="F36" s="3">
        <v>0</v>
      </c>
      <c r="G36" s="3">
        <v>0.21995849304794157</v>
      </c>
      <c r="H36" s="3">
        <f t="shared" si="1"/>
        <v>0.10997924652397079</v>
      </c>
      <c r="I36">
        <v>0.75102874753123139</v>
      </c>
      <c r="J36" s="4">
        <f t="shared" si="2"/>
        <v>751.02874753123137</v>
      </c>
      <c r="K36">
        <f t="shared" si="3"/>
        <v>7510.2874753123142</v>
      </c>
      <c r="L36">
        <f t="shared" si="4"/>
        <v>-751.02874753123137</v>
      </c>
    </row>
    <row r="37" spans="1:12" x14ac:dyDescent="0.35">
      <c r="A37" t="s">
        <v>32</v>
      </c>
      <c r="B37" t="s">
        <v>32</v>
      </c>
      <c r="C37" s="3">
        <v>0.6176540922604663</v>
      </c>
      <c r="D37" s="3">
        <v>1.1386428082931768</v>
      </c>
      <c r="E37" s="3">
        <f t="shared" si="0"/>
        <v>0.87814845027682153</v>
      </c>
      <c r="F37" s="3">
        <v>0</v>
      </c>
      <c r="G37" s="3">
        <v>0.21315651995361951</v>
      </c>
      <c r="H37" s="3">
        <f t="shared" si="1"/>
        <v>0.10657825997680975</v>
      </c>
      <c r="I37">
        <v>0.91764980608179636</v>
      </c>
      <c r="J37" s="4">
        <f t="shared" si="2"/>
        <v>917.64980608179633</v>
      </c>
      <c r="K37">
        <f t="shared" si="3"/>
        <v>9176.4980608179631</v>
      </c>
      <c r="L37">
        <f t="shared" si="4"/>
        <v>-917.64980608179633</v>
      </c>
    </row>
    <row r="38" spans="1:12" x14ac:dyDescent="0.35">
      <c r="A38" t="s">
        <v>33</v>
      </c>
      <c r="B38" t="s">
        <v>33</v>
      </c>
      <c r="C38" s="3">
        <v>0.75468503682660293</v>
      </c>
      <c r="D38" s="3">
        <v>1.3912587975644897</v>
      </c>
      <c r="E38" s="3">
        <f t="shared" si="0"/>
        <v>1.0729719171955463</v>
      </c>
      <c r="F38" s="3">
        <v>0</v>
      </c>
      <c r="G38" s="3">
        <v>0.26044680692116295</v>
      </c>
      <c r="H38" s="3">
        <f t="shared" si="1"/>
        <v>0.13022340346058148</v>
      </c>
      <c r="I38">
        <v>27.053726072903626</v>
      </c>
      <c r="J38" s="4">
        <f t="shared" si="2"/>
        <v>27053.726072903624</v>
      </c>
      <c r="K38">
        <f t="shared" si="3"/>
        <v>270537.26072903624</v>
      </c>
      <c r="L38">
        <f t="shared" si="4"/>
        <v>-27053.726072903624</v>
      </c>
    </row>
    <row r="39" spans="1:12" x14ac:dyDescent="0.35">
      <c r="A39" t="s">
        <v>34</v>
      </c>
      <c r="B39" t="s">
        <v>34</v>
      </c>
      <c r="C39" s="3">
        <v>22.249274311736944</v>
      </c>
      <c r="D39" s="3">
        <v>41.01644674948254</v>
      </c>
      <c r="E39" s="3">
        <f t="shared" si="0"/>
        <v>31.63286053060974</v>
      </c>
      <c r="F39" s="3">
        <v>0</v>
      </c>
      <c r="G39" s="3">
        <v>7.6783719936617087</v>
      </c>
      <c r="H39" s="3">
        <f t="shared" si="1"/>
        <v>3.8391859968308544</v>
      </c>
      <c r="I39">
        <v>0.67946923761404909</v>
      </c>
      <c r="J39" s="4">
        <f t="shared" si="2"/>
        <v>679.46923761404912</v>
      </c>
      <c r="K39">
        <f t="shared" si="3"/>
        <v>6794.6923761404914</v>
      </c>
      <c r="L39">
        <f t="shared" si="4"/>
        <v>-679.46923761404912</v>
      </c>
    </row>
    <row r="40" spans="1:12" x14ac:dyDescent="0.35">
      <c r="A40" t="s">
        <v>35</v>
      </c>
      <c r="B40" t="s">
        <v>35</v>
      </c>
      <c r="C40" s="3">
        <v>0.55880278425688934</v>
      </c>
      <c r="D40" s="3">
        <v>1.0301506612215419</v>
      </c>
      <c r="E40" s="3">
        <f t="shared" si="0"/>
        <v>0.79447672273921555</v>
      </c>
      <c r="F40" s="3">
        <v>0</v>
      </c>
      <c r="G40" s="3">
        <v>0.19284654359962006</v>
      </c>
      <c r="H40" s="3">
        <f t="shared" si="1"/>
        <v>9.6423271799810029E-2</v>
      </c>
      <c r="I40">
        <v>2.1068427920342074</v>
      </c>
      <c r="J40" s="4">
        <f t="shared" si="2"/>
        <v>2106.8427920342074</v>
      </c>
      <c r="K40">
        <f t="shared" si="3"/>
        <v>21068.427920342074</v>
      </c>
      <c r="L40">
        <f t="shared" si="4"/>
        <v>-2106.8427920342074</v>
      </c>
    </row>
    <row r="41" spans="1:12" x14ac:dyDescent="0.35">
      <c r="A41" t="s">
        <v>36</v>
      </c>
      <c r="B41" t="s">
        <v>36</v>
      </c>
      <c r="C41" s="3">
        <v>1.7326900954550748</v>
      </c>
      <c r="D41" s="3">
        <v>3.1942071475157578</v>
      </c>
      <c r="E41" s="3">
        <f t="shared" si="0"/>
        <v>2.4634486214854165</v>
      </c>
      <c r="F41" s="3">
        <v>0</v>
      </c>
      <c r="G41" s="3">
        <v>0.597962833134698</v>
      </c>
      <c r="H41" s="3">
        <f t="shared" si="1"/>
        <v>0.298981416567349</v>
      </c>
      <c r="I41">
        <v>1.6955733565951303</v>
      </c>
      <c r="J41" s="4">
        <f t="shared" si="2"/>
        <v>1695.5733565951302</v>
      </c>
      <c r="K41">
        <f t="shared" si="3"/>
        <v>16955.733565951301</v>
      </c>
      <c r="L41">
        <f t="shared" si="4"/>
        <v>-1695.5733565951302</v>
      </c>
    </row>
    <row r="42" spans="1:12" x14ac:dyDescent="0.35">
      <c r="A42" t="s">
        <v>37</v>
      </c>
      <c r="B42" t="s">
        <v>37</v>
      </c>
      <c r="C42" s="3">
        <v>1.3944577033454317</v>
      </c>
      <c r="D42" s="3">
        <v>2.5706771075900541</v>
      </c>
      <c r="E42" s="3">
        <f t="shared" si="0"/>
        <v>1.9825674054677429</v>
      </c>
      <c r="F42" s="3">
        <v>0</v>
      </c>
      <c r="G42" s="3">
        <v>0.48123659341397684</v>
      </c>
      <c r="H42" s="3">
        <f t="shared" si="1"/>
        <v>0.24061829670698842</v>
      </c>
      <c r="I42">
        <v>0.2578082355111958</v>
      </c>
      <c r="J42" s="4">
        <f t="shared" si="2"/>
        <v>257.80823551119579</v>
      </c>
      <c r="K42">
        <f t="shared" si="3"/>
        <v>2578.0823551119579</v>
      </c>
      <c r="L42">
        <f t="shared" si="4"/>
        <v>-257.80823551119579</v>
      </c>
    </row>
    <row r="43" spans="1:12" x14ac:dyDescent="0.35">
      <c r="A43" t="s">
        <v>38</v>
      </c>
      <c r="B43" t="s">
        <v>38</v>
      </c>
      <c r="C43" s="3">
        <v>0.21202425633556501</v>
      </c>
      <c r="D43" s="3">
        <v>0.39086585466739321</v>
      </c>
      <c r="E43" s="3">
        <f t="shared" si="0"/>
        <v>0.3014450555014791</v>
      </c>
      <c r="F43" s="3">
        <v>0</v>
      </c>
      <c r="G43" s="3">
        <v>7.3170975781675279E-2</v>
      </c>
      <c r="H43" s="3">
        <f t="shared" si="1"/>
        <v>3.658548789083764E-2</v>
      </c>
      <c r="I43">
        <v>0.4476079994756415</v>
      </c>
      <c r="J43" s="4">
        <f t="shared" si="2"/>
        <v>447.60799947564152</v>
      </c>
      <c r="K43">
        <f t="shared" si="3"/>
        <v>4476.0799947564155</v>
      </c>
      <c r="L43">
        <f t="shared" si="4"/>
        <v>-447.60799947564152</v>
      </c>
    </row>
    <row r="44" spans="1:12" x14ac:dyDescent="0.35">
      <c r="A44" t="s">
        <v>39</v>
      </c>
      <c r="B44" t="s">
        <v>39</v>
      </c>
      <c r="C44" s="3">
        <v>0.36811761668704135</v>
      </c>
      <c r="D44" s="3">
        <v>0.67862332994948482</v>
      </c>
      <c r="E44" s="3">
        <f t="shared" si="0"/>
        <v>0.52337047331826314</v>
      </c>
      <c r="F44" s="3">
        <v>0</v>
      </c>
      <c r="G44" s="3">
        <v>0.1270398287485815</v>
      </c>
      <c r="H44" s="3">
        <f t="shared" si="1"/>
        <v>6.3519914374290748E-2</v>
      </c>
      <c r="I44">
        <v>0.30328843184842325</v>
      </c>
      <c r="J44" s="4">
        <f t="shared" si="2"/>
        <v>303.28843184842327</v>
      </c>
      <c r="K44">
        <f t="shared" si="3"/>
        <v>3032.8843184842326</v>
      </c>
      <c r="L44">
        <f t="shared" si="4"/>
        <v>-303.28843184842327</v>
      </c>
    </row>
    <row r="45" spans="1:12" x14ac:dyDescent="0.35">
      <c r="A45" t="s">
        <v>40</v>
      </c>
      <c r="B45" t="s">
        <v>40</v>
      </c>
      <c r="C45" s="3">
        <v>0.24942765730635119</v>
      </c>
      <c r="D45" s="3">
        <v>0.45981887231069218</v>
      </c>
      <c r="E45" s="3">
        <f t="shared" si="0"/>
        <v>0.35462326480852169</v>
      </c>
      <c r="F45" s="3">
        <v>0</v>
      </c>
      <c r="G45" s="3">
        <v>8.6079137300016623E-2</v>
      </c>
      <c r="H45" s="3">
        <f t="shared" si="1"/>
        <v>4.3039568650008311E-2</v>
      </c>
      <c r="I45">
        <v>0.72302410138388185</v>
      </c>
      <c r="J45" s="4">
        <f t="shared" si="2"/>
        <v>723.02410138388188</v>
      </c>
      <c r="K45">
        <f t="shared" si="3"/>
        <v>7230.2410138388186</v>
      </c>
      <c r="L45">
        <f t="shared" si="4"/>
        <v>-723.02410138388188</v>
      </c>
    </row>
    <row r="46" spans="1:12" x14ac:dyDescent="0.35">
      <c r="A46" t="s">
        <v>41</v>
      </c>
      <c r="B46" t="s">
        <v>41</v>
      </c>
      <c r="C46" s="3">
        <v>0.59462277108657535</v>
      </c>
      <c r="D46" s="3">
        <v>1.0961846613323654</v>
      </c>
      <c r="E46" s="3">
        <f t="shared" si="0"/>
        <v>0.8454037162094703</v>
      </c>
      <c r="F46" s="3">
        <v>0</v>
      </c>
      <c r="G46" s="3">
        <v>0.20520825840581056</v>
      </c>
      <c r="H46" s="3">
        <f t="shared" si="1"/>
        <v>0.10260412920290528</v>
      </c>
      <c r="I46">
        <v>0.51638002493526092</v>
      </c>
      <c r="J46" s="4">
        <f t="shared" si="2"/>
        <v>516.38002493526096</v>
      </c>
      <c r="K46">
        <f t="shared" si="3"/>
        <v>5163.8002493526092</v>
      </c>
      <c r="L46">
        <f t="shared" si="4"/>
        <v>-516.38002493526096</v>
      </c>
    </row>
    <row r="47" spans="1:12" x14ac:dyDescent="0.35">
      <c r="A47" t="s">
        <v>42</v>
      </c>
      <c r="B47" t="s">
        <v>42</v>
      </c>
      <c r="C47" s="3">
        <v>0.42467646759362199</v>
      </c>
      <c r="D47" s="3">
        <v>0.78288934168173818</v>
      </c>
      <c r="E47" s="3">
        <f t="shared" si="0"/>
        <v>0.60378290463768014</v>
      </c>
      <c r="F47" s="3">
        <v>0</v>
      </c>
      <c r="G47" s="3">
        <v>0.14655866296807266</v>
      </c>
      <c r="H47" s="3">
        <f t="shared" si="1"/>
        <v>7.3279331484036328E-2</v>
      </c>
      <c r="I47">
        <v>43.298243122502384</v>
      </c>
      <c r="J47" s="4">
        <f t="shared" si="2"/>
        <v>43298.243122502383</v>
      </c>
      <c r="K47">
        <f t="shared" si="3"/>
        <v>432982.43122502381</v>
      </c>
      <c r="L47">
        <f t="shared" si="4"/>
        <v>-43298.243122502383</v>
      </c>
    </row>
    <row r="48" spans="1:12" x14ac:dyDescent="0.35">
      <c r="A48" t="s">
        <v>43</v>
      </c>
      <c r="B48" t="s">
        <v>43</v>
      </c>
      <c r="C48" s="3">
        <v>2.364363456981657</v>
      </c>
      <c r="D48" s="3">
        <v>4.3586944217121193</v>
      </c>
      <c r="E48" s="3">
        <f t="shared" si="0"/>
        <v>3.3615289393468881</v>
      </c>
      <c r="F48" s="3">
        <v>0</v>
      </c>
      <c r="G48" s="3">
        <v>12.288880890960236</v>
      </c>
      <c r="H48" s="3">
        <f t="shared" si="1"/>
        <v>6.144440445480118</v>
      </c>
      <c r="I48">
        <v>4.1598567005845206</v>
      </c>
      <c r="J48" s="4">
        <f t="shared" si="2"/>
        <v>4159.8567005845207</v>
      </c>
      <c r="K48">
        <f t="shared" si="3"/>
        <v>41598.567005845209</v>
      </c>
      <c r="L48">
        <f t="shared" si="4"/>
        <v>-4159.8567005845207</v>
      </c>
    </row>
    <row r="49" spans="1:12" x14ac:dyDescent="0.35">
      <c r="A49" t="s">
        <v>44</v>
      </c>
      <c r="B49" t="s">
        <v>44</v>
      </c>
      <c r="C49" s="3">
        <v>3.4211107401402159</v>
      </c>
      <c r="D49" s="3">
        <v>6.3068037424942602</v>
      </c>
      <c r="E49" s="3">
        <f t="shared" si="0"/>
        <v>4.8639572413172383</v>
      </c>
      <c r="F49" s="3">
        <v>0</v>
      </c>
      <c r="G49" s="3">
        <v>1.180647985469383</v>
      </c>
      <c r="H49" s="3">
        <f t="shared" si="1"/>
        <v>0.59032399273469149</v>
      </c>
      <c r="I49">
        <v>2.4817751591405006</v>
      </c>
      <c r="J49" s="4">
        <f t="shared" si="2"/>
        <v>2481.7751591405008</v>
      </c>
      <c r="K49">
        <f t="shared" si="3"/>
        <v>24817.751591405009</v>
      </c>
      <c r="L49">
        <f t="shared" si="4"/>
        <v>-2481.7751591405008</v>
      </c>
    </row>
    <row r="50" spans="1:12" x14ac:dyDescent="0.35">
      <c r="A50" t="s">
        <v>45</v>
      </c>
      <c r="B50" t="s">
        <v>45</v>
      </c>
      <c r="C50" s="3">
        <v>2.0410384930701411</v>
      </c>
      <c r="D50" s="3">
        <v>3.762646165070362</v>
      </c>
      <c r="E50" s="3">
        <f t="shared" si="0"/>
        <v>2.9018423290702513</v>
      </c>
      <c r="F50" s="3">
        <v>0</v>
      </c>
      <c r="G50" s="3">
        <v>0.70437590833729136</v>
      </c>
      <c r="H50" s="3">
        <f t="shared" si="1"/>
        <v>0.35218795416864568</v>
      </c>
      <c r="I50">
        <v>91.695638297872335</v>
      </c>
      <c r="J50" s="4">
        <f t="shared" si="2"/>
        <v>91695.638297872341</v>
      </c>
      <c r="K50">
        <f t="shared" si="3"/>
        <v>916956.38297872338</v>
      </c>
      <c r="L50">
        <f t="shared" si="4"/>
        <v>-91695.638297872341</v>
      </c>
    </row>
    <row r="51" spans="1:12" x14ac:dyDescent="0.35">
      <c r="A51" t="s">
        <v>46</v>
      </c>
      <c r="B51" t="s">
        <v>46</v>
      </c>
      <c r="C51" s="3">
        <v>21.19780269611076</v>
      </c>
      <c r="D51" s="3">
        <v>39.078063100350533</v>
      </c>
      <c r="E51" s="3">
        <f t="shared" si="0"/>
        <v>30.137932898230645</v>
      </c>
      <c r="F51" s="3">
        <v>0</v>
      </c>
      <c r="G51" s="3">
        <v>26.025000000000006</v>
      </c>
      <c r="H51" s="3">
        <f t="shared" si="1"/>
        <v>13.012500000000003</v>
      </c>
      <c r="I51">
        <v>1.3013877523329964</v>
      </c>
      <c r="J51" s="4">
        <f t="shared" si="2"/>
        <v>1301.3877523329963</v>
      </c>
      <c r="K51">
        <f t="shared" si="3"/>
        <v>13013.877523329964</v>
      </c>
      <c r="L51">
        <f t="shared" si="4"/>
        <v>-1301.3877523329963</v>
      </c>
    </row>
    <row r="52" spans="1:12" x14ac:dyDescent="0.35">
      <c r="A52" t="s">
        <v>47</v>
      </c>
      <c r="B52" t="s">
        <v>47</v>
      </c>
      <c r="C52" s="3">
        <v>1.0702752371176034</v>
      </c>
      <c r="D52" s="3">
        <v>1.9730480489139559</v>
      </c>
      <c r="E52" s="3">
        <f t="shared" si="0"/>
        <v>1.5216616430157797</v>
      </c>
      <c r="F52" s="3">
        <v>0</v>
      </c>
      <c r="G52" s="3">
        <v>0.36935907621302971</v>
      </c>
      <c r="H52" s="3">
        <f t="shared" si="1"/>
        <v>0.18467953810651486</v>
      </c>
      <c r="I52">
        <v>1.6091748041949847</v>
      </c>
      <c r="J52" s="4">
        <f t="shared" si="2"/>
        <v>1609.1748041949847</v>
      </c>
      <c r="K52">
        <f t="shared" si="3"/>
        <v>16091.748041949848</v>
      </c>
      <c r="L52">
        <f t="shared" si="4"/>
        <v>-1609.1748041949847</v>
      </c>
    </row>
    <row r="53" spans="1:12" x14ac:dyDescent="0.35">
      <c r="A53" t="s">
        <v>48</v>
      </c>
      <c r="B53" t="s">
        <v>48</v>
      </c>
      <c r="C53" s="3">
        <v>1.3234026077438998</v>
      </c>
      <c r="D53" s="3">
        <v>2.439687327690482</v>
      </c>
      <c r="E53" s="3">
        <f t="shared" si="0"/>
        <v>1.8815449677171909</v>
      </c>
      <c r="F53" s="3">
        <v>0</v>
      </c>
      <c r="G53" s="3">
        <v>0.45671500909488971</v>
      </c>
      <c r="H53" s="3">
        <f t="shared" si="1"/>
        <v>0.22835750454744486</v>
      </c>
      <c r="I53">
        <v>0.98658904319598906</v>
      </c>
      <c r="J53" s="4">
        <f t="shared" si="2"/>
        <v>986.58904319598901</v>
      </c>
      <c r="K53">
        <f t="shared" si="3"/>
        <v>9865.8904319598896</v>
      </c>
      <c r="L53">
        <f t="shared" si="4"/>
        <v>-986.58904319598901</v>
      </c>
    </row>
    <row r="54" spans="1:12" x14ac:dyDescent="0.35">
      <c r="A54" t="s">
        <v>49</v>
      </c>
      <c r="B54" t="s">
        <v>49</v>
      </c>
      <c r="C54" s="3">
        <v>1.7457916912404425</v>
      </c>
      <c r="D54" s="3">
        <v>2.7618247139794931</v>
      </c>
      <c r="E54" s="3">
        <f t="shared" si="0"/>
        <v>2.2538082026099677</v>
      </c>
      <c r="F54" s="3">
        <v>0.30610034060095953</v>
      </c>
      <c r="G54" s="3">
        <v>0.47012668850930367</v>
      </c>
      <c r="H54" s="3">
        <f t="shared" si="1"/>
        <v>0.3881135145551316</v>
      </c>
      <c r="I54">
        <v>17.600595279909747</v>
      </c>
      <c r="J54" s="4">
        <f t="shared" si="2"/>
        <v>17600.595279909747</v>
      </c>
      <c r="K54">
        <f t="shared" si="3"/>
        <v>176005.95279909746</v>
      </c>
      <c r="L54">
        <f t="shared" si="4"/>
        <v>-17600.595279909747</v>
      </c>
    </row>
    <row r="55" spans="1:12" x14ac:dyDescent="0.35">
      <c r="A55" t="s">
        <v>50</v>
      </c>
      <c r="B55" t="s">
        <v>50</v>
      </c>
      <c r="C55" s="3">
        <v>31.144652591127723</v>
      </c>
      <c r="D55" s="3">
        <v>49.270523892438014</v>
      </c>
      <c r="E55" s="3">
        <f t="shared" si="0"/>
        <v>40.207588241782872</v>
      </c>
      <c r="F55" s="3">
        <v>5.4607825285667193</v>
      </c>
      <c r="G55" s="3">
        <v>8.3869870964020947</v>
      </c>
      <c r="H55" s="3">
        <f t="shared" si="1"/>
        <v>6.923884812484407</v>
      </c>
      <c r="I55">
        <v>20.41557109465629</v>
      </c>
      <c r="J55" s="4">
        <f t="shared" si="2"/>
        <v>20415.57109465629</v>
      </c>
      <c r="K55">
        <f t="shared" si="3"/>
        <v>204155.7109465629</v>
      </c>
      <c r="L55">
        <f t="shared" si="4"/>
        <v>-20415.57109465629</v>
      </c>
    </row>
    <row r="56" spans="1:12" x14ac:dyDescent="0.35">
      <c r="A56" t="s">
        <v>51</v>
      </c>
      <c r="B56" t="s">
        <v>51</v>
      </c>
      <c r="C56" s="3">
        <v>36.125816148861517</v>
      </c>
      <c r="D56" s="3">
        <v>57.150674019827115</v>
      </c>
      <c r="E56" s="3">
        <f t="shared" si="0"/>
        <v>46.638245084344319</v>
      </c>
      <c r="F56" s="3">
        <v>6.3341604173846155</v>
      </c>
      <c r="G56" s="3">
        <v>9.7283716041131481</v>
      </c>
      <c r="H56" s="3">
        <f t="shared" si="1"/>
        <v>8.0312660107488814</v>
      </c>
      <c r="I56">
        <v>1.9063002230424435</v>
      </c>
      <c r="J56" s="4">
        <f t="shared" si="2"/>
        <v>1906.3002230424436</v>
      </c>
      <c r="K56">
        <f t="shared" si="3"/>
        <v>19063.002230424434</v>
      </c>
      <c r="L56">
        <f t="shared" si="4"/>
        <v>-1906.3002230424436</v>
      </c>
    </row>
    <row r="57" spans="1:12" x14ac:dyDescent="0.35">
      <c r="A57" t="s">
        <v>52</v>
      </c>
      <c r="B57" t="s">
        <v>52</v>
      </c>
      <c r="C57" s="3">
        <v>3.3732414862590177</v>
      </c>
      <c r="D57" s="3">
        <v>5.3364337507824491</v>
      </c>
      <c r="E57" s="3">
        <f t="shared" si="0"/>
        <v>4.3548376185207331</v>
      </c>
      <c r="F57" s="3">
        <v>0.59145107234386662</v>
      </c>
      <c r="G57" s="3">
        <v>0.90838492211539523</v>
      </c>
      <c r="H57" s="3">
        <f t="shared" si="1"/>
        <v>0.74991799722963093</v>
      </c>
      <c r="I57">
        <v>0.68694739215121525</v>
      </c>
      <c r="J57" s="4">
        <f t="shared" si="2"/>
        <v>686.94739215121524</v>
      </c>
      <c r="K57">
        <f t="shared" si="3"/>
        <v>6869.4739215121526</v>
      </c>
      <c r="L57">
        <f t="shared" si="4"/>
        <v>-686.94739215121524</v>
      </c>
    </row>
    <row r="58" spans="1:12" x14ac:dyDescent="0.35">
      <c r="A58" t="s">
        <v>53</v>
      </c>
      <c r="B58" t="s">
        <v>53</v>
      </c>
      <c r="C58" s="3">
        <v>1.2155689927915034</v>
      </c>
      <c r="D58" s="3">
        <v>1.9230177934077239</v>
      </c>
      <c r="E58" s="3">
        <f t="shared" si="0"/>
        <v>1.5692933930996138</v>
      </c>
      <c r="F58" s="3">
        <v>0.2131331501830353</v>
      </c>
      <c r="G58" s="3">
        <v>0.32734227577266667</v>
      </c>
      <c r="H58" s="3">
        <f t="shared" si="1"/>
        <v>0.27023771297785099</v>
      </c>
      <c r="I58">
        <v>0.11355977790635306</v>
      </c>
      <c r="J58" s="4">
        <f t="shared" si="2"/>
        <v>113.55977790635306</v>
      </c>
      <c r="K58">
        <f t="shared" si="3"/>
        <v>1135.5977790635307</v>
      </c>
      <c r="L58">
        <f t="shared" si="4"/>
        <v>-113.55977790635306</v>
      </c>
    </row>
    <row r="59" spans="1:12" x14ac:dyDescent="0.35">
      <c r="A59" t="s">
        <v>54</v>
      </c>
      <c r="B59" t="s">
        <v>54</v>
      </c>
      <c r="C59" s="3">
        <v>0.20094660293996169</v>
      </c>
      <c r="D59" s="3">
        <v>0.31789548373636684</v>
      </c>
      <c r="E59" s="3">
        <f t="shared" si="0"/>
        <v>0.25942104333816429</v>
      </c>
      <c r="F59" s="3">
        <v>3.5233197586605133E-2</v>
      </c>
      <c r="G59" s="3">
        <v>5.4113192015614299E-2</v>
      </c>
      <c r="H59" s="3">
        <f t="shared" si="1"/>
        <v>4.467319480110972E-2</v>
      </c>
      <c r="I59">
        <v>84.030461892541553</v>
      </c>
      <c r="J59" s="4">
        <f t="shared" si="2"/>
        <v>84030.461892541556</v>
      </c>
      <c r="K59">
        <f t="shared" si="3"/>
        <v>840304.61892541556</v>
      </c>
      <c r="L59">
        <f t="shared" si="4"/>
        <v>-84030.461892541556</v>
      </c>
    </row>
    <row r="60" spans="1:12" x14ac:dyDescent="0.35">
      <c r="A60" t="s">
        <v>55</v>
      </c>
      <c r="B60" t="s">
        <v>55</v>
      </c>
      <c r="C60" s="3">
        <v>30.086128399698296</v>
      </c>
      <c r="D60" s="3">
        <v>44.00225241681013</v>
      </c>
      <c r="E60" s="3">
        <f t="shared" si="0"/>
        <v>37.04419040825421</v>
      </c>
      <c r="F60" s="3">
        <v>4.8294820073861811</v>
      </c>
      <c r="G60" s="3">
        <v>34.202951994016296</v>
      </c>
      <c r="H60" s="3">
        <f t="shared" si="1"/>
        <v>19.516217000701239</v>
      </c>
      <c r="I60">
        <v>48.755889984534967</v>
      </c>
      <c r="J60" s="4">
        <f t="shared" si="2"/>
        <v>48755.889984534966</v>
      </c>
      <c r="K60">
        <f t="shared" si="3"/>
        <v>487558.89984534966</v>
      </c>
      <c r="L60">
        <f t="shared" si="4"/>
        <v>-48755.889984534966</v>
      </c>
    </row>
    <row r="61" spans="1:12" x14ac:dyDescent="0.35">
      <c r="A61" t="s">
        <v>56</v>
      </c>
      <c r="B61" t="s">
        <v>56</v>
      </c>
      <c r="C61" s="3">
        <v>17.456478677841009</v>
      </c>
      <c r="D61" s="3">
        <v>25.530848332706274</v>
      </c>
      <c r="E61" s="3">
        <f t="shared" si="0"/>
        <v>21.493663505273641</v>
      </c>
      <c r="F61" s="3">
        <v>2.8021468421240634</v>
      </c>
      <c r="G61" s="3">
        <v>19.845129099720005</v>
      </c>
      <c r="H61" s="3">
        <f t="shared" si="1"/>
        <v>11.323637970922034</v>
      </c>
      <c r="I61">
        <v>44.831857496637745</v>
      </c>
      <c r="J61" s="4">
        <f t="shared" si="2"/>
        <v>44831.857496637742</v>
      </c>
      <c r="K61">
        <f t="shared" si="3"/>
        <v>448318.5749663774</v>
      </c>
      <c r="L61">
        <f t="shared" si="4"/>
        <v>-44831.857496637742</v>
      </c>
    </row>
    <row r="62" spans="1:12" x14ac:dyDescent="0.35">
      <c r="A62" t="s">
        <v>57</v>
      </c>
      <c r="B62" t="s">
        <v>57</v>
      </c>
      <c r="C62" s="3">
        <v>16.051524538395274</v>
      </c>
      <c r="D62" s="3">
        <v>23.476042680857979</v>
      </c>
      <c r="E62" s="3">
        <f t="shared" si="0"/>
        <v>19.763783609626628</v>
      </c>
      <c r="F62" s="3">
        <v>2.5766209569881093</v>
      </c>
      <c r="G62" s="3">
        <v>18.247928610947948</v>
      </c>
      <c r="H62" s="3">
        <f t="shared" si="1"/>
        <v>10.412274783968028</v>
      </c>
      <c r="I62">
        <v>63.345956569027571</v>
      </c>
      <c r="J62" s="4">
        <f t="shared" si="2"/>
        <v>63345.95656902757</v>
      </c>
      <c r="K62">
        <f t="shared" si="3"/>
        <v>633459.56569027575</v>
      </c>
      <c r="L62">
        <f t="shared" si="4"/>
        <v>-63345.95656902757</v>
      </c>
    </row>
    <row r="63" spans="1:12" x14ac:dyDescent="0.35">
      <c r="A63" t="s">
        <v>58</v>
      </c>
      <c r="B63" t="s">
        <v>58</v>
      </c>
      <c r="C63" s="3">
        <v>22.680282126434854</v>
      </c>
      <c r="D63" s="3">
        <v>33.170884792935382</v>
      </c>
      <c r="E63" s="3">
        <f t="shared" si="0"/>
        <v>27.925583459685118</v>
      </c>
      <c r="F63" s="3">
        <v>3.6406816123658481</v>
      </c>
      <c r="G63" s="3">
        <v>25.783729646948398</v>
      </c>
      <c r="H63" s="3">
        <f t="shared" si="1"/>
        <v>14.712205629657124</v>
      </c>
      <c r="I63">
        <v>94.831449831868795</v>
      </c>
      <c r="J63" s="4">
        <f t="shared" si="2"/>
        <v>94831.449831868798</v>
      </c>
      <c r="K63">
        <f t="shared" si="3"/>
        <v>948314.49831868801</v>
      </c>
      <c r="L63">
        <f t="shared" si="4"/>
        <v>-94831.449831868798</v>
      </c>
    </row>
    <row r="64" spans="1:12" x14ac:dyDescent="0.35">
      <c r="A64" t="s">
        <v>59</v>
      </c>
      <c r="B64" t="s">
        <v>59</v>
      </c>
      <c r="C64" s="3">
        <v>33.953296360785458</v>
      </c>
      <c r="D64" s="3">
        <v>49.658151324815343</v>
      </c>
      <c r="E64" s="3">
        <f t="shared" si="0"/>
        <v>41.805723842800404</v>
      </c>
      <c r="F64" s="3">
        <v>5.4502470935246166</v>
      </c>
      <c r="G64" s="3">
        <v>38.599282368222518</v>
      </c>
      <c r="H64" s="3">
        <f t="shared" si="1"/>
        <v>22.024764730873567</v>
      </c>
      <c r="I64">
        <v>56.214628638642132</v>
      </c>
      <c r="J64" s="4">
        <f t="shared" si="2"/>
        <v>56214.628638642134</v>
      </c>
      <c r="K64">
        <f t="shared" si="3"/>
        <v>562146.2863864213</v>
      </c>
      <c r="L64">
        <f t="shared" si="4"/>
        <v>-56214.628638642134</v>
      </c>
    </row>
    <row r="65" spans="1:12" x14ac:dyDescent="0.35">
      <c r="A65" t="s">
        <v>60</v>
      </c>
      <c r="B65" t="s">
        <v>60</v>
      </c>
      <c r="C65" s="3">
        <v>20.126993200708089</v>
      </c>
      <c r="D65" s="3">
        <v>29.436590293148512</v>
      </c>
      <c r="E65" s="3">
        <f t="shared" si="0"/>
        <v>24.781791746928299</v>
      </c>
      <c r="F65" s="3">
        <v>3.2308228640870418</v>
      </c>
      <c r="G65" s="3">
        <v>22.881062431237066</v>
      </c>
      <c r="H65" s="3">
        <f t="shared" si="1"/>
        <v>13.055942647662054</v>
      </c>
      <c r="I65">
        <v>272.03257352456887</v>
      </c>
      <c r="J65" s="4">
        <f t="shared" si="2"/>
        <v>272032.57352456887</v>
      </c>
      <c r="K65">
        <f t="shared" si="3"/>
        <v>2720325.7352456888</v>
      </c>
      <c r="L65">
        <f t="shared" si="4"/>
        <v>-272032.57352456887</v>
      </c>
    </row>
    <row r="66" spans="1:12" x14ac:dyDescent="0.35">
      <c r="A66" t="s">
        <v>61</v>
      </c>
      <c r="B66" t="s">
        <v>61</v>
      </c>
      <c r="C66" s="3">
        <v>97.39809530532861</v>
      </c>
      <c r="D66" s="3">
        <v>142.44888932218265</v>
      </c>
      <c r="E66" s="3">
        <f t="shared" si="0"/>
        <v>119.92349231375563</v>
      </c>
      <c r="F66" s="3">
        <v>15.634525738296258</v>
      </c>
      <c r="G66" s="3">
        <v>110.72552552392168</v>
      </c>
      <c r="H66" s="3">
        <f t="shared" si="1"/>
        <v>63.180025631108968</v>
      </c>
      <c r="I66">
        <v>60.082533588265377</v>
      </c>
      <c r="J66" s="4">
        <f t="shared" si="2"/>
        <v>60082.533588265374</v>
      </c>
      <c r="K66">
        <f t="shared" si="3"/>
        <v>600825.33588265372</v>
      </c>
      <c r="L66">
        <f t="shared" si="4"/>
        <v>-60082.533588265374</v>
      </c>
    </row>
    <row r="67" spans="1:12" x14ac:dyDescent="0.35">
      <c r="A67" t="s">
        <v>62</v>
      </c>
      <c r="B67" t="s">
        <v>62</v>
      </c>
      <c r="C67" s="3">
        <v>21.511851528644073</v>
      </c>
      <c r="D67" s="3">
        <v>31.462004959263272</v>
      </c>
      <c r="E67" s="3">
        <f t="shared" ref="E67:E130" si="5">AVERAGE(C67:D67)</f>
        <v>26.48692824395367</v>
      </c>
      <c r="F67" s="3">
        <v>3.4531229317026813</v>
      </c>
      <c r="G67" s="3">
        <v>24.455417306003309</v>
      </c>
      <c r="H67" s="3">
        <f t="shared" ref="H67:H130" si="6">AVERAGE(F67:G67)</f>
        <v>13.954270118852994</v>
      </c>
      <c r="I67">
        <v>68.303517423218238</v>
      </c>
      <c r="J67" s="4">
        <f t="shared" ref="J67:J130" si="7">I67*1000</f>
        <v>68303.517423218233</v>
      </c>
      <c r="K67">
        <f t="shared" ref="K67:K130" si="8">J67*10</f>
        <v>683035.17423218233</v>
      </c>
      <c r="L67">
        <f t="shared" ref="L67:L130" si="9">J67*(-1)</f>
        <v>-68303.517423218233</v>
      </c>
    </row>
    <row r="68" spans="1:12" x14ac:dyDescent="0.35">
      <c r="A68" t="s">
        <v>63</v>
      </c>
      <c r="B68" t="s">
        <v>63</v>
      </c>
      <c r="C68" s="3">
        <v>24.455279062655869</v>
      </c>
      <c r="D68" s="3">
        <v>35.766893896833409</v>
      </c>
      <c r="E68" s="3">
        <f t="shared" si="5"/>
        <v>30.111086479744639</v>
      </c>
      <c r="F68" s="3">
        <v>3.925607464331931</v>
      </c>
      <c r="G68" s="3">
        <v>27.801607593640345</v>
      </c>
      <c r="H68" s="3">
        <f t="shared" si="6"/>
        <v>15.863607528986138</v>
      </c>
      <c r="I68">
        <v>13.953717357777759</v>
      </c>
      <c r="J68" s="4">
        <f t="shared" si="7"/>
        <v>13953.717357777759</v>
      </c>
      <c r="K68">
        <f t="shared" si="8"/>
        <v>139537.1735777776</v>
      </c>
      <c r="L68">
        <f t="shared" si="9"/>
        <v>-13953.717357777759</v>
      </c>
    </row>
    <row r="69" spans="1:12" x14ac:dyDescent="0.35">
      <c r="A69" t="s">
        <v>64</v>
      </c>
      <c r="B69" t="s">
        <v>64</v>
      </c>
      <c r="C69" s="3">
        <v>4.9959660178478993</v>
      </c>
      <c r="D69" s="3">
        <v>7.3068144515847209</v>
      </c>
      <c r="E69" s="3">
        <f t="shared" si="5"/>
        <v>6.1513902347163096</v>
      </c>
      <c r="F69" s="3">
        <v>0.80196187665512897</v>
      </c>
      <c r="G69" s="3">
        <v>5.6795870708941738</v>
      </c>
      <c r="H69" s="3">
        <f t="shared" si="6"/>
        <v>3.2407744737746516</v>
      </c>
      <c r="I69">
        <v>162.50701330404229</v>
      </c>
      <c r="J69" s="4">
        <f t="shared" si="7"/>
        <v>162507.01330404228</v>
      </c>
      <c r="K69">
        <f t="shared" si="8"/>
        <v>1625070.1330404228</v>
      </c>
      <c r="L69">
        <f t="shared" si="9"/>
        <v>-162507.01330404228</v>
      </c>
    </row>
    <row r="70" spans="1:12" x14ac:dyDescent="0.35">
      <c r="A70" t="s">
        <v>65</v>
      </c>
      <c r="B70" t="s">
        <v>65</v>
      </c>
      <c r="C70" s="3">
        <v>58.183743823391445</v>
      </c>
      <c r="D70" s="3">
        <v>85.096219369241325</v>
      </c>
      <c r="E70" s="3">
        <f t="shared" si="5"/>
        <v>71.639981596316389</v>
      </c>
      <c r="F70" s="3">
        <v>9.3397641658756498</v>
      </c>
      <c r="G70" s="3">
        <v>66.145293617890573</v>
      </c>
      <c r="H70" s="3">
        <f t="shared" si="6"/>
        <v>37.742528891883111</v>
      </c>
      <c r="I70">
        <v>147.30265677218404</v>
      </c>
      <c r="J70" s="4">
        <f t="shared" si="7"/>
        <v>147302.65677218404</v>
      </c>
      <c r="K70">
        <f t="shared" si="8"/>
        <v>1473026.5677218405</v>
      </c>
      <c r="L70">
        <f t="shared" si="9"/>
        <v>-147302.65677218404</v>
      </c>
    </row>
    <row r="71" spans="1:12" x14ac:dyDescent="0.35">
      <c r="A71" t="s">
        <v>66</v>
      </c>
      <c r="B71" t="s">
        <v>66</v>
      </c>
      <c r="C71" s="3">
        <v>52.740001012156462</v>
      </c>
      <c r="D71" s="3">
        <v>77.134512163519261</v>
      </c>
      <c r="E71" s="3">
        <f t="shared" si="5"/>
        <v>64.937256587837865</v>
      </c>
      <c r="F71" s="3">
        <v>8.4659243148178831</v>
      </c>
      <c r="G71" s="3">
        <v>59.956658391488077</v>
      </c>
      <c r="H71" s="3">
        <f t="shared" si="6"/>
        <v>34.21129135315298</v>
      </c>
      <c r="I71">
        <v>44.454611543779549</v>
      </c>
      <c r="J71" s="4">
        <f t="shared" si="7"/>
        <v>44454.611543779552</v>
      </c>
      <c r="K71">
        <f t="shared" si="8"/>
        <v>444546.11543779552</v>
      </c>
      <c r="L71">
        <f t="shared" si="9"/>
        <v>-44454.611543779552</v>
      </c>
    </row>
    <row r="72" spans="1:12" x14ac:dyDescent="0.35">
      <c r="A72" t="s">
        <v>67</v>
      </c>
      <c r="B72" t="s">
        <v>67</v>
      </c>
      <c r="C72" s="3">
        <v>15.916456017761979</v>
      </c>
      <c r="D72" s="3">
        <v>23.278499179762935</v>
      </c>
      <c r="E72" s="3">
        <f t="shared" si="5"/>
        <v>19.597477598762456</v>
      </c>
      <c r="F72" s="3">
        <v>2.5549395036120974</v>
      </c>
      <c r="G72" s="3">
        <v>18.094378042202461</v>
      </c>
      <c r="H72" s="3">
        <f t="shared" si="6"/>
        <v>10.324658772907279</v>
      </c>
      <c r="I72">
        <v>24.428251289929197</v>
      </c>
      <c r="J72" s="4">
        <f t="shared" si="7"/>
        <v>24428.251289929198</v>
      </c>
      <c r="K72">
        <f t="shared" si="8"/>
        <v>244282.51289929199</v>
      </c>
      <c r="L72">
        <f t="shared" si="9"/>
        <v>-24428.251289929198</v>
      </c>
    </row>
    <row r="73" spans="1:12" x14ac:dyDescent="0.35">
      <c r="A73" t="s">
        <v>68</v>
      </c>
      <c r="B73" t="s">
        <v>68</v>
      </c>
      <c r="C73" s="3">
        <v>8.7462509230136547</v>
      </c>
      <c r="D73" s="3">
        <v>12.791766880150147</v>
      </c>
      <c r="E73" s="3">
        <f t="shared" si="5"/>
        <v>10.769008901581902</v>
      </c>
      <c r="F73" s="3">
        <v>1.4039646744711363</v>
      </c>
      <c r="G73" s="3">
        <v>9.9430407420070921</v>
      </c>
      <c r="H73" s="3">
        <f t="shared" si="6"/>
        <v>5.6735027082391145</v>
      </c>
      <c r="I73">
        <v>74.042842386207852</v>
      </c>
      <c r="J73" s="4">
        <f t="shared" si="7"/>
        <v>74042.842386207849</v>
      </c>
      <c r="K73">
        <f t="shared" si="8"/>
        <v>740428.42386207846</v>
      </c>
      <c r="L73">
        <f t="shared" si="9"/>
        <v>-74042.842386207849</v>
      </c>
    </row>
    <row r="74" spans="1:12" x14ac:dyDescent="0.35">
      <c r="A74" t="s">
        <v>69</v>
      </c>
      <c r="B74" t="s">
        <v>69</v>
      </c>
      <c r="C74" s="3">
        <v>26.510177534889849</v>
      </c>
      <c r="D74" s="3">
        <v>38.772270995040031</v>
      </c>
      <c r="E74" s="3">
        <f t="shared" si="5"/>
        <v>32.64122426496494</v>
      </c>
      <c r="F74" s="3">
        <v>4.2554636381412161</v>
      </c>
      <c r="G74" s="3">
        <v>30.137687293383333</v>
      </c>
      <c r="H74" s="3">
        <f t="shared" si="6"/>
        <v>17.196575465762276</v>
      </c>
      <c r="I74">
        <v>85.236388770540117</v>
      </c>
      <c r="J74" s="4">
        <f t="shared" si="7"/>
        <v>85236.388770540114</v>
      </c>
      <c r="K74">
        <f t="shared" si="8"/>
        <v>852363.88770540117</v>
      </c>
      <c r="L74">
        <f t="shared" si="9"/>
        <v>-85236.388770540114</v>
      </c>
    </row>
    <row r="75" spans="1:12" x14ac:dyDescent="0.35">
      <c r="A75" t="s">
        <v>70</v>
      </c>
      <c r="B75" t="s">
        <v>70</v>
      </c>
      <c r="C75" s="3">
        <v>30.517896476119308</v>
      </c>
      <c r="D75" s="3">
        <v>44.633731736176074</v>
      </c>
      <c r="E75" s="3">
        <f t="shared" si="5"/>
        <v>37.575814106147689</v>
      </c>
      <c r="F75" s="3">
        <v>4.8987902323839823</v>
      </c>
      <c r="G75" s="3">
        <v>34.693800886043391</v>
      </c>
      <c r="H75" s="3">
        <f t="shared" si="6"/>
        <v>19.796295559213686</v>
      </c>
      <c r="I75">
        <v>33.348922204480168</v>
      </c>
      <c r="J75" s="4">
        <f t="shared" si="7"/>
        <v>33348.922204480165</v>
      </c>
      <c r="K75">
        <f t="shared" si="8"/>
        <v>333489.22204480163</v>
      </c>
      <c r="L75">
        <f t="shared" si="9"/>
        <v>-33348.922204480165</v>
      </c>
    </row>
    <row r="76" spans="1:12" x14ac:dyDescent="0.35">
      <c r="A76" t="s">
        <v>71</v>
      </c>
      <c r="B76" t="s">
        <v>71</v>
      </c>
      <c r="C76" s="3">
        <v>11.940193268467505</v>
      </c>
      <c r="D76" s="3">
        <v>17.463044467691397</v>
      </c>
      <c r="E76" s="3">
        <f t="shared" si="5"/>
        <v>14.70161886807945</v>
      </c>
      <c r="F76" s="3">
        <v>1.9166623165563463</v>
      </c>
      <c r="G76" s="3">
        <v>13.574024937178889</v>
      </c>
      <c r="H76" s="3">
        <f t="shared" si="6"/>
        <v>7.7453436268676175</v>
      </c>
      <c r="I76">
        <v>261.85187122442358</v>
      </c>
      <c r="J76" s="4">
        <f t="shared" si="7"/>
        <v>261851.87122442358</v>
      </c>
      <c r="K76">
        <f t="shared" si="8"/>
        <v>2618518.7122442359</v>
      </c>
      <c r="L76">
        <f t="shared" si="9"/>
        <v>-261851.87122442358</v>
      </c>
    </row>
    <row r="77" spans="1:12" x14ac:dyDescent="0.35">
      <c r="A77" t="s">
        <v>72</v>
      </c>
      <c r="B77" t="s">
        <v>72</v>
      </c>
      <c r="C77" s="3">
        <v>93.753013394521432</v>
      </c>
      <c r="D77" s="3">
        <v>137.1178007823593</v>
      </c>
      <c r="E77" s="3">
        <f t="shared" si="5"/>
        <v>115.43540708844037</v>
      </c>
      <c r="F77" s="3">
        <v>15.049410323317554</v>
      </c>
      <c r="G77" s="3">
        <v>106.58167025769058</v>
      </c>
      <c r="H77" s="3">
        <f t="shared" si="6"/>
        <v>60.815540290504067</v>
      </c>
      <c r="I77">
        <v>55.683281440862039</v>
      </c>
      <c r="J77" s="4">
        <f t="shared" si="7"/>
        <v>55683.28144086204</v>
      </c>
      <c r="K77">
        <f t="shared" si="8"/>
        <v>556832.81440862035</v>
      </c>
      <c r="L77">
        <f t="shared" si="9"/>
        <v>-55683.28144086204</v>
      </c>
    </row>
    <row r="78" spans="1:12" x14ac:dyDescent="0.35">
      <c r="A78" t="s">
        <v>73</v>
      </c>
      <c r="B78" t="s">
        <v>73</v>
      </c>
      <c r="C78" s="3">
        <v>19.936750523740841</v>
      </c>
      <c r="D78" s="3">
        <v>29.15835222339253</v>
      </c>
      <c r="E78" s="3">
        <f t="shared" si="5"/>
        <v>24.547551373566684</v>
      </c>
      <c r="F78" s="3">
        <v>3.2002847511984611</v>
      </c>
      <c r="G78" s="3">
        <v>22.664787972088334</v>
      </c>
      <c r="H78" s="3">
        <f t="shared" si="6"/>
        <v>12.932536361643397</v>
      </c>
      <c r="I78">
        <v>101.49134676059889</v>
      </c>
      <c r="J78" s="4">
        <f t="shared" si="7"/>
        <v>101491.34676059888</v>
      </c>
      <c r="K78">
        <f t="shared" si="8"/>
        <v>1014913.4676059888</v>
      </c>
      <c r="L78">
        <f t="shared" si="9"/>
        <v>-101491.34676059888</v>
      </c>
    </row>
    <row r="79" spans="1:12" x14ac:dyDescent="0.35">
      <c r="A79" t="s">
        <v>74</v>
      </c>
      <c r="B79" t="s">
        <v>74</v>
      </c>
      <c r="C79" s="3">
        <v>36.337794905881687</v>
      </c>
      <c r="D79" s="3">
        <v>53.145582657784487</v>
      </c>
      <c r="E79" s="3">
        <f t="shared" si="5"/>
        <v>44.741688781833091</v>
      </c>
      <c r="F79" s="3">
        <v>5.8330112919349464</v>
      </c>
      <c r="G79" s="3">
        <v>41.310062837687838</v>
      </c>
      <c r="H79" s="3">
        <f t="shared" si="6"/>
        <v>23.571537064811391</v>
      </c>
      <c r="I79">
        <v>2.6867018794517463</v>
      </c>
      <c r="J79" s="4">
        <f t="shared" si="7"/>
        <v>2686.7018794517462</v>
      </c>
      <c r="K79">
        <f t="shared" si="8"/>
        <v>26867.018794517462</v>
      </c>
      <c r="L79">
        <f t="shared" si="9"/>
        <v>-2686.7018794517462</v>
      </c>
    </row>
    <row r="80" spans="1:12" x14ac:dyDescent="0.35">
      <c r="A80" t="s">
        <v>75</v>
      </c>
      <c r="B80" t="s">
        <v>75</v>
      </c>
      <c r="C80" s="3">
        <v>0.96194232301453719</v>
      </c>
      <c r="D80" s="3">
        <v>1.406881880758138</v>
      </c>
      <c r="E80" s="3">
        <f t="shared" si="5"/>
        <v>1.1844121018863376</v>
      </c>
      <c r="F80" s="3">
        <v>0.1544127938106041</v>
      </c>
      <c r="G80" s="3">
        <v>1.0935693239748545</v>
      </c>
      <c r="H80" s="3">
        <f t="shared" si="6"/>
        <v>0.62399105889272932</v>
      </c>
      <c r="I80">
        <v>44.979885124853816</v>
      </c>
      <c r="J80" s="4">
        <f t="shared" si="7"/>
        <v>44979.885124853812</v>
      </c>
      <c r="K80">
        <f t="shared" si="8"/>
        <v>449798.85124853812</v>
      </c>
      <c r="L80">
        <f t="shared" si="9"/>
        <v>-44979.885124853812</v>
      </c>
    </row>
    <row r="81" spans="1:12" x14ac:dyDescent="0.35">
      <c r="A81" t="s">
        <v>76</v>
      </c>
      <c r="B81" t="s">
        <v>76</v>
      </c>
      <c r="C81" s="3">
        <v>16.104524106991086</v>
      </c>
      <c r="D81" s="3">
        <v>23.553556821738876</v>
      </c>
      <c r="E81" s="3">
        <f t="shared" si="5"/>
        <v>19.829040464364979</v>
      </c>
      <c r="F81" s="3">
        <v>2.5851285475804326</v>
      </c>
      <c r="G81" s="3">
        <v>18.308180354751727</v>
      </c>
      <c r="H81" s="3">
        <f t="shared" si="6"/>
        <v>10.446654451166079</v>
      </c>
      <c r="I81">
        <v>33.659751517210132</v>
      </c>
      <c r="J81" s="4">
        <f t="shared" si="7"/>
        <v>33659.751517210134</v>
      </c>
      <c r="K81">
        <f t="shared" si="8"/>
        <v>336597.51517210132</v>
      </c>
      <c r="L81">
        <f t="shared" si="9"/>
        <v>-33659.751517210134</v>
      </c>
    </row>
    <row r="82" spans="1:12" x14ac:dyDescent="0.35">
      <c r="A82" t="s">
        <v>77</v>
      </c>
      <c r="B82" t="s">
        <v>77</v>
      </c>
      <c r="C82" s="3">
        <v>12.051482084482139</v>
      </c>
      <c r="D82" s="3">
        <v>17.625809131472227</v>
      </c>
      <c r="E82" s="3">
        <f t="shared" si="5"/>
        <v>14.838645607977183</v>
      </c>
      <c r="F82" s="3">
        <v>1.934526606950433</v>
      </c>
      <c r="G82" s="3">
        <v>13.700541914739139</v>
      </c>
      <c r="H82" s="3">
        <f t="shared" si="6"/>
        <v>7.817534260844786</v>
      </c>
      <c r="I82">
        <v>101.91810015531667</v>
      </c>
      <c r="J82" s="4">
        <f t="shared" si="7"/>
        <v>101918.10015531667</v>
      </c>
      <c r="K82">
        <f t="shared" si="8"/>
        <v>1019181.0015531667</v>
      </c>
      <c r="L82">
        <f t="shared" si="9"/>
        <v>-101918.10015531667</v>
      </c>
    </row>
    <row r="83" spans="1:12" x14ac:dyDescent="0.35">
      <c r="A83" t="s">
        <v>78</v>
      </c>
      <c r="B83" t="s">
        <v>78</v>
      </c>
      <c r="C83" s="3">
        <v>36.490588989590343</v>
      </c>
      <c r="D83" s="3">
        <v>53.369050554677827</v>
      </c>
      <c r="E83" s="3">
        <f t="shared" si="5"/>
        <v>44.929819772134081</v>
      </c>
      <c r="F83" s="3">
        <v>5.8575380860874775</v>
      </c>
      <c r="G83" s="3">
        <v>41.483764439988697</v>
      </c>
      <c r="H83" s="3">
        <f t="shared" si="6"/>
        <v>23.670651263038089</v>
      </c>
      <c r="I83">
        <v>261.68763019179045</v>
      </c>
      <c r="J83" s="4">
        <f t="shared" si="7"/>
        <v>261687.63019179043</v>
      </c>
      <c r="K83">
        <f t="shared" si="8"/>
        <v>2616876.3019179045</v>
      </c>
      <c r="L83">
        <f t="shared" si="9"/>
        <v>-261687.63019179043</v>
      </c>
    </row>
    <row r="84" spans="1:12" x14ac:dyDescent="0.35">
      <c r="A84" t="s">
        <v>79</v>
      </c>
      <c r="B84" t="s">
        <v>79</v>
      </c>
      <c r="C84" s="3">
        <v>93.694208805268815</v>
      </c>
      <c r="D84" s="3">
        <v>137.03179654993747</v>
      </c>
      <c r="E84" s="3">
        <f t="shared" si="5"/>
        <v>115.36300267760313</v>
      </c>
      <c r="F84" s="3">
        <v>15.03997089987382</v>
      </c>
      <c r="G84" s="3">
        <v>106.51481916550235</v>
      </c>
      <c r="H84" s="3">
        <f t="shared" si="6"/>
        <v>60.777395032688084</v>
      </c>
      <c r="I84">
        <v>72.077129737422752</v>
      </c>
      <c r="J84" s="4">
        <f t="shared" si="7"/>
        <v>72077.129737422758</v>
      </c>
      <c r="K84">
        <f t="shared" si="8"/>
        <v>720771.29737422755</v>
      </c>
      <c r="L84">
        <f t="shared" si="9"/>
        <v>-72077.129737422758</v>
      </c>
    </row>
    <row r="85" spans="1:12" x14ac:dyDescent="0.35">
      <c r="A85" t="s">
        <v>80</v>
      </c>
      <c r="B85" t="s">
        <v>80</v>
      </c>
      <c r="C85" s="3">
        <v>25.806377010457545</v>
      </c>
      <c r="D85" s="3">
        <v>37.742932559873879</v>
      </c>
      <c r="E85" s="3">
        <f t="shared" si="5"/>
        <v>31.774654785165712</v>
      </c>
      <c r="F85" s="3">
        <v>4.1424882521301383</v>
      </c>
      <c r="G85" s="3">
        <v>29.337582499881126</v>
      </c>
      <c r="H85" s="3">
        <f t="shared" si="6"/>
        <v>16.740035376005633</v>
      </c>
      <c r="I85">
        <v>62.487638043354004</v>
      </c>
      <c r="J85" s="4">
        <f t="shared" si="7"/>
        <v>62487.638043354003</v>
      </c>
      <c r="K85">
        <f t="shared" si="8"/>
        <v>624876.38043354009</v>
      </c>
      <c r="L85">
        <f t="shared" si="9"/>
        <v>-62487.638043354003</v>
      </c>
    </row>
    <row r="86" spans="1:12" x14ac:dyDescent="0.35">
      <c r="A86" t="s">
        <v>81</v>
      </c>
      <c r="B86" t="s">
        <v>81</v>
      </c>
      <c r="C86" s="3">
        <v>22.372971172887105</v>
      </c>
      <c r="D86" s="3">
        <v>32.72142935058627</v>
      </c>
      <c r="E86" s="3">
        <f t="shared" si="5"/>
        <v>27.547200261736688</v>
      </c>
      <c r="F86" s="3">
        <v>3.5913514791857204</v>
      </c>
      <c r="G86" s="3">
        <v>25.434367919450938</v>
      </c>
      <c r="H86" s="3">
        <f t="shared" si="6"/>
        <v>14.51285969931833</v>
      </c>
      <c r="I86">
        <v>88.84097948582928</v>
      </c>
      <c r="J86" s="4">
        <f t="shared" si="7"/>
        <v>88840.979485829273</v>
      </c>
      <c r="K86">
        <f t="shared" si="8"/>
        <v>888409.79485829268</v>
      </c>
      <c r="L86">
        <f t="shared" si="9"/>
        <v>-88840.979485829273</v>
      </c>
    </row>
    <row r="87" spans="1:12" x14ac:dyDescent="0.35">
      <c r="A87" t="s">
        <v>82</v>
      </c>
      <c r="B87" t="s">
        <v>82</v>
      </c>
      <c r="C87" s="3">
        <v>31.80847820857764</v>
      </c>
      <c r="D87" s="3">
        <v>46.521262840268719</v>
      </c>
      <c r="E87" s="3">
        <f t="shared" si="5"/>
        <v>39.164870524423179</v>
      </c>
      <c r="F87" s="3">
        <v>5.1059568432939892</v>
      </c>
      <c r="G87" s="3">
        <v>36.16097886431956</v>
      </c>
      <c r="H87" s="3">
        <f t="shared" si="6"/>
        <v>20.633467853806774</v>
      </c>
      <c r="I87">
        <v>2.0731826343798061</v>
      </c>
      <c r="J87" s="4">
        <f t="shared" si="7"/>
        <v>2073.1826343798061</v>
      </c>
      <c r="K87">
        <f t="shared" si="8"/>
        <v>20731.82634379806</v>
      </c>
      <c r="L87">
        <f t="shared" si="9"/>
        <v>-2073.1826343798061</v>
      </c>
    </row>
    <row r="88" spans="1:12" x14ac:dyDescent="0.35">
      <c r="A88" t="s">
        <v>83</v>
      </c>
      <c r="B88" t="s">
        <v>83</v>
      </c>
      <c r="C88" s="3">
        <v>0.74227890135531738</v>
      </c>
      <c r="D88" s="3">
        <v>1.0856147107793608</v>
      </c>
      <c r="E88" s="3">
        <f t="shared" si="5"/>
        <v>0.91394680606733902</v>
      </c>
      <c r="F88" s="3">
        <v>0.11915200756086104</v>
      </c>
      <c r="G88" s="3">
        <v>0.84384834405884113</v>
      </c>
      <c r="H88" s="3">
        <f t="shared" si="6"/>
        <v>0.48150017580985111</v>
      </c>
      <c r="I88">
        <v>40.994376937560496</v>
      </c>
      <c r="J88" s="4">
        <f t="shared" si="7"/>
        <v>40994.376937560497</v>
      </c>
      <c r="K88">
        <f t="shared" si="8"/>
        <v>409943.76937560498</v>
      </c>
      <c r="L88">
        <f t="shared" si="9"/>
        <v>-40994.376937560497</v>
      </c>
    </row>
    <row r="89" spans="1:12" x14ac:dyDescent="0.35">
      <c r="A89" t="s">
        <v>84</v>
      </c>
      <c r="B89" t="s">
        <v>84</v>
      </c>
      <c r="C89" s="3">
        <v>14.677559309221735</v>
      </c>
      <c r="D89" s="3">
        <v>21.46655963861248</v>
      </c>
      <c r="E89" s="3">
        <f t="shared" si="5"/>
        <v>18.072059473917108</v>
      </c>
      <c r="F89" s="3">
        <v>2.3560694701063882</v>
      </c>
      <c r="G89" s="3">
        <v>16.685957387846294</v>
      </c>
      <c r="H89" s="3">
        <f t="shared" si="6"/>
        <v>9.5210134289763406</v>
      </c>
      <c r="I89">
        <v>66.689001190861234</v>
      </c>
      <c r="J89" s="4">
        <f t="shared" si="7"/>
        <v>66689.001190861236</v>
      </c>
      <c r="K89">
        <f t="shared" si="8"/>
        <v>666890.01190861233</v>
      </c>
      <c r="L89">
        <f t="shared" si="9"/>
        <v>-66689.001190861236</v>
      </c>
    </row>
    <row r="90" spans="1:12" x14ac:dyDescent="0.35">
      <c r="A90" t="s">
        <v>85</v>
      </c>
      <c r="B90" t="s">
        <v>85</v>
      </c>
      <c r="C90" s="3">
        <v>23.877220325668237</v>
      </c>
      <c r="D90" s="3">
        <v>34.921458215686506</v>
      </c>
      <c r="E90" s="3">
        <f t="shared" si="5"/>
        <v>29.399339270677373</v>
      </c>
      <c r="F90" s="3">
        <v>3.8328163869155976</v>
      </c>
      <c r="G90" s="3">
        <v>27.144450415812575</v>
      </c>
      <c r="H90" s="3">
        <f t="shared" si="6"/>
        <v>15.488633401364087</v>
      </c>
      <c r="I90">
        <v>110.67459338262849</v>
      </c>
      <c r="J90" s="4">
        <f t="shared" si="7"/>
        <v>110674.59338262849</v>
      </c>
      <c r="K90">
        <f t="shared" si="8"/>
        <v>1106745.9338262849</v>
      </c>
      <c r="L90">
        <f t="shared" si="9"/>
        <v>-110674.59338262849</v>
      </c>
    </row>
    <row r="91" spans="1:12" x14ac:dyDescent="0.35">
      <c r="A91" t="s">
        <v>86</v>
      </c>
      <c r="B91" t="s">
        <v>86</v>
      </c>
      <c r="C91" s="3">
        <v>39.625749425872272</v>
      </c>
      <c r="D91" s="3">
        <v>57.954357080387439</v>
      </c>
      <c r="E91" s="3">
        <f t="shared" si="5"/>
        <v>48.790053253129855</v>
      </c>
      <c r="F91" s="3">
        <v>6.3607999453782327</v>
      </c>
      <c r="G91" s="3">
        <v>45.047923326472912</v>
      </c>
      <c r="H91" s="3">
        <f t="shared" si="6"/>
        <v>25.704361635925572</v>
      </c>
      <c r="I91">
        <v>73.634793981404542</v>
      </c>
      <c r="J91" s="4">
        <f t="shared" si="7"/>
        <v>73634.793981404538</v>
      </c>
      <c r="K91">
        <f t="shared" si="8"/>
        <v>736347.93981404533</v>
      </c>
      <c r="L91">
        <f t="shared" si="9"/>
        <v>-73634.793981404538</v>
      </c>
    </row>
    <row r="92" spans="1:12" x14ac:dyDescent="0.35">
      <c r="A92" t="s">
        <v>87</v>
      </c>
      <c r="B92" t="s">
        <v>87</v>
      </c>
      <c r="C92" s="3">
        <v>26.364080555012436</v>
      </c>
      <c r="D92" s="3">
        <v>38.558597899569101</v>
      </c>
      <c r="E92" s="3">
        <f t="shared" si="5"/>
        <v>32.461339227290765</v>
      </c>
      <c r="F92" s="3">
        <v>4.2320118757117742</v>
      </c>
      <c r="G92" s="3">
        <v>29.971599190493098</v>
      </c>
      <c r="H92" s="3">
        <f t="shared" si="6"/>
        <v>17.101805533102436</v>
      </c>
      <c r="I92">
        <v>182.04731479763512</v>
      </c>
      <c r="J92" s="4">
        <f t="shared" si="7"/>
        <v>182047.31479763513</v>
      </c>
      <c r="K92">
        <f t="shared" si="8"/>
        <v>1820473.1479763514</v>
      </c>
      <c r="L92">
        <f t="shared" si="9"/>
        <v>-182047.31479763513</v>
      </c>
    </row>
    <row r="93" spans="1:12" x14ac:dyDescent="0.35">
      <c r="A93" t="s">
        <v>88</v>
      </c>
      <c r="B93" t="s">
        <v>88</v>
      </c>
      <c r="C93" s="3">
        <v>65.179921238872623</v>
      </c>
      <c r="D93" s="3">
        <v>95.328428728285218</v>
      </c>
      <c r="E93" s="3">
        <f t="shared" si="5"/>
        <v>80.25417498357892</v>
      </c>
      <c r="F93" s="3">
        <v>10.462803744104889</v>
      </c>
      <c r="G93" s="3">
        <v>74.098790229495918</v>
      </c>
      <c r="H93" s="3">
        <f t="shared" si="6"/>
        <v>42.280796986800404</v>
      </c>
      <c r="I93">
        <v>117.64723404255318</v>
      </c>
      <c r="J93" s="4">
        <f t="shared" si="7"/>
        <v>117647.23404255317</v>
      </c>
      <c r="K93">
        <f t="shared" si="8"/>
        <v>1176472.3404255318</v>
      </c>
      <c r="L93">
        <f t="shared" si="9"/>
        <v>-117647.23404255317</v>
      </c>
    </row>
    <row r="94" spans="1:12" x14ac:dyDescent="0.35">
      <c r="A94" t="s">
        <v>89</v>
      </c>
      <c r="B94" t="s">
        <v>89</v>
      </c>
      <c r="C94" s="3">
        <v>102.93582986367782</v>
      </c>
      <c r="D94" s="3">
        <v>162.84343676163095</v>
      </c>
      <c r="E94" s="3">
        <f t="shared" si="5"/>
        <v>132.88963331265438</v>
      </c>
      <c r="F94" s="3">
        <v>6.7615384615384597</v>
      </c>
      <c r="G94" s="3">
        <v>47.886000000000017</v>
      </c>
      <c r="H94" s="3">
        <f t="shared" si="6"/>
        <v>27.323769230769237</v>
      </c>
      <c r="I94">
        <v>76.462121970014337</v>
      </c>
      <c r="J94" s="4">
        <f t="shared" si="7"/>
        <v>76462.121970014341</v>
      </c>
      <c r="K94">
        <f t="shared" si="8"/>
        <v>764621.21970014344</v>
      </c>
      <c r="L94">
        <f t="shared" si="9"/>
        <v>-76462.121970014341</v>
      </c>
    </row>
    <row r="95" spans="1:12" x14ac:dyDescent="0.35">
      <c r="A95" t="s">
        <v>90</v>
      </c>
      <c r="B95" t="s">
        <v>90</v>
      </c>
      <c r="C95" s="3">
        <v>41.481310108426307</v>
      </c>
      <c r="D95" s="3">
        <v>78.649726992962499</v>
      </c>
      <c r="E95" s="3">
        <f t="shared" si="5"/>
        <v>60.065518550694406</v>
      </c>
      <c r="F95" s="3">
        <v>7.863854403732577</v>
      </c>
      <c r="G95" s="3">
        <v>36.321345271574401</v>
      </c>
      <c r="H95" s="3">
        <f t="shared" si="6"/>
        <v>22.092599837653488</v>
      </c>
      <c r="I95">
        <v>7.9367347470005791</v>
      </c>
      <c r="J95" s="4">
        <f t="shared" si="7"/>
        <v>7936.7347470005789</v>
      </c>
      <c r="K95">
        <f t="shared" si="8"/>
        <v>79367.347470005785</v>
      </c>
      <c r="L95">
        <f t="shared" si="9"/>
        <v>-7936.7347470005789</v>
      </c>
    </row>
    <row r="96" spans="1:12" x14ac:dyDescent="0.35">
      <c r="A96" t="s">
        <v>91</v>
      </c>
      <c r="B96" t="s">
        <v>91</v>
      </c>
      <c r="C96" s="3">
        <v>4.3057418079211036</v>
      </c>
      <c r="D96" s="3">
        <v>8.1638071895513438</v>
      </c>
      <c r="E96" s="3">
        <f t="shared" si="5"/>
        <v>6.2347744987362237</v>
      </c>
      <c r="F96" s="3">
        <v>0.81626464036577606</v>
      </c>
      <c r="G96" s="3">
        <v>3.7701397194778332</v>
      </c>
      <c r="H96" s="3">
        <f t="shared" si="6"/>
        <v>2.2932021799218045</v>
      </c>
      <c r="I96">
        <v>203.99613991560383</v>
      </c>
      <c r="J96" s="4">
        <f t="shared" si="7"/>
        <v>203996.13991560382</v>
      </c>
      <c r="K96">
        <f t="shared" si="8"/>
        <v>2039961.3991560382</v>
      </c>
      <c r="L96">
        <f t="shared" si="9"/>
        <v>-203996.13991560382</v>
      </c>
    </row>
    <row r="97" spans="1:12" x14ac:dyDescent="0.35">
      <c r="A97" t="s">
        <v>92</v>
      </c>
      <c r="B97" t="s">
        <v>92</v>
      </c>
      <c r="C97" s="3">
        <v>110.66953051707856</v>
      </c>
      <c r="D97" s="3">
        <v>209.83253274441412</v>
      </c>
      <c r="E97" s="3">
        <f t="shared" si="5"/>
        <v>160.25103163074635</v>
      </c>
      <c r="F97" s="3">
        <v>20.980269732101803</v>
      </c>
      <c r="G97" s="3">
        <v>96.903068356496163</v>
      </c>
      <c r="H97" s="3">
        <f t="shared" si="6"/>
        <v>58.941669044298983</v>
      </c>
      <c r="I97">
        <v>172.57864128461972</v>
      </c>
      <c r="J97" s="4">
        <f t="shared" si="7"/>
        <v>172578.64128461972</v>
      </c>
      <c r="K97">
        <f t="shared" si="8"/>
        <v>1725786.4128461971</v>
      </c>
      <c r="L97">
        <f t="shared" si="9"/>
        <v>-172578.64128461972</v>
      </c>
    </row>
    <row r="98" spans="1:12" x14ac:dyDescent="0.35">
      <c r="A98" t="s">
        <v>93</v>
      </c>
      <c r="B98" t="s">
        <v>93</v>
      </c>
      <c r="C98" s="3">
        <v>93.625287302719499</v>
      </c>
      <c r="D98" s="3">
        <v>177.51616973401138</v>
      </c>
      <c r="E98" s="3">
        <f t="shared" si="5"/>
        <v>135.57072851836546</v>
      </c>
      <c r="F98" s="3">
        <v>17.749092927194194</v>
      </c>
      <c r="G98" s="3">
        <v>81.979001564409259</v>
      </c>
      <c r="H98" s="3">
        <f t="shared" si="6"/>
        <v>49.864047245801729</v>
      </c>
      <c r="I98">
        <v>196.46678761467646</v>
      </c>
      <c r="J98" s="4">
        <f t="shared" si="7"/>
        <v>196466.78761467646</v>
      </c>
      <c r="K98">
        <f t="shared" si="8"/>
        <v>1964667.8761467645</v>
      </c>
      <c r="L98">
        <f t="shared" si="9"/>
        <v>-196466.78761467646</v>
      </c>
    </row>
    <row r="99" spans="1:12" x14ac:dyDescent="0.35">
      <c r="A99" t="s">
        <v>94</v>
      </c>
      <c r="B99" t="s">
        <v>94</v>
      </c>
      <c r="C99" s="3">
        <v>106.58479693052121</v>
      </c>
      <c r="D99" s="3">
        <v>202.08776333906064</v>
      </c>
      <c r="E99" s="3">
        <f t="shared" si="5"/>
        <v>154.33628013479091</v>
      </c>
      <c r="F99" s="3">
        <v>20.205902911990247</v>
      </c>
      <c r="G99" s="3">
        <v>93.326445088042362</v>
      </c>
      <c r="H99" s="3">
        <f t="shared" si="6"/>
        <v>56.766174000016306</v>
      </c>
      <c r="I99">
        <v>11.356171071235741</v>
      </c>
      <c r="J99" s="4">
        <f t="shared" si="7"/>
        <v>11356.17107123574</v>
      </c>
      <c r="K99">
        <f t="shared" si="8"/>
        <v>113561.7107123574</v>
      </c>
      <c r="L99">
        <f t="shared" si="9"/>
        <v>-11356.17107123574</v>
      </c>
    </row>
    <row r="100" spans="1:12" x14ac:dyDescent="0.35">
      <c r="A100" t="s">
        <v>95</v>
      </c>
      <c r="B100" t="s">
        <v>95</v>
      </c>
      <c r="C100" s="3">
        <v>20.095002308402925</v>
      </c>
      <c r="D100" s="3">
        <v>31.790089436952456</v>
      </c>
      <c r="E100" s="3">
        <f t="shared" si="5"/>
        <v>25.942545872677691</v>
      </c>
      <c r="F100" s="3">
        <v>3.5233797261394075</v>
      </c>
      <c r="G100" s="3">
        <v>5.4114113030998183</v>
      </c>
      <c r="H100" s="3">
        <f t="shared" si="6"/>
        <v>4.4673955146196125</v>
      </c>
      <c r="I100">
        <v>10.195860941269562</v>
      </c>
      <c r="J100" s="4">
        <f t="shared" si="7"/>
        <v>10195.860941269562</v>
      </c>
      <c r="K100">
        <f t="shared" si="8"/>
        <v>101958.60941269563</v>
      </c>
      <c r="L100">
        <f t="shared" si="9"/>
        <v>-10195.860941269562</v>
      </c>
    </row>
    <row r="101" spans="1:12" x14ac:dyDescent="0.35">
      <c r="A101" t="s">
        <v>96</v>
      </c>
      <c r="B101" t="s">
        <v>96</v>
      </c>
      <c r="C101" s="3">
        <v>18.04180721351814</v>
      </c>
      <c r="D101" s="3">
        <v>28.541955662386751</v>
      </c>
      <c r="E101" s="3">
        <f t="shared" si="5"/>
        <v>23.291881437952448</v>
      </c>
      <c r="F101" s="3">
        <v>3.1633804656217377</v>
      </c>
      <c r="G101" s="3">
        <v>4.8585035216818202</v>
      </c>
      <c r="H101" s="3">
        <f t="shared" si="6"/>
        <v>4.0109419936517785</v>
      </c>
      <c r="I101">
        <v>23.619478171698294</v>
      </c>
      <c r="J101" s="4">
        <f t="shared" si="7"/>
        <v>23619.478171698294</v>
      </c>
      <c r="K101">
        <f t="shared" si="8"/>
        <v>236194.78171698295</v>
      </c>
      <c r="L101">
        <f t="shared" si="9"/>
        <v>-23619.478171698294</v>
      </c>
    </row>
    <row r="102" spans="1:12" x14ac:dyDescent="0.35">
      <c r="A102" t="s">
        <v>97</v>
      </c>
      <c r="B102" t="s">
        <v>97</v>
      </c>
      <c r="C102" s="3">
        <v>41.79520239755437</v>
      </c>
      <c r="D102" s="3">
        <v>66.119585450268161</v>
      </c>
      <c r="E102" s="3">
        <f t="shared" si="5"/>
        <v>53.957393923911269</v>
      </c>
      <c r="F102" s="3">
        <v>7.3282086021885062</v>
      </c>
      <c r="G102" s="3">
        <v>11.255088563731823</v>
      </c>
      <c r="H102" s="3">
        <f t="shared" si="6"/>
        <v>9.291648582960164</v>
      </c>
      <c r="I102">
        <v>2.218959855587018</v>
      </c>
      <c r="J102" s="4">
        <f t="shared" si="7"/>
        <v>2218.959855587018</v>
      </c>
      <c r="K102">
        <f t="shared" si="8"/>
        <v>22189.59855587018</v>
      </c>
      <c r="L102">
        <f t="shared" si="9"/>
        <v>-2218.959855587018</v>
      </c>
    </row>
    <row r="103" spans="1:12" x14ac:dyDescent="0.35">
      <c r="A103" t="s">
        <v>98</v>
      </c>
      <c r="B103" t="s">
        <v>98</v>
      </c>
      <c r="C103" s="3">
        <v>3.9264997982654029</v>
      </c>
      <c r="D103" s="3">
        <v>6.2116827779032722</v>
      </c>
      <c r="E103" s="3">
        <f t="shared" si="5"/>
        <v>5.0690912880843371</v>
      </c>
      <c r="F103" s="3">
        <v>0.6884572378533016</v>
      </c>
      <c r="G103" s="3">
        <v>1.0573726274750184</v>
      </c>
      <c r="H103" s="3">
        <f t="shared" si="6"/>
        <v>0.87291493266415998</v>
      </c>
      <c r="I103">
        <v>12.123925978252133</v>
      </c>
      <c r="J103" s="4">
        <f t="shared" si="7"/>
        <v>12123.925978252133</v>
      </c>
      <c r="K103">
        <f t="shared" si="8"/>
        <v>121239.25978252133</v>
      </c>
      <c r="L103">
        <f t="shared" si="9"/>
        <v>-12123.925978252133</v>
      </c>
    </row>
    <row r="104" spans="1:12" x14ac:dyDescent="0.35">
      <c r="A104" t="s">
        <v>99</v>
      </c>
      <c r="B104" t="s">
        <v>99</v>
      </c>
      <c r="C104" s="3">
        <v>39.961747609709064</v>
      </c>
      <c r="D104" s="3">
        <v>84.04562391268324</v>
      </c>
      <c r="E104" s="3">
        <f t="shared" si="5"/>
        <v>62.003685761196152</v>
      </c>
      <c r="F104" s="3">
        <v>0.69679829257308423</v>
      </c>
      <c r="G104" s="3">
        <v>4.9348063651423386</v>
      </c>
      <c r="H104" s="3">
        <f t="shared" si="6"/>
        <v>2.8158023288577114</v>
      </c>
      <c r="I104">
        <v>1.0823711335510211</v>
      </c>
      <c r="J104" s="4">
        <f t="shared" si="7"/>
        <v>1082.3711335510211</v>
      </c>
      <c r="K104">
        <f t="shared" si="8"/>
        <v>10823.711335510212</v>
      </c>
      <c r="L104">
        <f t="shared" si="9"/>
        <v>-1082.3711335510211</v>
      </c>
    </row>
    <row r="105" spans="1:12" x14ac:dyDescent="0.35">
      <c r="A105" t="s">
        <v>100</v>
      </c>
      <c r="B105" t="s">
        <v>100</v>
      </c>
      <c r="C105" s="3">
        <v>3.5676102061814401</v>
      </c>
      <c r="D105" s="3">
        <v>7.5032260496767238</v>
      </c>
      <c r="E105" s="3">
        <f t="shared" si="5"/>
        <v>5.5354181279290824</v>
      </c>
      <c r="F105" s="3">
        <v>6.2207106769013365E-2</v>
      </c>
      <c r="G105" s="3">
        <v>0.44055794871026949</v>
      </c>
      <c r="H105" s="3">
        <f t="shared" si="6"/>
        <v>0.25138252773964143</v>
      </c>
      <c r="I105">
        <v>2.8291426955620174</v>
      </c>
      <c r="J105" s="4">
        <f t="shared" si="7"/>
        <v>2829.1426955620173</v>
      </c>
      <c r="K105">
        <f t="shared" si="8"/>
        <v>28291.426955620173</v>
      </c>
      <c r="L105">
        <f t="shared" si="9"/>
        <v>-2829.1426955620173</v>
      </c>
    </row>
    <row r="106" spans="1:12" x14ac:dyDescent="0.35">
      <c r="A106" t="s">
        <v>101</v>
      </c>
      <c r="B106" t="s">
        <v>101</v>
      </c>
      <c r="C106" s="3">
        <v>9.3251547852324013</v>
      </c>
      <c r="D106" s="3">
        <v>19.612216654328314</v>
      </c>
      <c r="E106" s="3">
        <f t="shared" si="5"/>
        <v>14.468685719780357</v>
      </c>
      <c r="F106" s="3">
        <v>0.16259929359923631</v>
      </c>
      <c r="G106" s="3">
        <v>1.1515470654472064</v>
      </c>
      <c r="H106" s="3">
        <f t="shared" si="6"/>
        <v>0.65707317952322142</v>
      </c>
      <c r="I106">
        <v>0.25097939619481935</v>
      </c>
      <c r="J106" s="4">
        <f t="shared" si="7"/>
        <v>250.97939619481934</v>
      </c>
      <c r="K106">
        <f t="shared" si="8"/>
        <v>2509.7939619481936</v>
      </c>
      <c r="L106">
        <f t="shared" si="9"/>
        <v>-250.97939619481934</v>
      </c>
    </row>
    <row r="107" spans="1:12" x14ac:dyDescent="0.35">
      <c r="A107" t="s">
        <v>102</v>
      </c>
      <c r="B107" t="s">
        <v>102</v>
      </c>
      <c r="C107" s="3">
        <v>0.82725474437616764</v>
      </c>
      <c r="D107" s="3">
        <v>1.7398423563670686</v>
      </c>
      <c r="E107" s="3">
        <f t="shared" si="5"/>
        <v>1.2835485503716182</v>
      </c>
      <c r="F107" s="3">
        <v>1.4424536660259777E-2</v>
      </c>
      <c r="G107" s="3">
        <v>0.1021562424649784</v>
      </c>
      <c r="H107" s="3">
        <f t="shared" si="6"/>
        <v>5.8290389562619088E-2</v>
      </c>
      <c r="I107">
        <v>0.96776058622666372</v>
      </c>
      <c r="J107" s="4">
        <f t="shared" si="7"/>
        <v>967.76058622666369</v>
      </c>
      <c r="K107">
        <f t="shared" si="8"/>
        <v>9677.6058622666369</v>
      </c>
      <c r="L107">
        <f t="shared" si="9"/>
        <v>-967.76058622666369</v>
      </c>
    </row>
    <row r="108" spans="1:12" x14ac:dyDescent="0.35">
      <c r="A108" t="s">
        <v>103</v>
      </c>
      <c r="B108" t="s">
        <v>103</v>
      </c>
      <c r="C108" s="3">
        <v>3.1898416703290895</v>
      </c>
      <c r="D108" s="3">
        <v>6.7087214499184853</v>
      </c>
      <c r="E108" s="3">
        <f t="shared" si="5"/>
        <v>4.9492815601237874</v>
      </c>
      <c r="F108" s="3">
        <v>5.5620095776886536E-2</v>
      </c>
      <c r="G108" s="3">
        <v>0.39390797250097692</v>
      </c>
      <c r="H108" s="3">
        <f t="shared" si="6"/>
        <v>0.22476403413893173</v>
      </c>
      <c r="I108">
        <v>12.157628720851642</v>
      </c>
      <c r="J108" s="4">
        <f t="shared" si="7"/>
        <v>12157.628720851642</v>
      </c>
      <c r="K108">
        <f t="shared" si="8"/>
        <v>121576.28720851643</v>
      </c>
      <c r="L108">
        <f t="shared" si="9"/>
        <v>-12157.628720851642</v>
      </c>
    </row>
    <row r="109" spans="1:12" x14ac:dyDescent="0.35">
      <c r="A109" t="s">
        <v>104</v>
      </c>
      <c r="B109" t="s">
        <v>104</v>
      </c>
      <c r="C109" s="3">
        <v>40.07283542861628</v>
      </c>
      <c r="D109" s="3">
        <v>84.279258465915035</v>
      </c>
      <c r="E109" s="3">
        <f t="shared" si="5"/>
        <v>62.176046947265661</v>
      </c>
      <c r="F109" s="3">
        <v>0.69873529000613477</v>
      </c>
      <c r="G109" s="3">
        <v>4.9485244057342346</v>
      </c>
      <c r="H109" s="3">
        <f t="shared" si="6"/>
        <v>2.8236298478701847</v>
      </c>
      <c r="I109">
        <v>9.3584205152216047</v>
      </c>
      <c r="J109" s="4">
        <f t="shared" si="7"/>
        <v>9358.4205152216055</v>
      </c>
      <c r="K109">
        <f t="shared" si="8"/>
        <v>93584.205152216047</v>
      </c>
      <c r="L109">
        <f t="shared" si="9"/>
        <v>-9358.4205152216055</v>
      </c>
    </row>
    <row r="110" spans="1:12" x14ac:dyDescent="0.35">
      <c r="A110" t="s">
        <v>105</v>
      </c>
      <c r="B110" t="s">
        <v>105</v>
      </c>
      <c r="C110" s="3">
        <v>16.559937383535704</v>
      </c>
      <c r="D110" s="3">
        <v>26.197652650818338</v>
      </c>
      <c r="E110" s="3">
        <f t="shared" si="5"/>
        <v>21.378795017177019</v>
      </c>
      <c r="F110" s="3">
        <v>2.9035551600255052</v>
      </c>
      <c r="G110" s="3">
        <v>4.4594487206611531</v>
      </c>
      <c r="H110" s="3">
        <f t="shared" si="6"/>
        <v>3.6815019403433293</v>
      </c>
      <c r="I110">
        <v>0.41900927014663047</v>
      </c>
      <c r="J110" s="4">
        <f t="shared" si="7"/>
        <v>419.00927014663046</v>
      </c>
      <c r="K110">
        <f t="shared" si="8"/>
        <v>4190.0927014663048</v>
      </c>
      <c r="L110">
        <f t="shared" si="9"/>
        <v>-419.00927014663046</v>
      </c>
    </row>
    <row r="111" spans="1:12" x14ac:dyDescent="0.35">
      <c r="A111" t="s">
        <v>106</v>
      </c>
      <c r="B111" t="s">
        <v>106</v>
      </c>
      <c r="C111" s="3">
        <v>0.74144640812658413</v>
      </c>
      <c r="D111" s="3">
        <v>1.1729606827263195</v>
      </c>
      <c r="E111" s="3">
        <f t="shared" si="5"/>
        <v>0.95720354542645181</v>
      </c>
      <c r="F111" s="3">
        <v>0.13000233601962272</v>
      </c>
      <c r="G111" s="3">
        <v>0.19966514121280732</v>
      </c>
      <c r="H111" s="3">
        <f t="shared" si="6"/>
        <v>0.16483373861621503</v>
      </c>
      <c r="I111">
        <v>1.3222959787406772</v>
      </c>
      <c r="J111" s="4">
        <f t="shared" si="7"/>
        <v>1322.2959787406771</v>
      </c>
      <c r="K111">
        <f t="shared" si="8"/>
        <v>13222.959787406771</v>
      </c>
      <c r="L111">
        <f t="shared" si="9"/>
        <v>-1322.2959787406771</v>
      </c>
    </row>
    <row r="112" spans="1:12" x14ac:dyDescent="0.35">
      <c r="A112" t="s">
        <v>107</v>
      </c>
      <c r="B112" t="s">
        <v>107</v>
      </c>
      <c r="C112" s="3">
        <v>2.3398327286993208</v>
      </c>
      <c r="D112" s="3">
        <v>3.7015915983127665</v>
      </c>
      <c r="E112" s="3">
        <f t="shared" si="5"/>
        <v>3.0207121635060439</v>
      </c>
      <c r="F112" s="3">
        <v>0.41025719093395052</v>
      </c>
      <c r="G112" s="3">
        <v>0.63009683109873249</v>
      </c>
      <c r="H112" s="3">
        <f t="shared" si="6"/>
        <v>0.52017701101634151</v>
      </c>
      <c r="I112">
        <v>0</v>
      </c>
      <c r="J112" s="4">
        <f t="shared" si="7"/>
        <v>0</v>
      </c>
      <c r="K112">
        <f t="shared" si="8"/>
        <v>0</v>
      </c>
      <c r="L112">
        <f t="shared" si="9"/>
        <v>0</v>
      </c>
    </row>
    <row r="113" spans="1:12" x14ac:dyDescent="0.35">
      <c r="A113" t="s">
        <v>108</v>
      </c>
      <c r="B113" t="s">
        <v>108</v>
      </c>
      <c r="C113" s="3">
        <v>156.08690249643493</v>
      </c>
      <c r="D113" s="3">
        <v>246.92789352025244</v>
      </c>
      <c r="E113" s="3">
        <f t="shared" si="5"/>
        <v>201.50739800834367</v>
      </c>
      <c r="F113" s="3">
        <v>0</v>
      </c>
      <c r="G113" s="3">
        <v>0</v>
      </c>
      <c r="H113" s="3">
        <f t="shared" si="6"/>
        <v>0</v>
      </c>
      <c r="I113">
        <v>5.1967828607092468</v>
      </c>
      <c r="J113" s="4">
        <f t="shared" si="7"/>
        <v>5196.782860709247</v>
      </c>
      <c r="K113">
        <f t="shared" si="8"/>
        <v>51967.828607092466</v>
      </c>
      <c r="L113">
        <f t="shared" si="9"/>
        <v>-5196.782860709247</v>
      </c>
    </row>
    <row r="114" spans="1:12" x14ac:dyDescent="0.35">
      <c r="A114" t="s">
        <v>109</v>
      </c>
      <c r="B114" t="s">
        <v>109</v>
      </c>
      <c r="C114" s="3">
        <v>9.1958251533152904</v>
      </c>
      <c r="D114" s="3">
        <v>14.547701940209624</v>
      </c>
      <c r="E114" s="3">
        <f t="shared" si="5"/>
        <v>11.871763546762457</v>
      </c>
      <c r="F114" s="3">
        <v>1.612360298001327</v>
      </c>
      <c r="G114" s="3">
        <v>2.4763566289898526</v>
      </c>
      <c r="H114" s="3">
        <f t="shared" si="6"/>
        <v>2.0443584634955898</v>
      </c>
      <c r="I114">
        <v>0.92337103060508408</v>
      </c>
      <c r="J114" s="4">
        <f t="shared" si="7"/>
        <v>923.37103060508412</v>
      </c>
      <c r="K114">
        <f t="shared" si="8"/>
        <v>9233.7103060508416</v>
      </c>
      <c r="L114">
        <f t="shared" si="9"/>
        <v>-923.37103060508412</v>
      </c>
    </row>
    <row r="115" spans="1:12" x14ac:dyDescent="0.35">
      <c r="A115" t="s">
        <v>110</v>
      </c>
      <c r="B115" t="s">
        <v>110</v>
      </c>
      <c r="C115" s="3">
        <v>1.6339259839542415</v>
      </c>
      <c r="D115" s="3">
        <v>2.5848543018850783</v>
      </c>
      <c r="E115" s="3">
        <f t="shared" si="5"/>
        <v>2.10939014291966</v>
      </c>
      <c r="F115" s="3">
        <v>0.28648624158004876</v>
      </c>
      <c r="G115" s="3">
        <v>0.4400022155907477</v>
      </c>
      <c r="H115" s="3">
        <f t="shared" si="6"/>
        <v>0.36324422858539823</v>
      </c>
      <c r="I115">
        <v>0.88656185411890787</v>
      </c>
      <c r="J115" s="4">
        <f t="shared" si="7"/>
        <v>886.56185411890783</v>
      </c>
      <c r="K115">
        <f t="shared" si="8"/>
        <v>8865.6185411890783</v>
      </c>
      <c r="L115">
        <f t="shared" si="9"/>
        <v>-886.56185411890783</v>
      </c>
    </row>
    <row r="116" spans="1:12" x14ac:dyDescent="0.35">
      <c r="A116" t="s">
        <v>111</v>
      </c>
      <c r="B116" t="s">
        <v>111</v>
      </c>
      <c r="C116" s="3">
        <v>1.5687913112005285</v>
      </c>
      <c r="D116" s="3">
        <v>2.4818119115181307</v>
      </c>
      <c r="E116" s="3">
        <f t="shared" si="5"/>
        <v>2.0253016113593296</v>
      </c>
      <c r="F116" s="3">
        <v>0.27506578081437905</v>
      </c>
      <c r="G116" s="3">
        <v>0.42246200838132814</v>
      </c>
      <c r="H116" s="3">
        <f t="shared" si="6"/>
        <v>0.34876389459785362</v>
      </c>
      <c r="I116">
        <v>4.1451969957504389</v>
      </c>
      <c r="J116" s="4">
        <f t="shared" si="7"/>
        <v>4145.1969957504389</v>
      </c>
      <c r="K116">
        <f t="shared" si="8"/>
        <v>41451.969957504392</v>
      </c>
      <c r="L116">
        <f t="shared" si="9"/>
        <v>-4145.1969957504389</v>
      </c>
    </row>
    <row r="117" spans="1:12" x14ac:dyDescent="0.35">
      <c r="A117" t="s">
        <v>112</v>
      </c>
      <c r="B117" t="s">
        <v>112</v>
      </c>
      <c r="C117" s="3">
        <v>7.3350201116093032</v>
      </c>
      <c r="D117" s="3">
        <v>11.603927274613838</v>
      </c>
      <c r="E117" s="3">
        <f t="shared" si="5"/>
        <v>9.4694736931115706</v>
      </c>
      <c r="F117" s="3">
        <v>1.2860939628388139</v>
      </c>
      <c r="G117" s="3">
        <v>1.9752578343237677</v>
      </c>
      <c r="H117" s="3">
        <f t="shared" si="6"/>
        <v>1.6306758985812908</v>
      </c>
      <c r="I117">
        <v>3.1912283342117869</v>
      </c>
      <c r="J117" s="4">
        <f t="shared" si="7"/>
        <v>3191.2283342117867</v>
      </c>
      <c r="K117">
        <f t="shared" si="8"/>
        <v>31912.283342117866</v>
      </c>
      <c r="L117">
        <f t="shared" si="9"/>
        <v>-3191.2283342117867</v>
      </c>
    </row>
    <row r="118" spans="1:12" x14ac:dyDescent="0.35">
      <c r="A118" t="s">
        <v>113</v>
      </c>
      <c r="B118" t="s">
        <v>113</v>
      </c>
      <c r="C118" s="3">
        <v>5.6469509256563635</v>
      </c>
      <c r="D118" s="3">
        <v>8.9334189773957089</v>
      </c>
      <c r="E118" s="3">
        <f t="shared" si="5"/>
        <v>7.2901849515260366</v>
      </c>
      <c r="F118" s="3">
        <v>0.99011446232289968</v>
      </c>
      <c r="G118" s="3">
        <v>1.520675320070439</v>
      </c>
      <c r="H118" s="3">
        <f t="shared" si="6"/>
        <v>1.2553948911966692</v>
      </c>
      <c r="I118">
        <v>0.7404773419154661</v>
      </c>
      <c r="J118" s="4">
        <f t="shared" si="7"/>
        <v>740.47734191546613</v>
      </c>
      <c r="K118">
        <f t="shared" si="8"/>
        <v>7404.7734191546615</v>
      </c>
      <c r="L118">
        <f t="shared" si="9"/>
        <v>-740.47734191546613</v>
      </c>
    </row>
    <row r="119" spans="1:12" x14ac:dyDescent="0.35">
      <c r="A119" t="s">
        <v>114</v>
      </c>
      <c r="B119" t="s">
        <v>114</v>
      </c>
      <c r="C119" s="3">
        <v>1.3102914531466434</v>
      </c>
      <c r="D119" s="3">
        <v>2.0728677630750028</v>
      </c>
      <c r="E119" s="3">
        <f t="shared" si="5"/>
        <v>1.691579608110823</v>
      </c>
      <c r="F119" s="3">
        <v>0.22974141881138904</v>
      </c>
      <c r="G119" s="3">
        <v>0.35285021972591951</v>
      </c>
      <c r="H119" s="3">
        <f t="shared" si="6"/>
        <v>0.29129581926865428</v>
      </c>
      <c r="I119">
        <v>18.279010082335947</v>
      </c>
      <c r="J119" s="4">
        <f t="shared" si="7"/>
        <v>18279.010082335946</v>
      </c>
      <c r="K119">
        <f t="shared" si="8"/>
        <v>182790.10082335945</v>
      </c>
      <c r="L119">
        <f t="shared" si="9"/>
        <v>-18279.010082335946</v>
      </c>
    </row>
    <row r="120" spans="1:12" x14ac:dyDescent="0.35">
      <c r="A120" t="s">
        <v>115</v>
      </c>
      <c r="B120" t="s">
        <v>115</v>
      </c>
      <c r="C120" s="3">
        <v>32.345122972851712</v>
      </c>
      <c r="D120" s="3">
        <v>51.169655836576176</v>
      </c>
      <c r="E120" s="3">
        <f t="shared" si="5"/>
        <v>41.757389404713948</v>
      </c>
      <c r="F120" s="3">
        <v>5.6712683468753058</v>
      </c>
      <c r="G120" s="3">
        <v>8.710263446063486</v>
      </c>
      <c r="H120" s="3">
        <f t="shared" si="6"/>
        <v>7.1907658964693955</v>
      </c>
      <c r="I120">
        <v>1.7797732167422569</v>
      </c>
      <c r="J120" s="4">
        <f t="shared" si="7"/>
        <v>1779.7732167422569</v>
      </c>
      <c r="K120">
        <f t="shared" si="8"/>
        <v>17797.732167422568</v>
      </c>
      <c r="L120">
        <f t="shared" si="9"/>
        <v>-1779.7732167422569</v>
      </c>
    </row>
    <row r="121" spans="1:12" x14ac:dyDescent="0.35">
      <c r="A121" t="s">
        <v>116</v>
      </c>
      <c r="B121" t="s">
        <v>116</v>
      </c>
      <c r="C121" s="3">
        <v>3.1493490785338767</v>
      </c>
      <c r="D121" s="3">
        <v>4.9822382370620764</v>
      </c>
      <c r="E121" s="3">
        <f t="shared" si="5"/>
        <v>4.0657936577979763</v>
      </c>
      <c r="F121" s="3">
        <v>0.55219464638737736</v>
      </c>
      <c r="G121" s="3">
        <v>0.84809262220680426</v>
      </c>
      <c r="H121" s="3">
        <f t="shared" si="6"/>
        <v>0.70014363429709081</v>
      </c>
      <c r="I121">
        <v>4.2113972834154092</v>
      </c>
      <c r="J121" s="4">
        <f t="shared" si="7"/>
        <v>4211.3972834154092</v>
      </c>
      <c r="K121">
        <f t="shared" si="8"/>
        <v>42113.97283415409</v>
      </c>
      <c r="L121">
        <f t="shared" si="9"/>
        <v>-4211.3972834154092</v>
      </c>
    </row>
    <row r="122" spans="1:12" x14ac:dyDescent="0.35">
      <c r="A122" t="s">
        <v>117</v>
      </c>
      <c r="B122" t="s">
        <v>117</v>
      </c>
      <c r="C122" s="3">
        <v>7.4521630222875386</v>
      </c>
      <c r="D122" s="3">
        <v>11.789246168845008</v>
      </c>
      <c r="E122" s="3">
        <f t="shared" si="5"/>
        <v>9.6207045955662736</v>
      </c>
      <c r="F122" s="3">
        <v>1.3066333462243069</v>
      </c>
      <c r="G122" s="3">
        <v>2.0068034127314469</v>
      </c>
      <c r="H122" s="3">
        <f t="shared" si="6"/>
        <v>1.6567183794778768</v>
      </c>
      <c r="I122">
        <v>16.986281792216793</v>
      </c>
      <c r="J122" s="4">
        <f t="shared" si="7"/>
        <v>16986.281792216792</v>
      </c>
      <c r="K122">
        <f t="shared" si="8"/>
        <v>169862.81792216792</v>
      </c>
      <c r="L122">
        <f t="shared" si="9"/>
        <v>-16986.281792216792</v>
      </c>
    </row>
    <row r="123" spans="1:12" x14ac:dyDescent="0.35">
      <c r="A123" t="s">
        <v>118</v>
      </c>
      <c r="B123" t="s">
        <v>118</v>
      </c>
      <c r="C123" s="3">
        <v>30.057610939867217</v>
      </c>
      <c r="D123" s="3">
        <v>47.550835047176548</v>
      </c>
      <c r="E123" s="3">
        <f t="shared" si="5"/>
        <v>38.804222993521883</v>
      </c>
      <c r="F123" s="3">
        <v>5.2701848636976392</v>
      </c>
      <c r="G123" s="3">
        <v>8.0942561283587811</v>
      </c>
      <c r="H123" s="3">
        <f t="shared" si="6"/>
        <v>6.6822204960282097</v>
      </c>
      <c r="I123">
        <v>19.327833027722608</v>
      </c>
      <c r="J123" s="4">
        <f t="shared" si="7"/>
        <v>19327.833027722609</v>
      </c>
      <c r="K123">
        <f t="shared" si="8"/>
        <v>193278.33027722608</v>
      </c>
      <c r="L123">
        <f t="shared" si="9"/>
        <v>-19327.833027722609</v>
      </c>
    </row>
    <row r="124" spans="1:12" x14ac:dyDescent="0.35">
      <c r="A124" t="s">
        <v>119</v>
      </c>
      <c r="B124" t="s">
        <v>119</v>
      </c>
      <c r="C124" s="3">
        <v>34.201038965702061</v>
      </c>
      <c r="D124" s="3">
        <v>54.10569607656717</v>
      </c>
      <c r="E124" s="3">
        <f t="shared" si="5"/>
        <v>44.153367521134612</v>
      </c>
      <c r="F124" s="3">
        <v>5.9966774551834172</v>
      </c>
      <c r="G124" s="3">
        <v>9.2100456619189419</v>
      </c>
      <c r="H124" s="3">
        <f t="shared" si="6"/>
        <v>7.60336155855118</v>
      </c>
      <c r="I124">
        <v>1.1819762191871697</v>
      </c>
      <c r="J124" s="4">
        <f t="shared" si="7"/>
        <v>1181.9762191871696</v>
      </c>
      <c r="K124">
        <f t="shared" si="8"/>
        <v>11819.762191871696</v>
      </c>
      <c r="L124">
        <f t="shared" si="9"/>
        <v>-1181.9762191871696</v>
      </c>
    </row>
    <row r="125" spans="1:12" x14ac:dyDescent="0.35">
      <c r="A125" t="s">
        <v>120</v>
      </c>
      <c r="B125" t="s">
        <v>120</v>
      </c>
      <c r="C125" s="3">
        <v>2.0915337312243345</v>
      </c>
      <c r="D125" s="3">
        <v>3.308785107639475</v>
      </c>
      <c r="E125" s="3">
        <f t="shared" si="5"/>
        <v>2.7001594194319045</v>
      </c>
      <c r="F125" s="3">
        <v>0.36672140824044569</v>
      </c>
      <c r="G125" s="3">
        <v>0.5632320464690419</v>
      </c>
      <c r="H125" s="3">
        <f t="shared" si="6"/>
        <v>0.46497672735474382</v>
      </c>
      <c r="I125">
        <v>8.8069873783218053</v>
      </c>
      <c r="J125" s="4">
        <f t="shared" si="7"/>
        <v>8806.9873783218045</v>
      </c>
      <c r="K125">
        <f t="shared" si="8"/>
        <v>88069.873783218049</v>
      </c>
      <c r="L125">
        <f t="shared" si="9"/>
        <v>-8806.9873783218045</v>
      </c>
    </row>
    <row r="126" spans="1:12" x14ac:dyDescent="0.35">
      <c r="A126" t="s">
        <v>121</v>
      </c>
      <c r="B126" t="s">
        <v>121</v>
      </c>
      <c r="C126" s="3">
        <v>15.584163939350917</v>
      </c>
      <c r="D126" s="3">
        <v>24.65398897839038</v>
      </c>
      <c r="E126" s="3">
        <f t="shared" si="5"/>
        <v>20.119076458870648</v>
      </c>
      <c r="F126" s="3">
        <v>2.7324668308090287</v>
      </c>
      <c r="G126" s="3">
        <v>4.196681323868261</v>
      </c>
      <c r="H126" s="3">
        <f t="shared" si="6"/>
        <v>3.4645740773386446</v>
      </c>
      <c r="I126">
        <v>47.324874784965594</v>
      </c>
      <c r="J126" s="4">
        <f t="shared" si="7"/>
        <v>47324.874784965592</v>
      </c>
      <c r="K126">
        <f t="shared" si="8"/>
        <v>473248.74784965592</v>
      </c>
      <c r="L126">
        <f t="shared" si="9"/>
        <v>-47324.874784965592</v>
      </c>
    </row>
    <row r="127" spans="1:12" x14ac:dyDescent="0.35">
      <c r="A127" t="s">
        <v>122</v>
      </c>
      <c r="B127" t="s">
        <v>122</v>
      </c>
      <c r="C127" s="3">
        <v>44.259865933762221</v>
      </c>
      <c r="D127" s="3">
        <v>46.159430995297086</v>
      </c>
      <c r="E127" s="3">
        <f t="shared" si="5"/>
        <v>45.20964846452965</v>
      </c>
      <c r="F127" s="3">
        <v>0</v>
      </c>
      <c r="G127" s="3">
        <v>25.3113245319397</v>
      </c>
      <c r="H127" s="3">
        <f t="shared" si="6"/>
        <v>12.65566226596985</v>
      </c>
      <c r="I127">
        <v>6.6490593339886379</v>
      </c>
      <c r="J127" s="4">
        <f t="shared" si="7"/>
        <v>6649.0593339886382</v>
      </c>
      <c r="K127">
        <f t="shared" si="8"/>
        <v>66490.593339886385</v>
      </c>
      <c r="L127">
        <f t="shared" si="9"/>
        <v>-6649.0593339886382</v>
      </c>
    </row>
    <row r="128" spans="1:12" x14ac:dyDescent="0.35">
      <c r="A128" t="s">
        <v>123</v>
      </c>
      <c r="B128" t="s">
        <v>123</v>
      </c>
      <c r="C128" s="3">
        <v>6.2184311325733903</v>
      </c>
      <c r="D128" s="3">
        <v>6.4853165889070121</v>
      </c>
      <c r="E128" s="3">
        <f t="shared" si="5"/>
        <v>6.3518738607402012</v>
      </c>
      <c r="F128" s="3">
        <v>0</v>
      </c>
      <c r="G128" s="3">
        <v>3.5561953285542458</v>
      </c>
      <c r="H128" s="3">
        <f t="shared" si="6"/>
        <v>1.7780976642771229</v>
      </c>
      <c r="I128">
        <v>21.526868487182369</v>
      </c>
      <c r="J128" s="4">
        <f t="shared" si="7"/>
        <v>21526.868487182368</v>
      </c>
      <c r="K128">
        <f t="shared" si="8"/>
        <v>215268.68487182367</v>
      </c>
      <c r="L128">
        <f t="shared" si="9"/>
        <v>-21526.868487182368</v>
      </c>
    </row>
    <row r="129" spans="1:12" x14ac:dyDescent="0.35">
      <c r="A129" t="s">
        <v>124</v>
      </c>
      <c r="B129" t="s">
        <v>124</v>
      </c>
      <c r="C129" s="3">
        <v>20.132674783517974</v>
      </c>
      <c r="D129" s="3">
        <v>20.996738078947931</v>
      </c>
      <c r="E129" s="3">
        <f t="shared" si="5"/>
        <v>20.564706431232953</v>
      </c>
      <c r="F129" s="3">
        <v>0</v>
      </c>
      <c r="G129" s="3">
        <v>11.51347059894508</v>
      </c>
      <c r="H129" s="3">
        <f t="shared" si="6"/>
        <v>5.75673529947254</v>
      </c>
      <c r="I129">
        <v>18.636180211866169</v>
      </c>
      <c r="J129" s="4">
        <f t="shared" si="7"/>
        <v>18636.180211866169</v>
      </c>
      <c r="K129">
        <f t="shared" si="8"/>
        <v>186361.8021186617</v>
      </c>
      <c r="L129">
        <f t="shared" si="9"/>
        <v>-18636.180211866169</v>
      </c>
    </row>
    <row r="130" spans="1:12" x14ac:dyDescent="0.35">
      <c r="A130" t="s">
        <v>125</v>
      </c>
      <c r="B130" t="s">
        <v>125</v>
      </c>
      <c r="C130" s="3">
        <v>17.429202748924482</v>
      </c>
      <c r="D130" s="3">
        <v>18.177237201668021</v>
      </c>
      <c r="E130" s="3">
        <f t="shared" si="5"/>
        <v>17.803219975296251</v>
      </c>
      <c r="F130" s="3">
        <v>0</v>
      </c>
      <c r="G130" s="3">
        <v>9.9674094759171226</v>
      </c>
      <c r="H130" s="3">
        <f t="shared" si="6"/>
        <v>4.9837047379585613</v>
      </c>
      <c r="I130">
        <v>42.096747011755888</v>
      </c>
      <c r="J130" s="4">
        <f t="shared" si="7"/>
        <v>42096.747011755884</v>
      </c>
      <c r="K130">
        <f t="shared" si="8"/>
        <v>420967.47011755884</v>
      </c>
      <c r="L130">
        <f t="shared" si="9"/>
        <v>-42096.747011755884</v>
      </c>
    </row>
    <row r="131" spans="1:12" x14ac:dyDescent="0.35">
      <c r="A131" t="s">
        <v>126</v>
      </c>
      <c r="B131" t="s">
        <v>126</v>
      </c>
      <c r="C131" s="3">
        <v>39.370339329027253</v>
      </c>
      <c r="D131" s="3">
        <v>41.060053463320266</v>
      </c>
      <c r="E131" s="3">
        <f t="shared" ref="E131:E194" si="10">AVERAGE(C131:D131)</f>
        <v>40.215196396173759</v>
      </c>
      <c r="F131" s="3">
        <v>0</v>
      </c>
      <c r="G131" s="3">
        <v>22.515102896627571</v>
      </c>
      <c r="H131" s="3">
        <f t="shared" ref="H131:H194" si="11">AVERAGE(F131:G131)</f>
        <v>11.257551448313786</v>
      </c>
      <c r="I131">
        <v>18.137644872094238</v>
      </c>
      <c r="J131" s="4">
        <f t="shared" ref="J131:J194" si="12">I131*1000</f>
        <v>18137.644872094239</v>
      </c>
      <c r="K131">
        <f t="shared" ref="K131:K194" si="13">J131*10</f>
        <v>181376.4487209424</v>
      </c>
      <c r="L131">
        <f t="shared" ref="L131:L194" si="14">J131*(-1)</f>
        <v>-18137.644872094239</v>
      </c>
    </row>
    <row r="132" spans="1:12" x14ac:dyDescent="0.35">
      <c r="A132" t="s">
        <v>127</v>
      </c>
      <c r="B132" t="s">
        <v>127</v>
      </c>
      <c r="C132" s="3">
        <v>16.962955190915981</v>
      </c>
      <c r="D132" s="3">
        <v>17.690979018852289</v>
      </c>
      <c r="E132" s="3">
        <f t="shared" si="10"/>
        <v>17.326967104884133</v>
      </c>
      <c r="F132" s="3">
        <v>0</v>
      </c>
      <c r="G132" s="3">
        <v>9.7007719024857213</v>
      </c>
      <c r="H132" s="3">
        <f t="shared" si="11"/>
        <v>4.8503859512428606</v>
      </c>
      <c r="I132">
        <v>53.241391255593975</v>
      </c>
      <c r="J132" s="4">
        <f t="shared" si="12"/>
        <v>53241.391255593975</v>
      </c>
      <c r="K132">
        <f t="shared" si="13"/>
        <v>532413.91255593975</v>
      </c>
      <c r="L132">
        <f t="shared" si="14"/>
        <v>-53241.391255593975</v>
      </c>
    </row>
    <row r="133" spans="1:12" x14ac:dyDescent="0.35">
      <c r="A133" t="s">
        <v>128</v>
      </c>
      <c r="B133" t="s">
        <v>128</v>
      </c>
      <c r="C133" s="3">
        <v>49.793197547945354</v>
      </c>
      <c r="D133" s="3">
        <v>51.930244653007392</v>
      </c>
      <c r="E133" s="3">
        <f t="shared" si="10"/>
        <v>50.861721100476373</v>
      </c>
      <c r="F133" s="3">
        <v>0</v>
      </c>
      <c r="G133" s="3">
        <v>28.475725265530574</v>
      </c>
      <c r="H133" s="3">
        <f t="shared" si="11"/>
        <v>14.237862632765287</v>
      </c>
      <c r="I133">
        <v>262.6301489361702</v>
      </c>
      <c r="J133" s="4">
        <f t="shared" si="12"/>
        <v>262630.14893617021</v>
      </c>
      <c r="K133">
        <f t="shared" si="13"/>
        <v>2626301.489361702</v>
      </c>
      <c r="L133">
        <f t="shared" si="14"/>
        <v>-262630.14893617021</v>
      </c>
    </row>
    <row r="134" spans="1:12" x14ac:dyDescent="0.35">
      <c r="A134" t="s">
        <v>129</v>
      </c>
      <c r="B134" t="s">
        <v>129</v>
      </c>
      <c r="C134" s="3">
        <v>72.339403014571147</v>
      </c>
      <c r="D134" s="3">
        <v>114.4402004217403</v>
      </c>
      <c r="E134" s="3">
        <f t="shared" si="10"/>
        <v>93.389801718155724</v>
      </c>
      <c r="F134" s="3">
        <v>0</v>
      </c>
      <c r="G134" s="3">
        <v>137.41200000000003</v>
      </c>
      <c r="H134" s="3">
        <f t="shared" si="11"/>
        <v>68.706000000000017</v>
      </c>
      <c r="I134">
        <v>19.470086099455127</v>
      </c>
      <c r="J134" s="4">
        <f t="shared" si="12"/>
        <v>19470.086099455126</v>
      </c>
      <c r="K134">
        <f t="shared" si="13"/>
        <v>194700.86099455127</v>
      </c>
      <c r="L134">
        <f t="shared" si="14"/>
        <v>-19470.086099455126</v>
      </c>
    </row>
    <row r="135" spans="1:12" x14ac:dyDescent="0.35">
      <c r="A135" t="s">
        <v>130</v>
      </c>
      <c r="B135" t="s">
        <v>130</v>
      </c>
      <c r="C135" s="3">
        <v>34.452759002932119</v>
      </c>
      <c r="D135" s="3">
        <v>54.50391461736676</v>
      </c>
      <c r="E135" s="3">
        <f t="shared" si="10"/>
        <v>44.478336810149443</v>
      </c>
      <c r="F135" s="3">
        <v>6.0408130697122386</v>
      </c>
      <c r="G135" s="3">
        <v>9.2778317031334687</v>
      </c>
      <c r="H135" s="3">
        <f t="shared" si="11"/>
        <v>7.6593223864228541</v>
      </c>
      <c r="I135">
        <v>0.76509663980580289</v>
      </c>
      <c r="J135" s="4">
        <f t="shared" si="12"/>
        <v>765.09663980580285</v>
      </c>
      <c r="K135">
        <f t="shared" si="13"/>
        <v>7650.9663980580281</v>
      </c>
      <c r="L135">
        <f t="shared" si="14"/>
        <v>-765.09663980580285</v>
      </c>
    </row>
    <row r="136" spans="1:12" x14ac:dyDescent="0.35">
      <c r="A136" t="s">
        <v>131</v>
      </c>
      <c r="B136" t="s">
        <v>131</v>
      </c>
      <c r="C136" s="3">
        <v>1.3538558592157517</v>
      </c>
      <c r="D136" s="3">
        <v>2.1417862107541827</v>
      </c>
      <c r="E136" s="3">
        <f t="shared" si="10"/>
        <v>1.7478210349849672</v>
      </c>
      <c r="F136" s="3">
        <v>0.23737983271995658</v>
      </c>
      <c r="G136" s="3">
        <v>0.3645817396231143</v>
      </c>
      <c r="H136" s="3">
        <f t="shared" si="11"/>
        <v>0.30098078617153545</v>
      </c>
      <c r="I136">
        <v>24.8156964435899</v>
      </c>
      <c r="J136" s="4">
        <f t="shared" si="12"/>
        <v>24815.696443589899</v>
      </c>
      <c r="K136">
        <f t="shared" si="13"/>
        <v>248156.96443589899</v>
      </c>
      <c r="L136">
        <f t="shared" si="14"/>
        <v>-24815.696443589899</v>
      </c>
    </row>
    <row r="137" spans="1:12" x14ac:dyDescent="0.35">
      <c r="A137" t="s">
        <v>132</v>
      </c>
      <c r="B137" t="s">
        <v>132</v>
      </c>
      <c r="C137" s="3">
        <v>43.911937764098994</v>
      </c>
      <c r="D137" s="3">
        <v>69.468239288873377</v>
      </c>
      <c r="E137" s="3">
        <f t="shared" si="10"/>
        <v>56.690088526486186</v>
      </c>
      <c r="F137" s="3">
        <v>7.6993487673711174</v>
      </c>
      <c r="G137" s="3">
        <v>11.825107193856635</v>
      </c>
      <c r="H137" s="3">
        <f t="shared" si="11"/>
        <v>9.7622279806138756</v>
      </c>
      <c r="I137">
        <v>0.42895783812454408</v>
      </c>
      <c r="J137" s="4">
        <f t="shared" si="12"/>
        <v>428.95783812454408</v>
      </c>
      <c r="K137">
        <f t="shared" si="13"/>
        <v>4289.5783812454411</v>
      </c>
      <c r="L137">
        <f t="shared" si="14"/>
        <v>-428.95783812454408</v>
      </c>
    </row>
    <row r="138" spans="1:12" x14ac:dyDescent="0.35">
      <c r="A138" t="s">
        <v>133</v>
      </c>
      <c r="B138" t="s">
        <v>133</v>
      </c>
      <c r="C138" s="3">
        <v>0.75905062483197083</v>
      </c>
      <c r="D138" s="3">
        <v>1.2008103746518446</v>
      </c>
      <c r="E138" s="3">
        <f t="shared" si="10"/>
        <v>0.97993049974190771</v>
      </c>
      <c r="F138" s="3">
        <v>0.13308899106361777</v>
      </c>
      <c r="G138" s="3">
        <v>0.20440580537396108</v>
      </c>
      <c r="H138" s="3">
        <f t="shared" si="11"/>
        <v>0.16874739821878942</v>
      </c>
      <c r="I138">
        <v>2.2183598726677052</v>
      </c>
      <c r="J138" s="4">
        <f t="shared" si="12"/>
        <v>2218.3598726677051</v>
      </c>
      <c r="K138">
        <f t="shared" si="13"/>
        <v>22183.59872667705</v>
      </c>
      <c r="L138">
        <f t="shared" si="14"/>
        <v>-2218.3598726677051</v>
      </c>
    </row>
    <row r="139" spans="1:12" x14ac:dyDescent="0.35">
      <c r="A139" t="s">
        <v>134</v>
      </c>
      <c r="B139" t="s">
        <v>134</v>
      </c>
      <c r="C139" s="3">
        <v>3.9254381148799586</v>
      </c>
      <c r="D139" s="3">
        <v>6.2100032055768288</v>
      </c>
      <c r="E139" s="3">
        <f t="shared" si="10"/>
        <v>5.0677206602283942</v>
      </c>
      <c r="F139" s="3">
        <v>0.68827108640835799</v>
      </c>
      <c r="G139" s="3">
        <v>1.0570867252698763</v>
      </c>
      <c r="H139" s="3">
        <f t="shared" si="11"/>
        <v>0.87267890583911711</v>
      </c>
      <c r="I139">
        <v>9.6085090348415031E-2</v>
      </c>
      <c r="J139" s="4">
        <f t="shared" si="12"/>
        <v>96.085090348415036</v>
      </c>
      <c r="K139">
        <f t="shared" si="13"/>
        <v>960.85090348415042</v>
      </c>
      <c r="L139">
        <f t="shared" si="14"/>
        <v>-96.085090348415036</v>
      </c>
    </row>
    <row r="140" spans="1:12" x14ac:dyDescent="0.35">
      <c r="A140" t="s">
        <v>135</v>
      </c>
      <c r="B140" t="s">
        <v>135</v>
      </c>
      <c r="C140" s="3">
        <v>0.17002474691889236</v>
      </c>
      <c r="D140" s="3">
        <v>0.26897742175359679</v>
      </c>
      <c r="E140" s="3">
        <f t="shared" si="10"/>
        <v>0.21950108433624457</v>
      </c>
      <c r="F140" s="3">
        <v>2.9811479344070805E-2</v>
      </c>
      <c r="G140" s="3">
        <v>4.5786202119461425E-2</v>
      </c>
      <c r="H140" s="3">
        <f t="shared" si="11"/>
        <v>3.7798840731766113E-2</v>
      </c>
      <c r="I140">
        <v>39.984722934163251</v>
      </c>
      <c r="J140" s="4">
        <f t="shared" si="12"/>
        <v>39984.722934163248</v>
      </c>
      <c r="K140">
        <f t="shared" si="13"/>
        <v>399847.22934163245</v>
      </c>
      <c r="L140">
        <f t="shared" si="14"/>
        <v>-39984.722934163248</v>
      </c>
    </row>
    <row r="141" spans="1:12" x14ac:dyDescent="0.35">
      <c r="A141" t="s">
        <v>136</v>
      </c>
      <c r="B141" t="s">
        <v>136</v>
      </c>
      <c r="C141" s="3">
        <v>70.753874225974343</v>
      </c>
      <c r="D141" s="3">
        <v>111.93190999107546</v>
      </c>
      <c r="E141" s="3">
        <f t="shared" si="10"/>
        <v>91.342892108524893</v>
      </c>
      <c r="F141" s="3">
        <v>12.405709746515992</v>
      </c>
      <c r="G141" s="3">
        <v>19.05340984033807</v>
      </c>
      <c r="H141" s="3">
        <f t="shared" si="11"/>
        <v>15.729559793427031</v>
      </c>
      <c r="I141">
        <v>3.8045901754035474</v>
      </c>
      <c r="J141" s="4">
        <f t="shared" si="12"/>
        <v>3804.5901754035472</v>
      </c>
      <c r="K141">
        <f t="shared" si="13"/>
        <v>38045.901754035469</v>
      </c>
      <c r="L141">
        <f t="shared" si="14"/>
        <v>-3804.5901754035472</v>
      </c>
    </row>
    <row r="142" spans="1:12" x14ac:dyDescent="0.35">
      <c r="A142" t="s">
        <v>137</v>
      </c>
      <c r="B142" t="s">
        <v>137</v>
      </c>
      <c r="C142" s="3">
        <v>6.7323086168463284</v>
      </c>
      <c r="D142" s="3">
        <v>10.650443814938782</v>
      </c>
      <c r="E142" s="3">
        <f t="shared" si="10"/>
        <v>8.6913762158925554</v>
      </c>
      <c r="F142" s="3">
        <v>1.1804168681678147</v>
      </c>
      <c r="G142" s="3">
        <v>1.8129528121489402</v>
      </c>
      <c r="H142" s="3">
        <f t="shared" si="11"/>
        <v>1.4966848401583774</v>
      </c>
      <c r="I142">
        <v>3.3957982122034056</v>
      </c>
      <c r="J142" s="4">
        <f t="shared" si="12"/>
        <v>3395.7982122034055</v>
      </c>
      <c r="K142">
        <f t="shared" si="13"/>
        <v>33957.982122034053</v>
      </c>
      <c r="L142">
        <f t="shared" si="14"/>
        <v>-3395.7982122034055</v>
      </c>
    </row>
    <row r="143" spans="1:12" x14ac:dyDescent="0.35">
      <c r="A143" t="s">
        <v>138</v>
      </c>
      <c r="B143" t="s">
        <v>138</v>
      </c>
      <c r="C143" s="3">
        <v>6.0089419651259677</v>
      </c>
      <c r="D143" s="3">
        <v>9.5060851231120509</v>
      </c>
      <c r="E143" s="3">
        <f t="shared" si="10"/>
        <v>7.7575135441190088</v>
      </c>
      <c r="F143" s="3">
        <v>1.0535845664780008</v>
      </c>
      <c r="G143" s="3">
        <v>1.6181563938490444</v>
      </c>
      <c r="H143" s="3">
        <f t="shared" si="11"/>
        <v>1.3358704801635226</v>
      </c>
      <c r="I143">
        <v>17.785432765012452</v>
      </c>
      <c r="J143" s="4">
        <f t="shared" si="12"/>
        <v>17785.432765012451</v>
      </c>
      <c r="K143">
        <f t="shared" si="13"/>
        <v>177854.3276501245</v>
      </c>
      <c r="L143">
        <f t="shared" si="14"/>
        <v>-17785.432765012451</v>
      </c>
    </row>
    <row r="144" spans="1:12" x14ac:dyDescent="0.35">
      <c r="A144" t="s">
        <v>139</v>
      </c>
      <c r="B144" t="s">
        <v>139</v>
      </c>
      <c r="C144" s="3">
        <v>31.471726713780413</v>
      </c>
      <c r="D144" s="3">
        <v>49.787951830592263</v>
      </c>
      <c r="E144" s="3">
        <f t="shared" si="10"/>
        <v>40.629839272186338</v>
      </c>
      <c r="F144" s="3">
        <v>5.5181304360221688</v>
      </c>
      <c r="G144" s="3">
        <v>8.4750653447700532</v>
      </c>
      <c r="H144" s="3">
        <f t="shared" si="11"/>
        <v>6.996597890396111</v>
      </c>
      <c r="I144">
        <v>1.0329634291272234</v>
      </c>
      <c r="J144" s="4">
        <f t="shared" si="12"/>
        <v>1032.9634291272234</v>
      </c>
      <c r="K144">
        <f t="shared" si="13"/>
        <v>10329.634291272234</v>
      </c>
      <c r="L144">
        <f t="shared" si="14"/>
        <v>-1032.9634291272234</v>
      </c>
    </row>
    <row r="145" spans="1:12" x14ac:dyDescent="0.35">
      <c r="A145" t="s">
        <v>140</v>
      </c>
      <c r="B145" t="s">
        <v>140</v>
      </c>
      <c r="C145" s="3">
        <v>1.8278522190797364</v>
      </c>
      <c r="D145" s="3">
        <v>2.8916436350832653</v>
      </c>
      <c r="E145" s="3">
        <f t="shared" si="10"/>
        <v>2.3597479270815009</v>
      </c>
      <c r="F145" s="3">
        <v>0.32048851511658838</v>
      </c>
      <c r="G145" s="3">
        <v>0.49222488292962485</v>
      </c>
      <c r="H145" s="3">
        <f t="shared" si="11"/>
        <v>0.40635669902310662</v>
      </c>
      <c r="I145">
        <v>0.10764743321863682</v>
      </c>
      <c r="J145" s="4">
        <f t="shared" si="12"/>
        <v>107.64743321863682</v>
      </c>
      <c r="K145">
        <f t="shared" si="13"/>
        <v>1076.4743321863682</v>
      </c>
      <c r="L145">
        <f t="shared" si="14"/>
        <v>-107.64743321863682</v>
      </c>
    </row>
    <row r="146" spans="1:12" x14ac:dyDescent="0.35">
      <c r="A146" t="s">
        <v>141</v>
      </c>
      <c r="B146" t="s">
        <v>141</v>
      </c>
      <c r="C146" s="3">
        <v>0.39328658968533503</v>
      </c>
      <c r="D146" s="3">
        <v>0.55304779497929379</v>
      </c>
      <c r="E146" s="3">
        <f t="shared" si="10"/>
        <v>0.47316719233231441</v>
      </c>
      <c r="F146" s="3">
        <v>1.7055557825525428E-2</v>
      </c>
      <c r="G146" s="3">
        <v>5.5434766995371941E-2</v>
      </c>
      <c r="H146" s="3">
        <f t="shared" si="11"/>
        <v>3.6245162410448686E-2</v>
      </c>
      <c r="I146">
        <v>8.1715077260338734E-2</v>
      </c>
      <c r="J146" s="4">
        <f t="shared" si="12"/>
        <v>81.715077260338731</v>
      </c>
      <c r="K146">
        <f t="shared" si="13"/>
        <v>817.15077260338728</v>
      </c>
      <c r="L146">
        <f t="shared" si="14"/>
        <v>-81.715077260338731</v>
      </c>
    </row>
    <row r="147" spans="1:12" x14ac:dyDescent="0.35">
      <c r="A147" t="s">
        <v>142</v>
      </c>
      <c r="B147" t="s">
        <v>142</v>
      </c>
      <c r="C147" s="3">
        <v>0.29854352399020689</v>
      </c>
      <c r="D147" s="3">
        <v>0.41981812240339506</v>
      </c>
      <c r="E147" s="3">
        <f t="shared" si="10"/>
        <v>0.359180823196801</v>
      </c>
      <c r="F147" s="3">
        <v>1.2946859797393637E-2</v>
      </c>
      <c r="G147" s="3">
        <v>4.2080485641820653E-2</v>
      </c>
      <c r="H147" s="3">
        <f t="shared" si="11"/>
        <v>2.7513672719607144E-2</v>
      </c>
      <c r="I147">
        <v>2.8125181112307902</v>
      </c>
      <c r="J147" s="4">
        <f t="shared" si="12"/>
        <v>2812.5181112307901</v>
      </c>
      <c r="K147">
        <f t="shared" si="13"/>
        <v>28125.181112307902</v>
      </c>
      <c r="L147">
        <f t="shared" si="14"/>
        <v>-2812.5181112307901</v>
      </c>
    </row>
    <row r="148" spans="1:12" x14ac:dyDescent="0.35">
      <c r="A148" t="s">
        <v>143</v>
      </c>
      <c r="B148" t="s">
        <v>143</v>
      </c>
      <c r="C148" s="3">
        <v>10.275448501847748</v>
      </c>
      <c r="D148" s="3">
        <v>14.449549731448895</v>
      </c>
      <c r="E148" s="3">
        <f t="shared" si="10"/>
        <v>12.362499116648323</v>
      </c>
      <c r="F148" s="3">
        <v>0.44561271780634987</v>
      </c>
      <c r="G148" s="3">
        <v>1.4483511729413887</v>
      </c>
      <c r="H148" s="3">
        <f t="shared" si="11"/>
        <v>0.94698194537386926</v>
      </c>
      <c r="I148">
        <v>0.322011121930594</v>
      </c>
      <c r="J148" s="4">
        <f t="shared" si="12"/>
        <v>322.01112193059402</v>
      </c>
      <c r="K148">
        <f t="shared" si="13"/>
        <v>3220.1112193059403</v>
      </c>
      <c r="L148">
        <f t="shared" si="14"/>
        <v>-322.01112193059402</v>
      </c>
    </row>
    <row r="149" spans="1:12" x14ac:dyDescent="0.35">
      <c r="A149" t="s">
        <v>144</v>
      </c>
      <c r="B149" t="s">
        <v>144</v>
      </c>
      <c r="C149" s="3">
        <v>1.1764577398479623</v>
      </c>
      <c r="D149" s="3">
        <v>1.6543593805977674</v>
      </c>
      <c r="E149" s="3">
        <f t="shared" si="10"/>
        <v>1.4154085602228648</v>
      </c>
      <c r="F149" s="3">
        <v>5.1019138555722959E-2</v>
      </c>
      <c r="G149" s="3">
        <v>0.16582477612713145</v>
      </c>
      <c r="H149" s="3">
        <f t="shared" si="11"/>
        <v>0.10842195734142721</v>
      </c>
      <c r="I149">
        <v>3.5364339260347153</v>
      </c>
      <c r="J149" s="4">
        <f t="shared" si="12"/>
        <v>3536.4339260347151</v>
      </c>
      <c r="K149">
        <f t="shared" si="13"/>
        <v>35364.339260347151</v>
      </c>
      <c r="L149">
        <f t="shared" si="14"/>
        <v>-3536.4339260347151</v>
      </c>
    </row>
    <row r="150" spans="1:12" x14ac:dyDescent="0.35">
      <c r="A150" t="s">
        <v>145</v>
      </c>
      <c r="B150" t="s">
        <v>145</v>
      </c>
      <c r="C150" s="3">
        <v>12.920252688170192</v>
      </c>
      <c r="D150" s="3">
        <v>18.168728472244322</v>
      </c>
      <c r="E150" s="3">
        <f t="shared" si="10"/>
        <v>15.544490580207256</v>
      </c>
      <c r="F150" s="3">
        <v>0.56030925697160627</v>
      </c>
      <c r="G150" s="3">
        <v>1.8211431970337268</v>
      </c>
      <c r="H150" s="3">
        <f t="shared" si="11"/>
        <v>1.1907262270026666</v>
      </c>
      <c r="I150">
        <v>0.47321792896597226</v>
      </c>
      <c r="J150" s="4">
        <f t="shared" si="12"/>
        <v>473.21792896597225</v>
      </c>
      <c r="K150">
        <f t="shared" si="13"/>
        <v>4732.1792896597226</v>
      </c>
      <c r="L150">
        <f t="shared" si="14"/>
        <v>-473.21792896597225</v>
      </c>
    </row>
    <row r="151" spans="1:12" x14ac:dyDescent="0.35">
      <c r="A151" t="s">
        <v>146</v>
      </c>
      <c r="B151" t="s">
        <v>146</v>
      </c>
      <c r="C151" s="3">
        <v>1.7288871633658556</v>
      </c>
      <c r="D151" s="3">
        <v>2.4311971436211568</v>
      </c>
      <c r="E151" s="3">
        <f t="shared" si="10"/>
        <v>2.0800421534935061</v>
      </c>
      <c r="F151" s="3">
        <v>7.4976202499524233E-2</v>
      </c>
      <c r="G151" s="3">
        <v>0.2436911391745058</v>
      </c>
      <c r="H151" s="3">
        <f t="shared" si="11"/>
        <v>0.15933367083701502</v>
      </c>
      <c r="I151">
        <v>0.1330646021763314</v>
      </c>
      <c r="J151" s="4">
        <f t="shared" si="12"/>
        <v>133.06460217633139</v>
      </c>
      <c r="K151">
        <f t="shared" si="13"/>
        <v>1330.6460217633139</v>
      </c>
      <c r="L151">
        <f t="shared" si="14"/>
        <v>-133.06460217633139</v>
      </c>
    </row>
    <row r="152" spans="1:12" x14ac:dyDescent="0.35">
      <c r="A152" t="s">
        <v>147</v>
      </c>
      <c r="B152" t="s">
        <v>147</v>
      </c>
      <c r="C152" s="3">
        <v>0.48614743550341283</v>
      </c>
      <c r="D152" s="3">
        <v>0.68363065075551011</v>
      </c>
      <c r="E152" s="3">
        <f t="shared" si="10"/>
        <v>0.58488904312946144</v>
      </c>
      <c r="F152" s="3">
        <v>2.1082630111017304E-2</v>
      </c>
      <c r="G152" s="3">
        <v>6.8523744565232497E-2</v>
      </c>
      <c r="H152" s="3">
        <f t="shared" si="11"/>
        <v>4.4803187338124897E-2</v>
      </c>
      <c r="I152">
        <v>0.4021666482780682</v>
      </c>
      <c r="J152" s="4">
        <f t="shared" si="12"/>
        <v>402.16664827806818</v>
      </c>
      <c r="K152">
        <f t="shared" si="13"/>
        <v>4021.6664827806817</v>
      </c>
      <c r="L152">
        <f t="shared" si="14"/>
        <v>-402.16664827806818</v>
      </c>
    </row>
    <row r="153" spans="1:12" x14ac:dyDescent="0.35">
      <c r="A153" t="s">
        <v>148</v>
      </c>
      <c r="B153" t="s">
        <v>148</v>
      </c>
      <c r="C153" s="3">
        <v>1.4693034924968367</v>
      </c>
      <c r="D153" s="3">
        <v>2.0661651782505492</v>
      </c>
      <c r="E153" s="3">
        <f t="shared" si="10"/>
        <v>1.767734335373693</v>
      </c>
      <c r="F153" s="3">
        <v>6.3718904576879606E-2</v>
      </c>
      <c r="G153" s="3">
        <v>0.20710214608948693</v>
      </c>
      <c r="H153" s="3">
        <f t="shared" si="11"/>
        <v>0.13541052533318326</v>
      </c>
      <c r="I153">
        <v>4.7920498350305243</v>
      </c>
      <c r="J153" s="4">
        <f t="shared" si="12"/>
        <v>4792.0498350305243</v>
      </c>
      <c r="K153">
        <f t="shared" si="13"/>
        <v>47920.498350305243</v>
      </c>
      <c r="L153">
        <f t="shared" si="14"/>
        <v>-4792.0498350305243</v>
      </c>
    </row>
    <row r="154" spans="1:12" x14ac:dyDescent="0.35">
      <c r="A154" t="s">
        <v>149</v>
      </c>
      <c r="B154" t="s">
        <v>149</v>
      </c>
      <c r="C154" s="3">
        <v>17.507606831586219</v>
      </c>
      <c r="D154" s="3">
        <v>24.619561428016379</v>
      </c>
      <c r="E154" s="3">
        <f t="shared" si="10"/>
        <v>21.063584129801299</v>
      </c>
      <c r="F154" s="3">
        <v>0.75924785775582004</v>
      </c>
      <c r="G154" s="3">
        <v>2.4677426864009688</v>
      </c>
      <c r="H154" s="3">
        <f t="shared" si="11"/>
        <v>1.6134952720783944</v>
      </c>
      <c r="I154">
        <v>0.16341229147288971</v>
      </c>
      <c r="J154" s="4">
        <f t="shared" si="12"/>
        <v>163.41229147288971</v>
      </c>
      <c r="K154">
        <f t="shared" si="13"/>
        <v>1634.1229147288971</v>
      </c>
      <c r="L154">
        <f t="shared" si="14"/>
        <v>-163.41229147288971</v>
      </c>
    </row>
    <row r="155" spans="1:12" x14ac:dyDescent="0.35">
      <c r="A155" t="s">
        <v>150</v>
      </c>
      <c r="B155" t="s">
        <v>150</v>
      </c>
      <c r="C155" s="3">
        <v>0.59702178588418187</v>
      </c>
      <c r="D155" s="3">
        <v>0.83954447188759218</v>
      </c>
      <c r="E155" s="3">
        <f t="shared" si="10"/>
        <v>0.71828312888588708</v>
      </c>
      <c r="F155" s="3">
        <v>2.5890889390337665E-2</v>
      </c>
      <c r="G155" s="3">
        <v>8.4151772421556692E-2</v>
      </c>
      <c r="H155" s="3">
        <f t="shared" si="11"/>
        <v>5.5021330905947179E-2</v>
      </c>
      <c r="I155">
        <v>1.6644685309843097</v>
      </c>
      <c r="J155" s="4">
        <f t="shared" si="12"/>
        <v>1664.4685309843096</v>
      </c>
      <c r="K155">
        <f t="shared" si="13"/>
        <v>16644.685309843095</v>
      </c>
      <c r="L155">
        <f t="shared" si="14"/>
        <v>-1664.4685309843096</v>
      </c>
    </row>
    <row r="156" spans="1:12" x14ac:dyDescent="0.35">
      <c r="A156" t="s">
        <v>151</v>
      </c>
      <c r="B156" t="s">
        <v>151</v>
      </c>
      <c r="C156" s="3">
        <v>6.0810846354304582</v>
      </c>
      <c r="D156" s="3">
        <v>8.5513478895837434</v>
      </c>
      <c r="E156" s="3">
        <f t="shared" si="10"/>
        <v>7.3162162625071012</v>
      </c>
      <c r="F156" s="3">
        <v>0.26371682473201247</v>
      </c>
      <c r="G156" s="3">
        <v>0.85714468452620562</v>
      </c>
      <c r="H156" s="3">
        <f t="shared" si="11"/>
        <v>0.56043075462910907</v>
      </c>
      <c r="I156">
        <v>126.23150098032093</v>
      </c>
      <c r="J156" s="4">
        <f t="shared" si="12"/>
        <v>126231.50098032093</v>
      </c>
      <c r="K156">
        <f t="shared" si="13"/>
        <v>1262315.0098032092</v>
      </c>
      <c r="L156">
        <f t="shared" si="14"/>
        <v>-126231.50098032093</v>
      </c>
    </row>
    <row r="157" spans="1:12" x14ac:dyDescent="0.35">
      <c r="A157" t="s">
        <v>152</v>
      </c>
      <c r="B157" t="s">
        <v>152</v>
      </c>
      <c r="C157" s="3">
        <v>100</v>
      </c>
      <c r="D157" s="3">
        <v>172.5</v>
      </c>
      <c r="E157" s="3">
        <f t="shared" si="10"/>
        <v>136.25</v>
      </c>
      <c r="F157" s="3">
        <v>20</v>
      </c>
      <c r="G157" s="3">
        <v>65.004929844520305</v>
      </c>
      <c r="H157" s="3">
        <f t="shared" si="11"/>
        <v>42.502464922260152</v>
      </c>
      <c r="I157">
        <v>2.3410274622764895</v>
      </c>
      <c r="J157" s="4">
        <f t="shared" si="12"/>
        <v>2341.0274622764896</v>
      </c>
      <c r="K157">
        <f t="shared" si="13"/>
        <v>23410.274622764897</v>
      </c>
      <c r="L157">
        <f t="shared" si="14"/>
        <v>-2341.0274622764896</v>
      </c>
    </row>
    <row r="158" spans="1:12" x14ac:dyDescent="0.35">
      <c r="A158" t="s">
        <v>153</v>
      </c>
      <c r="B158" t="s">
        <v>153</v>
      </c>
      <c r="C158" s="3">
        <v>8.5528719029320683</v>
      </c>
      <c r="D158" s="3">
        <v>12.027226635013117</v>
      </c>
      <c r="E158" s="3">
        <f t="shared" si="10"/>
        <v>10.290049268972592</v>
      </c>
      <c r="F158" s="3">
        <v>0.37091018392333697</v>
      </c>
      <c r="G158" s="3">
        <v>1.2055495242277312</v>
      </c>
      <c r="H158" s="3">
        <f t="shared" si="11"/>
        <v>0.78822985407553414</v>
      </c>
      <c r="I158">
        <v>192.04180851063828</v>
      </c>
      <c r="J158" s="4">
        <f t="shared" si="12"/>
        <v>192041.80851063828</v>
      </c>
      <c r="K158">
        <f t="shared" si="13"/>
        <v>1920418.0851063828</v>
      </c>
      <c r="L158">
        <f t="shared" si="14"/>
        <v>-192041.80851063828</v>
      </c>
    </row>
    <row r="159" spans="1:12" x14ac:dyDescent="0.35">
      <c r="A159" t="s">
        <v>154</v>
      </c>
      <c r="B159" t="s">
        <v>154</v>
      </c>
      <c r="C159" s="3">
        <v>30.697745489132956</v>
      </c>
      <c r="D159" s="3">
        <v>43.167809172400055</v>
      </c>
      <c r="E159" s="3">
        <f t="shared" si="10"/>
        <v>36.932777330766505</v>
      </c>
      <c r="F159" s="3">
        <v>30.426923076923075</v>
      </c>
      <c r="G159" s="3">
        <v>98.895000000000024</v>
      </c>
      <c r="H159" s="3">
        <f t="shared" si="11"/>
        <v>64.660961538461549</v>
      </c>
      <c r="I159">
        <v>0.21377882959087027</v>
      </c>
      <c r="J159" s="4">
        <f t="shared" si="12"/>
        <v>213.77882959087026</v>
      </c>
      <c r="K159">
        <f t="shared" si="13"/>
        <v>2137.7882959087028</v>
      </c>
      <c r="L159">
        <f t="shared" si="14"/>
        <v>-213.77882959087026</v>
      </c>
    </row>
    <row r="160" spans="1:12" x14ac:dyDescent="0.35">
      <c r="A160" t="s">
        <v>155</v>
      </c>
      <c r="B160" t="s">
        <v>155</v>
      </c>
      <c r="C160" s="3">
        <v>0.78103438533413871</v>
      </c>
      <c r="D160" s="3">
        <v>1.098306822405646</v>
      </c>
      <c r="E160" s="3">
        <f t="shared" si="10"/>
        <v>0.93967060386989232</v>
      </c>
      <c r="F160" s="3">
        <v>3.3870916202477445E-2</v>
      </c>
      <c r="G160" s="3">
        <v>0.11008882657558353</v>
      </c>
      <c r="H160" s="3">
        <f t="shared" si="11"/>
        <v>7.1979871389030489E-2</v>
      </c>
      <c r="I160">
        <v>1.7635934690255983</v>
      </c>
      <c r="J160" s="4">
        <f t="shared" si="12"/>
        <v>1763.5934690255983</v>
      </c>
      <c r="K160">
        <f t="shared" si="13"/>
        <v>17635.934690255985</v>
      </c>
      <c r="L160">
        <f t="shared" si="14"/>
        <v>-1763.5934690255983</v>
      </c>
    </row>
    <row r="161" spans="1:12" x14ac:dyDescent="0.35">
      <c r="A161" t="s">
        <v>156</v>
      </c>
      <c r="B161" t="s">
        <v>156</v>
      </c>
      <c r="C161" s="3">
        <v>6.4432345508478468</v>
      </c>
      <c r="D161" s="3">
        <v>9.0606106445985315</v>
      </c>
      <c r="E161" s="3">
        <f t="shared" si="10"/>
        <v>7.7519225977231887</v>
      </c>
      <c r="F161" s="3">
        <v>0.27942208645693506</v>
      </c>
      <c r="G161" s="3">
        <v>0.90819065635712659</v>
      </c>
      <c r="H161" s="3">
        <f t="shared" si="11"/>
        <v>0.59380637140703085</v>
      </c>
      <c r="I161">
        <v>17.317122083893366</v>
      </c>
      <c r="J161" s="4">
        <f t="shared" si="12"/>
        <v>17317.122083893366</v>
      </c>
      <c r="K161">
        <f t="shared" si="13"/>
        <v>173171.22083893366</v>
      </c>
      <c r="L161">
        <f t="shared" si="14"/>
        <v>-17317.122083893366</v>
      </c>
    </row>
    <row r="162" spans="1:12" x14ac:dyDescent="0.35">
      <c r="A162" t="s">
        <v>157</v>
      </c>
      <c r="B162" t="s">
        <v>157</v>
      </c>
      <c r="C162" s="3">
        <v>63.267573446980414</v>
      </c>
      <c r="D162" s="3">
        <v>88.968179709707869</v>
      </c>
      <c r="E162" s="3">
        <f t="shared" si="10"/>
        <v>76.117876578344138</v>
      </c>
      <c r="F162" s="3">
        <v>2.7437084958045492</v>
      </c>
      <c r="G162" s="3">
        <v>8.9177289141794454</v>
      </c>
      <c r="H162" s="3">
        <f t="shared" si="11"/>
        <v>5.8307187049919973</v>
      </c>
      <c r="I162">
        <v>96.020904255319138</v>
      </c>
      <c r="J162" s="4">
        <f t="shared" si="12"/>
        <v>96020.904255319139</v>
      </c>
      <c r="K162">
        <f t="shared" si="13"/>
        <v>960209.04255319142</v>
      </c>
      <c r="L162">
        <f t="shared" si="14"/>
        <v>-96020.904255319139</v>
      </c>
    </row>
    <row r="163" spans="1:12" x14ac:dyDescent="0.35">
      <c r="A163" t="s">
        <v>158</v>
      </c>
      <c r="B163" t="s">
        <v>158</v>
      </c>
      <c r="C163" s="3">
        <v>68.638894460620193</v>
      </c>
      <c r="D163" s="3">
        <v>108.02393992080584</v>
      </c>
      <c r="E163" s="3">
        <f t="shared" si="10"/>
        <v>88.331417190713012</v>
      </c>
      <c r="F163" s="3">
        <v>15.213461538461537</v>
      </c>
      <c r="G163" s="3">
        <v>49.447500000000012</v>
      </c>
      <c r="H163" s="3">
        <f t="shared" si="11"/>
        <v>32.330480769230775</v>
      </c>
      <c r="I163">
        <v>0.11024250771669639</v>
      </c>
      <c r="J163" s="4">
        <f t="shared" si="12"/>
        <v>110.24250771669638</v>
      </c>
      <c r="K163">
        <f t="shared" si="13"/>
        <v>1102.4250771669638</v>
      </c>
      <c r="L163">
        <f t="shared" si="14"/>
        <v>-110.24250771669638</v>
      </c>
    </row>
    <row r="164" spans="1:12" x14ac:dyDescent="0.35">
      <c r="A164" t="s">
        <v>159</v>
      </c>
      <c r="B164" t="s">
        <v>159</v>
      </c>
      <c r="C164" s="3">
        <v>0.4027676146276421</v>
      </c>
      <c r="D164" s="3">
        <v>0.56638020975265746</v>
      </c>
      <c r="E164" s="3">
        <f t="shared" si="10"/>
        <v>0.48457391219014978</v>
      </c>
      <c r="F164" s="3">
        <v>1.7466718982274112E-2</v>
      </c>
      <c r="G164" s="3">
        <v>5.6771142102833939E-2</v>
      </c>
      <c r="H164" s="3">
        <f t="shared" si="11"/>
        <v>3.7118930542554024E-2</v>
      </c>
      <c r="I164">
        <v>1.27479129039419</v>
      </c>
      <c r="J164" s="4">
        <f t="shared" si="12"/>
        <v>1274.7912903941901</v>
      </c>
      <c r="K164">
        <f t="shared" si="13"/>
        <v>12747.912903941902</v>
      </c>
      <c r="L164">
        <f t="shared" si="14"/>
        <v>-1274.7912903941901</v>
      </c>
    </row>
    <row r="165" spans="1:12" x14ac:dyDescent="0.35">
      <c r="A165" t="s">
        <v>160</v>
      </c>
      <c r="B165" t="s">
        <v>160</v>
      </c>
      <c r="C165" s="3">
        <v>4.6574108101715455</v>
      </c>
      <c r="D165" s="3">
        <v>6.549348099916017</v>
      </c>
      <c r="E165" s="3">
        <f t="shared" si="10"/>
        <v>5.6033794550437808</v>
      </c>
      <c r="F165" s="3">
        <v>0.20197673013377607</v>
      </c>
      <c r="G165" s="3">
        <v>0.65647415862858549</v>
      </c>
      <c r="H165" s="3">
        <f t="shared" si="11"/>
        <v>0.42922544438118077</v>
      </c>
      <c r="I165">
        <v>0.39992039515255573</v>
      </c>
      <c r="J165" s="4">
        <f t="shared" si="12"/>
        <v>399.92039515255573</v>
      </c>
      <c r="K165">
        <f t="shared" si="13"/>
        <v>3999.2039515255574</v>
      </c>
      <c r="L165">
        <f t="shared" si="14"/>
        <v>-399.92039515255573</v>
      </c>
    </row>
    <row r="166" spans="1:12" x14ac:dyDescent="0.35">
      <c r="A166" t="s">
        <v>161</v>
      </c>
      <c r="B166" t="s">
        <v>161</v>
      </c>
      <c r="C166" s="3">
        <v>1.4610968757212321</v>
      </c>
      <c r="D166" s="3">
        <v>2.054624862788434</v>
      </c>
      <c r="E166" s="3">
        <f t="shared" si="10"/>
        <v>1.757860869254833</v>
      </c>
      <c r="F166" s="3">
        <v>6.3363010349516719E-2</v>
      </c>
      <c r="G166" s="3">
        <v>0.20594540212539722</v>
      </c>
      <c r="H166" s="3">
        <f t="shared" si="11"/>
        <v>0.13465420623745697</v>
      </c>
      <c r="I166">
        <v>1.0745883405803323</v>
      </c>
      <c r="J166" s="4">
        <f t="shared" si="12"/>
        <v>1074.5883405803322</v>
      </c>
      <c r="K166">
        <f t="shared" si="13"/>
        <v>10745.883405803323</v>
      </c>
      <c r="L166">
        <f t="shared" si="14"/>
        <v>-1074.5883405803322</v>
      </c>
    </row>
    <row r="167" spans="1:12" x14ac:dyDescent="0.35">
      <c r="A167" t="s">
        <v>162</v>
      </c>
      <c r="B167" t="s">
        <v>162</v>
      </c>
      <c r="C167" s="3">
        <v>3.9259754844697454</v>
      </c>
      <c r="D167" s="3">
        <v>5.5207885083647419</v>
      </c>
      <c r="E167" s="3">
        <f t="shared" si="10"/>
        <v>4.7233819964172437</v>
      </c>
      <c r="F167" s="3">
        <v>0.17025676352337057</v>
      </c>
      <c r="G167" s="3">
        <v>0.55337644841958888</v>
      </c>
      <c r="H167" s="3">
        <f t="shared" si="11"/>
        <v>0.36181660597147974</v>
      </c>
      <c r="I167">
        <v>2.9391309358314293</v>
      </c>
      <c r="J167" s="4">
        <f t="shared" si="12"/>
        <v>2939.1309358314293</v>
      </c>
      <c r="K167">
        <f t="shared" si="13"/>
        <v>29391.309358314291</v>
      </c>
      <c r="L167">
        <f t="shared" si="14"/>
        <v>-2939.1309358314293</v>
      </c>
    </row>
    <row r="168" spans="1:12" x14ac:dyDescent="0.35">
      <c r="A168" t="s">
        <v>163</v>
      </c>
      <c r="B168" t="s">
        <v>163</v>
      </c>
      <c r="C168" s="3">
        <v>10.738024566215921</v>
      </c>
      <c r="D168" s="3">
        <v>15.100033829098152</v>
      </c>
      <c r="E168" s="3">
        <f t="shared" si="10"/>
        <v>12.919029197657036</v>
      </c>
      <c r="F168" s="3">
        <v>0.46567313436122831</v>
      </c>
      <c r="G168" s="3">
        <v>1.5135524714814748</v>
      </c>
      <c r="H168" s="3">
        <f t="shared" si="11"/>
        <v>0.98961280292135156</v>
      </c>
      <c r="I168">
        <v>0.15008665716244063</v>
      </c>
      <c r="J168" s="4">
        <f t="shared" si="12"/>
        <v>150.08665716244062</v>
      </c>
      <c r="K168">
        <f t="shared" si="13"/>
        <v>1500.8665716244061</v>
      </c>
      <c r="L168">
        <f t="shared" si="14"/>
        <v>-150.08665716244062</v>
      </c>
    </row>
    <row r="169" spans="1:12" x14ac:dyDescent="0.35">
      <c r="A169" t="s">
        <v>164</v>
      </c>
      <c r="B169" t="s">
        <v>164</v>
      </c>
      <c r="C169" s="3">
        <v>0.54833699037488137</v>
      </c>
      <c r="D169" s="3">
        <v>0.77108289828809862</v>
      </c>
      <c r="E169" s="3">
        <f t="shared" si="10"/>
        <v>0.65970994433148999</v>
      </c>
      <c r="F169" s="3">
        <v>2.3779588454048161E-2</v>
      </c>
      <c r="G169" s="3">
        <v>7.7289523959348211E-2</v>
      </c>
      <c r="H169" s="3">
        <f t="shared" si="11"/>
        <v>5.0534556206698188E-2</v>
      </c>
      <c r="I169">
        <v>160.03484042553191</v>
      </c>
      <c r="J169" s="4">
        <f t="shared" si="12"/>
        <v>160034.8404255319</v>
      </c>
      <c r="K169">
        <f t="shared" si="13"/>
        <v>1600348.4042553189</v>
      </c>
      <c r="L169">
        <f t="shared" si="14"/>
        <v>-160034.8404255319</v>
      </c>
    </row>
    <row r="170" spans="1:12" x14ac:dyDescent="0.35">
      <c r="A170" t="s">
        <v>165</v>
      </c>
      <c r="B170" t="s">
        <v>165</v>
      </c>
      <c r="C170" s="3">
        <v>45.227423578138684</v>
      </c>
      <c r="D170" s="3">
        <v>63.599745169284141</v>
      </c>
      <c r="E170" s="3">
        <f t="shared" si="10"/>
        <v>54.413584373711416</v>
      </c>
      <c r="F170" s="3">
        <v>25.35576923076923</v>
      </c>
      <c r="G170" s="3">
        <v>82.412500000000023</v>
      </c>
      <c r="H170" s="3">
        <f t="shared" si="11"/>
        <v>53.884134615384625</v>
      </c>
      <c r="I170">
        <v>5.5533209487167307E-2</v>
      </c>
      <c r="J170" s="4">
        <f t="shared" si="12"/>
        <v>55.533209487167305</v>
      </c>
      <c r="K170">
        <f t="shared" si="13"/>
        <v>555.33209487167301</v>
      </c>
      <c r="L170">
        <f t="shared" si="14"/>
        <v>-55.533209487167305</v>
      </c>
    </row>
    <row r="171" spans="1:12" x14ac:dyDescent="0.35">
      <c r="A171" t="s">
        <v>279</v>
      </c>
      <c r="B171" t="s">
        <v>279</v>
      </c>
      <c r="C171" s="3">
        <v>0.20288887454594803</v>
      </c>
      <c r="D171" s="3">
        <v>0.28530656177024266</v>
      </c>
      <c r="E171" s="3">
        <f t="shared" si="10"/>
        <v>0.24409771815809533</v>
      </c>
      <c r="F171" s="3">
        <v>8.7986293525614788E-3</v>
      </c>
      <c r="G171" s="3">
        <v>2.8597714189559777E-2</v>
      </c>
      <c r="H171" s="3">
        <f t="shared" si="11"/>
        <v>1.8698171771060628E-2</v>
      </c>
      <c r="I171">
        <v>0.38616125348847746</v>
      </c>
      <c r="J171" s="4">
        <f t="shared" si="12"/>
        <v>386.16125348847748</v>
      </c>
      <c r="K171">
        <f t="shared" si="13"/>
        <v>3861.612534884775</v>
      </c>
      <c r="L171">
        <f t="shared" si="14"/>
        <v>-386.16125348847748</v>
      </c>
    </row>
    <row r="172" spans="1:12" x14ac:dyDescent="0.35">
      <c r="A172" t="s">
        <v>166</v>
      </c>
      <c r="B172" t="s">
        <v>166</v>
      </c>
      <c r="C172" s="3">
        <v>1.4108282744154104</v>
      </c>
      <c r="D172" s="3">
        <v>1.9839361084855698</v>
      </c>
      <c r="E172" s="3">
        <f t="shared" si="10"/>
        <v>1.6973821914504901</v>
      </c>
      <c r="F172" s="3">
        <v>6.1183024916843569E-2</v>
      </c>
      <c r="G172" s="3">
        <v>0.19885991211974752</v>
      </c>
      <c r="H172" s="3">
        <f t="shared" si="11"/>
        <v>0.13002146851829555</v>
      </c>
      <c r="I172">
        <v>0.51118144442884361</v>
      </c>
      <c r="J172" s="4">
        <f t="shared" si="12"/>
        <v>511.18144442884363</v>
      </c>
      <c r="K172">
        <f t="shared" si="13"/>
        <v>5111.8144442884368</v>
      </c>
      <c r="L172">
        <f t="shared" si="14"/>
        <v>-511.18144442884363</v>
      </c>
    </row>
    <row r="173" spans="1:12" x14ac:dyDescent="0.35">
      <c r="A173" t="s">
        <v>167</v>
      </c>
      <c r="B173" t="s">
        <v>167</v>
      </c>
      <c r="C173" s="3">
        <v>1.8675857006410967</v>
      </c>
      <c r="D173" s="3">
        <v>2.6262379159706488</v>
      </c>
      <c r="E173" s="3">
        <f t="shared" si="10"/>
        <v>2.2469118083058728</v>
      </c>
      <c r="F173" s="3">
        <v>8.0991106096177129E-2</v>
      </c>
      <c r="G173" s="3">
        <v>0.26324105849060447</v>
      </c>
      <c r="H173" s="3">
        <f t="shared" si="11"/>
        <v>0.17211608229339082</v>
      </c>
      <c r="I173">
        <v>0.2291631903408187</v>
      </c>
      <c r="J173" s="4">
        <f t="shared" si="12"/>
        <v>229.16319034081869</v>
      </c>
      <c r="K173">
        <f t="shared" si="13"/>
        <v>2291.6319034081871</v>
      </c>
      <c r="L173">
        <f t="shared" si="14"/>
        <v>-229.16319034081869</v>
      </c>
    </row>
    <row r="174" spans="1:12" x14ac:dyDescent="0.35">
      <c r="A174" t="s">
        <v>168</v>
      </c>
      <c r="B174" t="s">
        <v>168</v>
      </c>
      <c r="C174" s="3">
        <v>0.83724067463364649</v>
      </c>
      <c r="D174" s="3">
        <v>1.1773452772533735</v>
      </c>
      <c r="E174" s="3">
        <f t="shared" si="10"/>
        <v>1.0072929759435101</v>
      </c>
      <c r="F174" s="3">
        <v>3.6308399814804417E-2</v>
      </c>
      <c r="G174" s="3">
        <v>0.11801124913640765</v>
      </c>
      <c r="H174" s="3">
        <f t="shared" si="11"/>
        <v>7.7159824475606029E-2</v>
      </c>
      <c r="I174">
        <v>8.0642363473270959E-2</v>
      </c>
      <c r="J174" s="4">
        <f t="shared" si="12"/>
        <v>80.642363473270962</v>
      </c>
      <c r="K174">
        <f t="shared" si="13"/>
        <v>806.42363473270962</v>
      </c>
      <c r="L174">
        <f t="shared" si="14"/>
        <v>-80.642363473270962</v>
      </c>
    </row>
    <row r="175" spans="1:12" x14ac:dyDescent="0.35">
      <c r="A175" t="s">
        <v>169</v>
      </c>
      <c r="B175" t="s">
        <v>169</v>
      </c>
      <c r="C175" s="3">
        <v>0.2946243971293977</v>
      </c>
      <c r="D175" s="3">
        <v>0.41430696457228566</v>
      </c>
      <c r="E175" s="3">
        <f t="shared" si="10"/>
        <v>0.35446568085084168</v>
      </c>
      <c r="F175" s="3">
        <v>1.2776900036361406E-2</v>
      </c>
      <c r="G175" s="3">
        <v>4.1528074524706061E-2</v>
      </c>
      <c r="H175" s="3">
        <f t="shared" si="11"/>
        <v>2.7152487280533735E-2</v>
      </c>
      <c r="I175">
        <v>8.1821694407963441E-2</v>
      </c>
      <c r="J175" s="4">
        <f t="shared" si="12"/>
        <v>81.821694407963435</v>
      </c>
      <c r="K175">
        <f t="shared" si="13"/>
        <v>818.21694407963435</v>
      </c>
      <c r="L175">
        <f t="shared" si="14"/>
        <v>-81.821694407963435</v>
      </c>
    </row>
    <row r="176" spans="1:12" x14ac:dyDescent="0.35">
      <c r="A176" t="s">
        <v>170</v>
      </c>
      <c r="B176" t="s">
        <v>170</v>
      </c>
      <c r="C176" s="3">
        <v>0.29893304646313135</v>
      </c>
      <c r="D176" s="3">
        <v>0.42036587701897488</v>
      </c>
      <c r="E176" s="3">
        <f t="shared" si="10"/>
        <v>0.35964946174105311</v>
      </c>
      <c r="F176" s="3">
        <v>1.296375211774105E-2</v>
      </c>
      <c r="G176" s="3">
        <v>4.2135389846775388E-2</v>
      </c>
      <c r="H176" s="3">
        <f t="shared" si="11"/>
        <v>2.7549570982258218E-2</v>
      </c>
      <c r="I176">
        <v>0.10133767549827631</v>
      </c>
      <c r="J176" s="4">
        <f t="shared" si="12"/>
        <v>101.33767549827631</v>
      </c>
      <c r="K176">
        <f t="shared" si="13"/>
        <v>1013.3767549827631</v>
      </c>
      <c r="L176">
        <f t="shared" si="14"/>
        <v>-101.33767549827631</v>
      </c>
    </row>
    <row r="177" spans="1:12" x14ac:dyDescent="0.35">
      <c r="A177" t="s">
        <v>171</v>
      </c>
      <c r="B177" t="s">
        <v>171</v>
      </c>
      <c r="C177" s="3">
        <v>0.37023408372784355</v>
      </c>
      <c r="D177" s="3">
        <v>0.52063088089448306</v>
      </c>
      <c r="E177" s="3">
        <f t="shared" si="10"/>
        <v>0.44543248231116328</v>
      </c>
      <c r="F177" s="3">
        <v>1.6055845761364176E-2</v>
      </c>
      <c r="G177" s="3">
        <v>5.2185456365595809E-2</v>
      </c>
      <c r="H177" s="3">
        <f t="shared" si="11"/>
        <v>3.4120651063479994E-2</v>
      </c>
      <c r="I177">
        <v>3.424648704537752E-2</v>
      </c>
      <c r="J177" s="4">
        <f t="shared" si="12"/>
        <v>34.246487045377521</v>
      </c>
      <c r="K177">
        <f t="shared" si="13"/>
        <v>342.46487045377523</v>
      </c>
      <c r="L177">
        <f t="shared" si="14"/>
        <v>-34.246487045377521</v>
      </c>
    </row>
    <row r="178" spans="1:12" x14ac:dyDescent="0.35">
      <c r="A178" t="s">
        <v>172</v>
      </c>
      <c r="B178" t="s">
        <v>172</v>
      </c>
      <c r="C178" s="3">
        <v>0.12511848816147822</v>
      </c>
      <c r="D178" s="3">
        <v>0.17594422439934168</v>
      </c>
      <c r="E178" s="3">
        <f t="shared" si="10"/>
        <v>0.15053135628040995</v>
      </c>
      <c r="F178" s="3">
        <v>5.425981118725093E-3</v>
      </c>
      <c r="G178" s="3">
        <v>1.7635776098020809E-2</v>
      </c>
      <c r="H178" s="3">
        <f t="shared" si="11"/>
        <v>1.1530878608372951E-2</v>
      </c>
      <c r="I178">
        <v>6.0014011839699357</v>
      </c>
      <c r="J178" s="4">
        <f t="shared" si="12"/>
        <v>6001.401183969936</v>
      </c>
      <c r="K178">
        <f t="shared" si="13"/>
        <v>60014.011839699364</v>
      </c>
      <c r="L178">
        <f t="shared" si="14"/>
        <v>-6001.401183969936</v>
      </c>
    </row>
    <row r="179" spans="1:12" x14ac:dyDescent="0.35">
      <c r="A179" t="s">
        <v>173</v>
      </c>
      <c r="B179" t="s">
        <v>173</v>
      </c>
      <c r="C179" s="3">
        <v>21.925934826362759</v>
      </c>
      <c r="D179" s="3">
        <v>88.212967413181389</v>
      </c>
      <c r="E179" s="3">
        <f t="shared" si="10"/>
        <v>55.069451119772076</v>
      </c>
      <c r="F179" s="3">
        <v>0.95085634526448792</v>
      </c>
      <c r="G179" s="3">
        <v>3.0905175008067474</v>
      </c>
      <c r="H179" s="3">
        <f t="shared" si="11"/>
        <v>2.0206869230356177</v>
      </c>
      <c r="I179">
        <v>2.8440845100199534</v>
      </c>
      <c r="J179" s="4">
        <f t="shared" si="12"/>
        <v>2844.0845100199535</v>
      </c>
      <c r="K179">
        <f t="shared" si="13"/>
        <v>28440.845100199534</v>
      </c>
      <c r="L179">
        <f t="shared" si="14"/>
        <v>-2844.0845100199535</v>
      </c>
    </row>
    <row r="180" spans="1:12" x14ac:dyDescent="0.35">
      <c r="A180" t="s">
        <v>174</v>
      </c>
      <c r="B180" t="s">
        <v>174</v>
      </c>
      <c r="C180" s="3">
        <v>10.390775369913637</v>
      </c>
      <c r="D180" s="3">
        <v>14.611724775700312</v>
      </c>
      <c r="E180" s="3">
        <f t="shared" si="10"/>
        <v>12.501250072806975</v>
      </c>
      <c r="F180" s="3">
        <v>0.45061406826863809</v>
      </c>
      <c r="G180" s="3">
        <v>1.4646067947378338</v>
      </c>
      <c r="H180" s="3">
        <f t="shared" si="11"/>
        <v>0.95761043150323599</v>
      </c>
      <c r="I180">
        <v>3.9736797858075423</v>
      </c>
      <c r="J180" s="4">
        <f t="shared" si="12"/>
        <v>3973.6797858075424</v>
      </c>
      <c r="K180">
        <f t="shared" si="13"/>
        <v>39736.797858075428</v>
      </c>
      <c r="L180">
        <f t="shared" si="14"/>
        <v>-3973.6797858075424</v>
      </c>
    </row>
    <row r="181" spans="1:12" x14ac:dyDescent="0.35">
      <c r="A181" t="s">
        <v>175</v>
      </c>
      <c r="B181" t="s">
        <v>175</v>
      </c>
      <c r="C181" s="3">
        <v>14.517717002018001</v>
      </c>
      <c r="D181" s="3">
        <v>20.415116067200206</v>
      </c>
      <c r="E181" s="3">
        <f t="shared" si="10"/>
        <v>17.466416534609102</v>
      </c>
      <c r="F181" s="3">
        <v>0.62958607874385031</v>
      </c>
      <c r="G181" s="3">
        <v>2.0463099439915293</v>
      </c>
      <c r="H181" s="3">
        <f t="shared" si="11"/>
        <v>1.3379480113676898</v>
      </c>
      <c r="I181">
        <v>1.4731419716581751</v>
      </c>
      <c r="J181" s="4">
        <f t="shared" si="12"/>
        <v>1473.141971658175</v>
      </c>
      <c r="K181">
        <f t="shared" si="13"/>
        <v>14731.41971658175</v>
      </c>
      <c r="L181">
        <f t="shared" si="14"/>
        <v>-1473.141971658175</v>
      </c>
    </row>
    <row r="182" spans="1:12" x14ac:dyDescent="0.35">
      <c r="A182" t="s">
        <v>176</v>
      </c>
      <c r="B182" t="s">
        <v>176</v>
      </c>
      <c r="C182" s="3">
        <v>5.382078929639257</v>
      </c>
      <c r="D182" s="3">
        <v>7.5683915050930572</v>
      </c>
      <c r="E182" s="3">
        <f t="shared" si="10"/>
        <v>6.4752352173661567</v>
      </c>
      <c r="F182" s="3">
        <v>0.23340322506152109</v>
      </c>
      <c r="G182" s="3">
        <v>0.75861801353044744</v>
      </c>
      <c r="H182" s="3">
        <f t="shared" si="11"/>
        <v>0.49601061929598428</v>
      </c>
      <c r="I182">
        <v>1.6747658373054921</v>
      </c>
      <c r="J182" s="4">
        <f t="shared" si="12"/>
        <v>1674.7658373054921</v>
      </c>
      <c r="K182">
        <f t="shared" si="13"/>
        <v>16747.658373054921</v>
      </c>
      <c r="L182">
        <f t="shared" si="14"/>
        <v>-1674.7658373054921</v>
      </c>
    </row>
    <row r="183" spans="1:12" x14ac:dyDescent="0.35">
      <c r="A183" t="s">
        <v>177</v>
      </c>
      <c r="B183" t="s">
        <v>177</v>
      </c>
      <c r="C183" s="3">
        <v>6.1187055276794888</v>
      </c>
      <c r="D183" s="3">
        <v>8.6042511719461725</v>
      </c>
      <c r="E183" s="3">
        <f t="shared" si="10"/>
        <v>7.3614783498128311</v>
      </c>
      <c r="F183" s="3">
        <v>0.26534832023689248</v>
      </c>
      <c r="G183" s="3">
        <v>0.86244744706802434</v>
      </c>
      <c r="H183" s="3">
        <f t="shared" si="11"/>
        <v>0.56389788365245841</v>
      </c>
      <c r="I183">
        <v>0.37180211579290467</v>
      </c>
      <c r="J183" s="4">
        <f t="shared" si="12"/>
        <v>371.80211579290466</v>
      </c>
      <c r="K183">
        <f t="shared" si="13"/>
        <v>3718.0211579290467</v>
      </c>
      <c r="L183">
        <f t="shared" si="14"/>
        <v>-371.80211579290466</v>
      </c>
    </row>
    <row r="184" spans="1:12" x14ac:dyDescent="0.35">
      <c r="A184" t="s">
        <v>178</v>
      </c>
      <c r="B184" t="s">
        <v>178</v>
      </c>
      <c r="C184" s="3">
        <v>1.3583676060440228</v>
      </c>
      <c r="D184" s="3">
        <v>1.9101648238120978</v>
      </c>
      <c r="E184" s="3">
        <f t="shared" si="10"/>
        <v>1.6342662149280605</v>
      </c>
      <c r="F184" s="3">
        <v>5.890797667863696E-2</v>
      </c>
      <c r="G184" s="3">
        <v>0.19146544456387152</v>
      </c>
      <c r="H184" s="3">
        <f t="shared" si="11"/>
        <v>0.12518671062125425</v>
      </c>
      <c r="I184">
        <v>0.67719097696545494</v>
      </c>
      <c r="J184" s="4">
        <f t="shared" si="12"/>
        <v>677.19097696545498</v>
      </c>
      <c r="K184">
        <f t="shared" si="13"/>
        <v>6771.9097696545496</v>
      </c>
      <c r="L184">
        <f t="shared" si="14"/>
        <v>-677.19097696545498</v>
      </c>
    </row>
    <row r="185" spans="1:12" x14ac:dyDescent="0.35">
      <c r="A185" t="s">
        <v>179</v>
      </c>
      <c r="B185" t="s">
        <v>179</v>
      </c>
      <c r="C185" s="3">
        <v>2.4740964269486616</v>
      </c>
      <c r="D185" s="3">
        <v>3.4791259335459817</v>
      </c>
      <c r="E185" s="3">
        <f t="shared" si="10"/>
        <v>2.9766111802473216</v>
      </c>
      <c r="F185" s="3">
        <v>0.10729349991188425</v>
      </c>
      <c r="G185" s="3">
        <v>0.34873032172725377</v>
      </c>
      <c r="H185" s="3">
        <f t="shared" si="11"/>
        <v>0.22801191081956901</v>
      </c>
      <c r="I185">
        <v>0.36271281080642576</v>
      </c>
      <c r="J185" s="4">
        <f t="shared" si="12"/>
        <v>362.71281080642575</v>
      </c>
      <c r="K185">
        <f t="shared" si="13"/>
        <v>3627.1281080642575</v>
      </c>
      <c r="L185">
        <f t="shared" si="14"/>
        <v>-362.71281080642575</v>
      </c>
    </row>
    <row r="186" spans="1:12" x14ac:dyDescent="0.35">
      <c r="A186" t="s">
        <v>180</v>
      </c>
      <c r="B186" t="s">
        <v>180</v>
      </c>
      <c r="C186" s="3">
        <v>1.3251601095542385</v>
      </c>
      <c r="D186" s="3">
        <v>1.8634677505018895</v>
      </c>
      <c r="E186" s="3">
        <f t="shared" si="10"/>
        <v>1.594313930028064</v>
      </c>
      <c r="F186" s="3">
        <v>5.7467875766282928E-2</v>
      </c>
      <c r="G186" s="3">
        <v>0.18678476162504137</v>
      </c>
      <c r="H186" s="3">
        <f t="shared" si="11"/>
        <v>0.12212631869566215</v>
      </c>
      <c r="I186">
        <v>3.6989002419422485</v>
      </c>
      <c r="J186" s="4">
        <f t="shared" si="12"/>
        <v>3698.9002419422486</v>
      </c>
      <c r="K186">
        <f t="shared" si="13"/>
        <v>36989.002419422482</v>
      </c>
      <c r="L186">
        <f t="shared" si="14"/>
        <v>-3698.9002419422486</v>
      </c>
    </row>
    <row r="187" spans="1:12" x14ac:dyDescent="0.35">
      <c r="A187" t="s">
        <v>181</v>
      </c>
      <c r="B187" t="s">
        <v>181</v>
      </c>
      <c r="C187" s="3">
        <v>13.513818381392422</v>
      </c>
      <c r="D187" s="3">
        <v>19.003412914636719</v>
      </c>
      <c r="E187" s="3">
        <f t="shared" si="10"/>
        <v>16.258615648014569</v>
      </c>
      <c r="F187" s="3">
        <v>0.58605026688526651</v>
      </c>
      <c r="G187" s="3">
        <v>1.9048078242119562</v>
      </c>
      <c r="H187" s="3">
        <f t="shared" si="11"/>
        <v>1.2454290455486112</v>
      </c>
      <c r="I187">
        <v>1.179553299671946</v>
      </c>
      <c r="J187" s="4">
        <f t="shared" si="12"/>
        <v>1179.553299671946</v>
      </c>
      <c r="K187">
        <f t="shared" si="13"/>
        <v>11795.532996719459</v>
      </c>
      <c r="L187">
        <f t="shared" si="14"/>
        <v>-1179.553299671946</v>
      </c>
    </row>
    <row r="188" spans="1:12" x14ac:dyDescent="0.35">
      <c r="A188" t="s">
        <v>182</v>
      </c>
      <c r="B188" t="s">
        <v>182</v>
      </c>
      <c r="C188" s="3">
        <v>4.3094617373537991</v>
      </c>
      <c r="D188" s="3">
        <v>6.0600548655829893</v>
      </c>
      <c r="E188" s="3">
        <f t="shared" si="10"/>
        <v>5.1847583014683938</v>
      </c>
      <c r="F188" s="3">
        <v>0.18688731267733763</v>
      </c>
      <c r="G188" s="3">
        <v>0.60742983247106264</v>
      </c>
      <c r="H188" s="3">
        <f t="shared" si="11"/>
        <v>0.39715857257420012</v>
      </c>
      <c r="I188">
        <v>0.32926793256275838</v>
      </c>
      <c r="J188" s="4">
        <f t="shared" si="12"/>
        <v>329.2679325627584</v>
      </c>
      <c r="K188">
        <f t="shared" si="13"/>
        <v>3292.6793256275841</v>
      </c>
      <c r="L188">
        <f t="shared" si="14"/>
        <v>-329.2679325627584</v>
      </c>
    </row>
    <row r="189" spans="1:12" x14ac:dyDescent="0.35">
      <c r="A189" t="s">
        <v>183</v>
      </c>
      <c r="B189" t="s">
        <v>183</v>
      </c>
      <c r="C189" s="3">
        <v>9.0453527178321558E-2</v>
      </c>
      <c r="D189" s="3">
        <v>0.13590665094560631</v>
      </c>
      <c r="E189" s="3">
        <f t="shared" si="10"/>
        <v>0.11318008906196393</v>
      </c>
      <c r="F189" s="3">
        <v>3.3521744219012876E-2</v>
      </c>
      <c r="G189" s="3">
        <v>4.2167972043615443E-2</v>
      </c>
      <c r="H189" s="3">
        <f t="shared" si="11"/>
        <v>3.7844858131314163E-2</v>
      </c>
      <c r="I189">
        <v>25.014796368578892</v>
      </c>
      <c r="J189" s="4">
        <f t="shared" si="12"/>
        <v>25014.796368578893</v>
      </c>
      <c r="K189">
        <f t="shared" si="13"/>
        <v>250147.96368578891</v>
      </c>
      <c r="L189">
        <f t="shared" si="14"/>
        <v>-25014.796368578893</v>
      </c>
    </row>
    <row r="190" spans="1:12" x14ac:dyDescent="0.35">
      <c r="A190" t="s">
        <v>184</v>
      </c>
      <c r="B190" t="s">
        <v>184</v>
      </c>
      <c r="C190" s="3">
        <v>15.151766936616884</v>
      </c>
      <c r="D190" s="3">
        <v>22.765567739601554</v>
      </c>
      <c r="E190" s="3">
        <f t="shared" si="10"/>
        <v>18.958667338109219</v>
      </c>
      <c r="F190" s="3">
        <v>7.1284727411617981</v>
      </c>
      <c r="G190" s="3">
        <v>8.3618502936144026</v>
      </c>
      <c r="H190" s="3">
        <f t="shared" si="11"/>
        <v>7.7451615173880999</v>
      </c>
      <c r="I190">
        <v>8.0221497629591294</v>
      </c>
      <c r="J190" s="4">
        <f t="shared" si="12"/>
        <v>8022.1497629591295</v>
      </c>
      <c r="K190">
        <f t="shared" si="13"/>
        <v>80221.497629591293</v>
      </c>
      <c r="L190">
        <f t="shared" si="14"/>
        <v>-8022.1497629591295</v>
      </c>
    </row>
    <row r="191" spans="1:12" x14ac:dyDescent="0.35">
      <c r="A191" t="s">
        <v>185</v>
      </c>
      <c r="B191" t="s">
        <v>185</v>
      </c>
      <c r="C191" s="3">
        <v>4.859113851978897</v>
      </c>
      <c r="D191" s="3">
        <v>7.3008307225428704</v>
      </c>
      <c r="E191" s="3">
        <f t="shared" si="10"/>
        <v>6.0799722872608832</v>
      </c>
      <c r="F191" s="3">
        <v>2.2860740126832577</v>
      </c>
      <c r="G191" s="3">
        <v>2.6816134883703375</v>
      </c>
      <c r="H191" s="3">
        <f t="shared" si="11"/>
        <v>2.4838437505267974</v>
      </c>
      <c r="I191">
        <v>18.536272166696914</v>
      </c>
      <c r="J191" s="4">
        <f t="shared" si="12"/>
        <v>18536.272166696916</v>
      </c>
      <c r="K191">
        <f t="shared" si="13"/>
        <v>185362.72166696916</v>
      </c>
      <c r="L191">
        <f t="shared" si="14"/>
        <v>-18536.272166696916</v>
      </c>
    </row>
    <row r="192" spans="1:12" x14ac:dyDescent="0.35">
      <c r="A192" t="s">
        <v>186</v>
      </c>
      <c r="B192" t="s">
        <v>186</v>
      </c>
      <c r="C192" s="3">
        <v>11.227645894262613</v>
      </c>
      <c r="D192" s="3">
        <v>16.869566053341533</v>
      </c>
      <c r="E192" s="3">
        <f t="shared" si="10"/>
        <v>14.048605973802072</v>
      </c>
      <c r="F192" s="3">
        <v>5.2822860884460523</v>
      </c>
      <c r="G192" s="3">
        <v>6.1962340438758723</v>
      </c>
      <c r="H192" s="3">
        <f t="shared" si="11"/>
        <v>5.7392600661609627</v>
      </c>
      <c r="I192">
        <v>6.8739521641791166</v>
      </c>
      <c r="J192" s="4">
        <f t="shared" si="12"/>
        <v>6873.9521641791162</v>
      </c>
      <c r="K192">
        <f t="shared" si="13"/>
        <v>68739.521641791158</v>
      </c>
      <c r="L192">
        <f t="shared" si="14"/>
        <v>-6873.9521641791162</v>
      </c>
    </row>
    <row r="193" spans="1:12" x14ac:dyDescent="0.35">
      <c r="A193" t="s">
        <v>187</v>
      </c>
      <c r="B193" t="s">
        <v>187</v>
      </c>
      <c r="C193" s="3">
        <v>4.1636365769469661</v>
      </c>
      <c r="D193" s="3">
        <v>6.2558743763737725</v>
      </c>
      <c r="E193" s="3">
        <f t="shared" si="10"/>
        <v>5.2097554766603693</v>
      </c>
      <c r="F193" s="3">
        <v>1.9588718574559698</v>
      </c>
      <c r="G193" s="3">
        <v>2.2977983940149866</v>
      </c>
      <c r="H193" s="3">
        <f t="shared" si="11"/>
        <v>2.1283351257354783</v>
      </c>
      <c r="I193">
        <v>3.5732026533669088</v>
      </c>
      <c r="J193" s="4">
        <f t="shared" si="12"/>
        <v>3573.2026533669086</v>
      </c>
      <c r="K193">
        <f t="shared" si="13"/>
        <v>35732.026533669086</v>
      </c>
      <c r="L193">
        <f t="shared" si="14"/>
        <v>-3573.2026533669086</v>
      </c>
    </row>
    <row r="194" spans="1:12" x14ac:dyDescent="0.35">
      <c r="A194" t="s">
        <v>188</v>
      </c>
      <c r="B194" t="s">
        <v>188</v>
      </c>
      <c r="C194" s="3">
        <v>2.1643323824583347</v>
      </c>
      <c r="D194" s="3">
        <v>3.2519148208908524</v>
      </c>
      <c r="E194" s="3">
        <f t="shared" si="10"/>
        <v>2.7081236016745933</v>
      </c>
      <c r="F194" s="3">
        <v>1.0182564486180574</v>
      </c>
      <c r="G194" s="3">
        <v>1.1944364933440099</v>
      </c>
      <c r="H194" s="3">
        <f t="shared" si="11"/>
        <v>1.1063464709810336</v>
      </c>
      <c r="I194">
        <v>0.25636716369462365</v>
      </c>
      <c r="J194" s="4">
        <f t="shared" si="12"/>
        <v>256.36716369462363</v>
      </c>
      <c r="K194">
        <f t="shared" si="13"/>
        <v>2563.6716369462365</v>
      </c>
      <c r="L194">
        <f t="shared" si="14"/>
        <v>-256.36716369462363</v>
      </c>
    </row>
    <row r="195" spans="1:12" x14ac:dyDescent="0.35">
      <c r="A195" t="s">
        <v>189</v>
      </c>
      <c r="B195" t="s">
        <v>189</v>
      </c>
      <c r="C195" s="3">
        <v>0.15528471458523102</v>
      </c>
      <c r="D195" s="3">
        <v>0.23331567226469654</v>
      </c>
      <c r="E195" s="3">
        <f t="shared" ref="E195:E254" si="15">AVERAGE(C195:D195)</f>
        <v>0.1943001934249638</v>
      </c>
      <c r="F195" s="3">
        <v>7.3057014384559263E-2</v>
      </c>
      <c r="G195" s="3">
        <v>8.569743328815134E-2</v>
      </c>
      <c r="H195" s="3">
        <f t="shared" ref="H195:H254" si="16">AVERAGE(F195:G195)</f>
        <v>7.9377223836355301E-2</v>
      </c>
      <c r="I195">
        <v>41.197043052589137</v>
      </c>
      <c r="J195" s="4">
        <f t="shared" ref="J195:J258" si="17">I195*1000</f>
        <v>41197.043052589135</v>
      </c>
      <c r="K195">
        <f t="shared" ref="K195:K258" si="18">J195*10</f>
        <v>411970.43052589137</v>
      </c>
      <c r="L195">
        <f t="shared" ref="L195:L258" si="19">J195*(-1)</f>
        <v>-41197.043052589135</v>
      </c>
    </row>
    <row r="196" spans="1:12" x14ac:dyDescent="0.35">
      <c r="A196" t="s">
        <v>190</v>
      </c>
      <c r="B196" t="s">
        <v>190</v>
      </c>
      <c r="C196" s="3">
        <v>24.953550914956502</v>
      </c>
      <c r="D196" s="3">
        <v>37.492772696045769</v>
      </c>
      <c r="E196" s="3">
        <f t="shared" si="15"/>
        <v>31.223161805501135</v>
      </c>
      <c r="F196" s="3">
        <v>11.739931602470783</v>
      </c>
      <c r="G196" s="3">
        <v>13.771189717860093</v>
      </c>
      <c r="H196" s="3">
        <f t="shared" si="16"/>
        <v>12.755560660165438</v>
      </c>
      <c r="I196">
        <v>55.507903118927487</v>
      </c>
      <c r="J196" s="4">
        <f t="shared" si="17"/>
        <v>55507.90311892749</v>
      </c>
      <c r="K196">
        <f t="shared" si="18"/>
        <v>555079.03118927486</v>
      </c>
      <c r="L196">
        <f t="shared" si="19"/>
        <v>-55507.90311892749</v>
      </c>
    </row>
    <row r="197" spans="1:12" x14ac:dyDescent="0.35">
      <c r="A197" t="s">
        <v>191</v>
      </c>
      <c r="B197" t="s">
        <v>191</v>
      </c>
      <c r="C197" s="3">
        <v>33.621813218305199</v>
      </c>
      <c r="D197" s="3">
        <v>50.516858499175299</v>
      </c>
      <c r="E197" s="3">
        <f t="shared" si="15"/>
        <v>42.069335858740246</v>
      </c>
      <c r="F197" s="3">
        <v>15.818100954015632</v>
      </c>
      <c r="G197" s="3">
        <v>18.554969193190846</v>
      </c>
      <c r="H197" s="3">
        <f t="shared" si="16"/>
        <v>17.186535073603238</v>
      </c>
      <c r="I197">
        <v>7.1085263149653102</v>
      </c>
      <c r="J197" s="4">
        <f t="shared" si="17"/>
        <v>7108.5263149653101</v>
      </c>
      <c r="K197">
        <f t="shared" si="18"/>
        <v>71085.263149653096</v>
      </c>
      <c r="L197">
        <f t="shared" si="19"/>
        <v>-7108.5263149653101</v>
      </c>
    </row>
    <row r="198" spans="1:12" x14ac:dyDescent="0.35">
      <c r="A198" t="s">
        <v>192</v>
      </c>
      <c r="B198" t="s">
        <v>192</v>
      </c>
      <c r="C198" s="3">
        <v>4.3057209980910729</v>
      </c>
      <c r="D198" s="3">
        <v>6.4693565747094119</v>
      </c>
      <c r="E198" s="3">
        <f t="shared" si="15"/>
        <v>5.387538786400242</v>
      </c>
      <c r="F198" s="3">
        <v>2.0257185115331127</v>
      </c>
      <c r="G198" s="3">
        <v>2.3762109424413129</v>
      </c>
      <c r="H198" s="3">
        <f t="shared" si="16"/>
        <v>2.2009647269872126</v>
      </c>
      <c r="I198">
        <v>11.825169327222461</v>
      </c>
      <c r="J198" s="4">
        <f t="shared" si="17"/>
        <v>11825.169327222462</v>
      </c>
      <c r="K198">
        <f t="shared" si="18"/>
        <v>118251.69327222463</v>
      </c>
      <c r="L198">
        <f t="shared" si="19"/>
        <v>-11825.169327222462</v>
      </c>
    </row>
    <row r="199" spans="1:12" x14ac:dyDescent="0.35">
      <c r="A199" t="s">
        <v>193</v>
      </c>
      <c r="B199" t="s">
        <v>193</v>
      </c>
      <c r="C199" s="3">
        <v>3.248504240309829</v>
      </c>
      <c r="D199" s="3">
        <v>4.8808857504555103</v>
      </c>
      <c r="E199" s="3">
        <f t="shared" si="15"/>
        <v>4.0646949953826699</v>
      </c>
      <c r="F199" s="3">
        <v>1.2038837139359575</v>
      </c>
      <c r="G199" s="3">
        <v>1.5144001595305498</v>
      </c>
      <c r="H199" s="3">
        <f t="shared" si="16"/>
        <v>1.3591419367332538</v>
      </c>
      <c r="I199">
        <v>19.7480930086871</v>
      </c>
      <c r="J199" s="4">
        <f t="shared" si="17"/>
        <v>19748.093008687101</v>
      </c>
      <c r="K199">
        <f t="shared" si="18"/>
        <v>197480.93008687103</v>
      </c>
      <c r="L199">
        <f t="shared" si="19"/>
        <v>-19748.093008687101</v>
      </c>
    </row>
    <row r="200" spans="1:12" x14ac:dyDescent="0.35">
      <c r="A200" t="s">
        <v>194</v>
      </c>
      <c r="B200" t="s">
        <v>194</v>
      </c>
      <c r="C200" s="3">
        <v>5.4250186277730981</v>
      </c>
      <c r="D200" s="3">
        <v>8.1511040643517738</v>
      </c>
      <c r="E200" s="3">
        <f t="shared" si="15"/>
        <v>6.7880613460624364</v>
      </c>
      <c r="F200" s="3">
        <v>2.0104919343286194</v>
      </c>
      <c r="G200" s="3">
        <v>2.5290559801061581</v>
      </c>
      <c r="H200" s="3">
        <f t="shared" si="16"/>
        <v>2.2697739572173887</v>
      </c>
      <c r="I200">
        <v>17.336691387366852</v>
      </c>
      <c r="J200" s="4">
        <f t="shared" si="17"/>
        <v>17336.691387366853</v>
      </c>
      <c r="K200">
        <f t="shared" si="18"/>
        <v>173366.91387366853</v>
      </c>
      <c r="L200">
        <f t="shared" si="19"/>
        <v>-17336.691387366853</v>
      </c>
    </row>
    <row r="201" spans="1:12" x14ac:dyDescent="0.35">
      <c r="A201" t="s">
        <v>195</v>
      </c>
      <c r="B201" t="s">
        <v>195</v>
      </c>
      <c r="C201" s="3">
        <v>4.762580046541486</v>
      </c>
      <c r="D201" s="3">
        <v>7.1557884382970691</v>
      </c>
      <c r="E201" s="3">
        <f t="shared" si="15"/>
        <v>5.959184242419278</v>
      </c>
      <c r="F201" s="3">
        <v>1.764994634515485</v>
      </c>
      <c r="G201" s="3">
        <v>2.2202378229223263</v>
      </c>
      <c r="H201" s="3">
        <f t="shared" si="16"/>
        <v>1.9926162287189055</v>
      </c>
      <c r="I201">
        <v>15.817738611937736</v>
      </c>
      <c r="J201" s="4">
        <f t="shared" si="17"/>
        <v>15817.738611937737</v>
      </c>
      <c r="K201">
        <f t="shared" si="18"/>
        <v>158177.38611937736</v>
      </c>
      <c r="L201">
        <f t="shared" si="19"/>
        <v>-15817.738611937737</v>
      </c>
    </row>
    <row r="202" spans="1:12" x14ac:dyDescent="0.35">
      <c r="A202" t="s">
        <v>196</v>
      </c>
      <c r="B202" t="s">
        <v>196</v>
      </c>
      <c r="C202" s="3">
        <v>4.3453069914781084</v>
      </c>
      <c r="D202" s="3">
        <v>6.5288346288374797</v>
      </c>
      <c r="E202" s="3">
        <f t="shared" si="15"/>
        <v>5.4370708101577936</v>
      </c>
      <c r="F202" s="3">
        <v>1.610354776262694</v>
      </c>
      <c r="G202" s="3">
        <v>2.0257118705426214</v>
      </c>
      <c r="H202" s="3">
        <f t="shared" si="16"/>
        <v>1.8180333234026578</v>
      </c>
      <c r="I202">
        <v>5.2406743359641617</v>
      </c>
      <c r="J202" s="4">
        <f t="shared" si="17"/>
        <v>5240.6743359641614</v>
      </c>
      <c r="K202">
        <f t="shared" si="18"/>
        <v>52406.743359641616</v>
      </c>
      <c r="L202">
        <f t="shared" si="19"/>
        <v>-5240.6743359641614</v>
      </c>
    </row>
    <row r="203" spans="1:12" x14ac:dyDescent="0.35">
      <c r="A203" t="s">
        <v>197</v>
      </c>
      <c r="B203" t="s">
        <v>197</v>
      </c>
      <c r="C203" s="3">
        <v>1.4396709536556986</v>
      </c>
      <c r="D203" s="3">
        <v>2.1631092106478524</v>
      </c>
      <c r="E203" s="3">
        <f t="shared" si="15"/>
        <v>1.8013900821517757</v>
      </c>
      <c r="F203" s="3">
        <v>0.53353675609407203</v>
      </c>
      <c r="G203" s="3">
        <v>0.67115132399511546</v>
      </c>
      <c r="H203" s="3">
        <f t="shared" si="16"/>
        <v>0.60234404004459374</v>
      </c>
      <c r="I203">
        <v>3.8528561496112319</v>
      </c>
      <c r="J203" s="4">
        <f t="shared" si="17"/>
        <v>3852.856149611232</v>
      </c>
      <c r="K203">
        <f t="shared" si="18"/>
        <v>38528.561496112321</v>
      </c>
      <c r="L203">
        <f t="shared" si="19"/>
        <v>-3852.856149611232</v>
      </c>
    </row>
    <row r="204" spans="1:12" x14ac:dyDescent="0.35">
      <c r="A204" t="s">
        <v>198</v>
      </c>
      <c r="B204" t="s">
        <v>198</v>
      </c>
      <c r="C204" s="3">
        <v>1.0584220143472309</v>
      </c>
      <c r="D204" s="3">
        <v>1.5902817252604544</v>
      </c>
      <c r="E204" s="3">
        <f t="shared" si="15"/>
        <v>1.3243518698038428</v>
      </c>
      <c r="F204" s="3">
        <v>0.39224730253773415</v>
      </c>
      <c r="G204" s="3">
        <v>0.49341923199251136</v>
      </c>
      <c r="H204" s="3">
        <f t="shared" si="16"/>
        <v>0.44283326726512273</v>
      </c>
      <c r="I204">
        <v>2.508840582165476</v>
      </c>
      <c r="J204" s="4">
        <f t="shared" si="17"/>
        <v>2508.840582165476</v>
      </c>
      <c r="K204">
        <f t="shared" si="18"/>
        <v>25088.40582165476</v>
      </c>
      <c r="L204">
        <f t="shared" si="19"/>
        <v>-2508.840582165476</v>
      </c>
    </row>
    <row r="205" spans="1:12" x14ac:dyDescent="0.35">
      <c r="A205" t="s">
        <v>199</v>
      </c>
      <c r="B205" t="s">
        <v>199</v>
      </c>
      <c r="C205" s="3">
        <v>0.68920613683425591</v>
      </c>
      <c r="D205" s="3">
        <v>1.0355339453335519</v>
      </c>
      <c r="E205" s="3">
        <f t="shared" si="15"/>
        <v>0.86237004108390392</v>
      </c>
      <c r="F205" s="3">
        <v>0.25541725738992477</v>
      </c>
      <c r="G205" s="3">
        <v>0.32129675886514586</v>
      </c>
      <c r="H205" s="3">
        <f t="shared" si="16"/>
        <v>0.28835700812753529</v>
      </c>
      <c r="I205">
        <v>58.82361702127659</v>
      </c>
      <c r="J205" s="4">
        <f t="shared" si="17"/>
        <v>58823.617021276586</v>
      </c>
      <c r="K205">
        <f t="shared" si="18"/>
        <v>588236.17021276592</v>
      </c>
      <c r="L205">
        <f t="shared" si="19"/>
        <v>-58823.617021276586</v>
      </c>
    </row>
    <row r="206" spans="1:12" x14ac:dyDescent="0.35">
      <c r="A206" t="s">
        <v>200</v>
      </c>
      <c r="B206" t="s">
        <v>200</v>
      </c>
      <c r="C206" s="3">
        <v>65.343491610961166</v>
      </c>
      <c r="D206" s="3">
        <v>98.17875966772047</v>
      </c>
      <c r="E206" s="3">
        <f t="shared" si="15"/>
        <v>81.761125639340818</v>
      </c>
      <c r="F206" s="3">
        <v>3.3807692307692299</v>
      </c>
      <c r="G206" s="3">
        <v>23.943000000000008</v>
      </c>
      <c r="H206" s="3">
        <f t="shared" si="16"/>
        <v>13.661884615384619</v>
      </c>
      <c r="I206">
        <v>2.5777858224055152</v>
      </c>
      <c r="J206" s="4">
        <f t="shared" si="17"/>
        <v>2577.7858224055153</v>
      </c>
      <c r="K206">
        <f t="shared" si="18"/>
        <v>25777.858224055155</v>
      </c>
      <c r="L206">
        <f t="shared" si="19"/>
        <v>-2577.7858224055153</v>
      </c>
    </row>
    <row r="207" spans="1:12" x14ac:dyDescent="0.35">
      <c r="A207" t="s">
        <v>201</v>
      </c>
      <c r="B207" t="s">
        <v>201</v>
      </c>
      <c r="C207" s="3">
        <v>0.70814615359607525</v>
      </c>
      <c r="D207" s="3">
        <v>1.0639913679156248</v>
      </c>
      <c r="E207" s="3">
        <f t="shared" si="15"/>
        <v>0.88606876075584995</v>
      </c>
      <c r="F207" s="3">
        <v>0.26243635788494329</v>
      </c>
      <c r="G207" s="3">
        <v>0.33012628848363729</v>
      </c>
      <c r="H207" s="3">
        <f t="shared" si="16"/>
        <v>0.29628132318429029</v>
      </c>
      <c r="I207">
        <v>11.700562218142771</v>
      </c>
      <c r="J207" s="4">
        <f t="shared" si="17"/>
        <v>11700.562218142772</v>
      </c>
      <c r="K207">
        <f t="shared" si="18"/>
        <v>117005.62218142772</v>
      </c>
      <c r="L207">
        <f t="shared" si="19"/>
        <v>-11700.562218142772</v>
      </c>
    </row>
    <row r="208" spans="1:12" x14ac:dyDescent="0.35">
      <c r="A208" t="s">
        <v>202</v>
      </c>
      <c r="B208" t="s">
        <v>202</v>
      </c>
      <c r="C208" s="3">
        <v>3.2142732951946269</v>
      </c>
      <c r="D208" s="3">
        <v>4.8294536697568935</v>
      </c>
      <c r="E208" s="3">
        <f t="shared" si="15"/>
        <v>4.0218634824757604</v>
      </c>
      <c r="F208" s="3">
        <v>1.1911978516780413</v>
      </c>
      <c r="G208" s="3">
        <v>1.4984422463161902</v>
      </c>
      <c r="H208" s="3">
        <f t="shared" si="16"/>
        <v>1.3448200489971156</v>
      </c>
      <c r="I208">
        <v>5.286345516665369</v>
      </c>
      <c r="J208" s="4">
        <f t="shared" si="17"/>
        <v>5286.3455166653694</v>
      </c>
      <c r="K208">
        <f t="shared" si="18"/>
        <v>52863.455166653694</v>
      </c>
      <c r="L208">
        <f t="shared" si="19"/>
        <v>-5286.3455166653694</v>
      </c>
    </row>
    <row r="209" spans="1:12" x14ac:dyDescent="0.35">
      <c r="A209" t="s">
        <v>203</v>
      </c>
      <c r="B209" t="s">
        <v>203</v>
      </c>
      <c r="C209" s="3">
        <v>1.4522173299537771</v>
      </c>
      <c r="D209" s="3">
        <v>2.1819601724330528</v>
      </c>
      <c r="E209" s="3">
        <f t="shared" si="15"/>
        <v>1.8170887511934151</v>
      </c>
      <c r="F209" s="3">
        <v>0.53818639696778325</v>
      </c>
      <c r="G209" s="3">
        <v>0.67700024179290419</v>
      </c>
      <c r="H209" s="3">
        <f t="shared" si="16"/>
        <v>0.60759331938034378</v>
      </c>
      <c r="I209">
        <v>3.9351600497550918</v>
      </c>
      <c r="J209" s="4">
        <f t="shared" si="17"/>
        <v>3935.1600497550917</v>
      </c>
      <c r="K209">
        <f t="shared" si="18"/>
        <v>39351.600497550913</v>
      </c>
      <c r="L209">
        <f t="shared" si="19"/>
        <v>-3935.1600497550917</v>
      </c>
    </row>
    <row r="210" spans="1:12" x14ac:dyDescent="0.35">
      <c r="A210" t="s">
        <v>204</v>
      </c>
      <c r="B210" t="s">
        <v>204</v>
      </c>
      <c r="C210" s="3">
        <v>1.0810318020985041</v>
      </c>
      <c r="D210" s="3">
        <v>1.6242529879377932</v>
      </c>
      <c r="E210" s="3">
        <f t="shared" si="15"/>
        <v>1.3526423950181488</v>
      </c>
      <c r="F210" s="3">
        <v>0.40062640665326715</v>
      </c>
      <c r="G210" s="3">
        <v>0.50395954951852895</v>
      </c>
      <c r="H210" s="3">
        <f t="shared" si="16"/>
        <v>0.45229297808589808</v>
      </c>
      <c r="I210">
        <v>0.9267935794724228</v>
      </c>
      <c r="J210" s="4">
        <f t="shared" si="17"/>
        <v>926.79357947242283</v>
      </c>
      <c r="K210">
        <f t="shared" si="18"/>
        <v>9267.9357947242279</v>
      </c>
      <c r="L210">
        <f t="shared" si="19"/>
        <v>-926.79357947242283</v>
      </c>
    </row>
    <row r="211" spans="1:12" x14ac:dyDescent="0.35">
      <c r="A211" t="s">
        <v>205</v>
      </c>
      <c r="B211" t="s">
        <v>205</v>
      </c>
      <c r="C211" s="3">
        <v>0.90482245061501543</v>
      </c>
      <c r="D211" s="3">
        <v>1.641080547475199</v>
      </c>
      <c r="E211" s="3">
        <f t="shared" si="15"/>
        <v>1.2729514990451072</v>
      </c>
      <c r="F211" s="3">
        <v>0.26410859679239768</v>
      </c>
      <c r="G211" s="3">
        <v>0.30980500702239727</v>
      </c>
      <c r="H211" s="3">
        <f t="shared" si="16"/>
        <v>0.28695680190739747</v>
      </c>
      <c r="I211">
        <v>22.175184533938044</v>
      </c>
      <c r="J211" s="4">
        <f t="shared" si="17"/>
        <v>22175.184533938045</v>
      </c>
      <c r="K211">
        <f t="shared" si="18"/>
        <v>221751.84533938044</v>
      </c>
      <c r="L211">
        <f t="shared" si="19"/>
        <v>-22175.184533938045</v>
      </c>
    </row>
    <row r="212" spans="1:12" x14ac:dyDescent="0.35">
      <c r="A212" t="s">
        <v>206</v>
      </c>
      <c r="B212" t="s">
        <v>206</v>
      </c>
      <c r="C212" s="3">
        <v>21.649486204101439</v>
      </c>
      <c r="D212" s="3">
        <v>39.265770481528733</v>
      </c>
      <c r="E212" s="3">
        <f t="shared" si="15"/>
        <v>30.457628342815084</v>
      </c>
      <c r="F212" s="3">
        <v>6.3192678505657733</v>
      </c>
      <c r="G212" s="3">
        <v>7.4126357286272615</v>
      </c>
      <c r="H212" s="3">
        <f t="shared" si="16"/>
        <v>6.865951789596517</v>
      </c>
      <c r="I212">
        <v>45.395735768437277</v>
      </c>
      <c r="J212" s="4">
        <f t="shared" si="17"/>
        <v>45395.735768437276</v>
      </c>
      <c r="K212">
        <f t="shared" si="18"/>
        <v>453957.35768437275</v>
      </c>
      <c r="L212">
        <f t="shared" si="19"/>
        <v>-45395.735768437276</v>
      </c>
    </row>
    <row r="213" spans="1:12" x14ac:dyDescent="0.35">
      <c r="A213" t="s">
        <v>207</v>
      </c>
      <c r="B213" t="s">
        <v>207</v>
      </c>
      <c r="C213" s="3">
        <v>44.319557013818667</v>
      </c>
      <c r="D213" s="3">
        <v>80.382579851615432</v>
      </c>
      <c r="E213" s="3">
        <f t="shared" si="15"/>
        <v>62.351068432717049</v>
      </c>
      <c r="F213" s="3">
        <v>12.936434109724189</v>
      </c>
      <c r="G213" s="3">
        <v>15.174712632918144</v>
      </c>
      <c r="H213" s="3">
        <f t="shared" si="16"/>
        <v>14.055573371321167</v>
      </c>
      <c r="I213">
        <v>60.075034299068321</v>
      </c>
      <c r="J213" s="4">
        <f t="shared" si="17"/>
        <v>60075.03429906832</v>
      </c>
      <c r="K213">
        <f t="shared" si="18"/>
        <v>600750.34299068316</v>
      </c>
      <c r="L213">
        <f t="shared" si="19"/>
        <v>-60075.03429906832</v>
      </c>
    </row>
    <row r="214" spans="1:12" x14ac:dyDescent="0.35">
      <c r="A214" t="s">
        <v>208</v>
      </c>
      <c r="B214" t="s">
        <v>208</v>
      </c>
      <c r="C214" s="3">
        <v>58.650859219597699</v>
      </c>
      <c r="D214" s="3">
        <v>106.37532710706476</v>
      </c>
      <c r="E214" s="3">
        <f t="shared" si="15"/>
        <v>82.513093163331234</v>
      </c>
      <c r="F214" s="3">
        <v>17.119597462051914</v>
      </c>
      <c r="G214" s="3">
        <v>20.081652306534362</v>
      </c>
      <c r="H214" s="3">
        <f t="shared" si="16"/>
        <v>18.60062488429314</v>
      </c>
      <c r="I214">
        <v>37.959443589233679</v>
      </c>
      <c r="J214" s="4">
        <f t="shared" si="17"/>
        <v>37959.443589233677</v>
      </c>
      <c r="K214">
        <f t="shared" si="18"/>
        <v>379594.43589233677</v>
      </c>
      <c r="L214">
        <f t="shared" si="19"/>
        <v>-37959.443589233677</v>
      </c>
    </row>
    <row r="215" spans="1:12" x14ac:dyDescent="0.35">
      <c r="A215" t="s">
        <v>209</v>
      </c>
      <c r="B215" t="s">
        <v>209</v>
      </c>
      <c r="C215" s="3">
        <v>37.059554072379989</v>
      </c>
      <c r="D215" s="3">
        <v>67.215079870033932</v>
      </c>
      <c r="E215" s="3">
        <f t="shared" si="15"/>
        <v>52.137316971206957</v>
      </c>
      <c r="F215" s="3">
        <v>10.817312078359079</v>
      </c>
      <c r="G215" s="3">
        <v>12.688937373113037</v>
      </c>
      <c r="H215" s="3">
        <f t="shared" si="16"/>
        <v>11.753124725736058</v>
      </c>
      <c r="I215">
        <v>0.24888545293421158</v>
      </c>
      <c r="J215" s="4">
        <f t="shared" si="17"/>
        <v>248.88545293421157</v>
      </c>
      <c r="K215">
        <f t="shared" si="18"/>
        <v>2488.8545293421157</v>
      </c>
      <c r="L215">
        <f t="shared" si="19"/>
        <v>-248.88545293421157</v>
      </c>
    </row>
    <row r="216" spans="1:12" x14ac:dyDescent="0.35">
      <c r="A216" t="s">
        <v>210</v>
      </c>
      <c r="B216" t="s">
        <v>210</v>
      </c>
      <c r="C216" s="3">
        <v>0.24298522393147659</v>
      </c>
      <c r="D216" s="3">
        <v>0.44070339329756025</v>
      </c>
      <c r="E216" s="3">
        <f t="shared" si="15"/>
        <v>0.34184430861451842</v>
      </c>
      <c r="F216" s="3">
        <v>7.092494940881372E-2</v>
      </c>
      <c r="G216" s="3">
        <v>8.3196475679027146E-2</v>
      </c>
      <c r="H216" s="3">
        <f t="shared" si="16"/>
        <v>7.706071254392044E-2</v>
      </c>
      <c r="I216">
        <v>1.4312235042229966</v>
      </c>
      <c r="J216" s="4">
        <f t="shared" si="17"/>
        <v>1431.2235042229966</v>
      </c>
      <c r="K216">
        <f t="shared" si="18"/>
        <v>14312.235042229966</v>
      </c>
      <c r="L216">
        <f t="shared" si="19"/>
        <v>-1431.2235042229966</v>
      </c>
    </row>
    <row r="217" spans="1:12" x14ac:dyDescent="0.35">
      <c r="A217" t="s">
        <v>211</v>
      </c>
      <c r="B217" t="s">
        <v>211</v>
      </c>
      <c r="C217" s="3">
        <v>1.397294054633009</v>
      </c>
      <c r="D217" s="3">
        <v>2.5342785102230376</v>
      </c>
      <c r="E217" s="3">
        <f t="shared" si="15"/>
        <v>1.9657862824280232</v>
      </c>
      <c r="F217" s="3">
        <v>0.40785611787665754</v>
      </c>
      <c r="G217" s="3">
        <v>0.47842390970040061</v>
      </c>
      <c r="H217" s="3">
        <f t="shared" si="16"/>
        <v>0.44314001378852907</v>
      </c>
      <c r="I217">
        <v>3.8394111577184034</v>
      </c>
      <c r="J217" s="4">
        <f t="shared" si="17"/>
        <v>3839.4111577184035</v>
      </c>
      <c r="K217">
        <f t="shared" si="18"/>
        <v>38394.111577184034</v>
      </c>
      <c r="L217">
        <f t="shared" si="19"/>
        <v>-3839.4111577184035</v>
      </c>
    </row>
    <row r="218" spans="1:12" x14ac:dyDescent="0.35">
      <c r="A218" t="s">
        <v>212</v>
      </c>
      <c r="B218" t="s">
        <v>212</v>
      </c>
      <c r="C218" s="3">
        <v>3.7483917558243824</v>
      </c>
      <c r="D218" s="3">
        <v>6.7984749832617801</v>
      </c>
      <c r="E218" s="3">
        <f t="shared" si="15"/>
        <v>5.2734333695430813</v>
      </c>
      <c r="F218" s="3">
        <v>1.0941179522966855</v>
      </c>
      <c r="G218" s="3">
        <v>1.2834236522828799</v>
      </c>
      <c r="H218" s="3">
        <f t="shared" si="16"/>
        <v>1.1887708022897827</v>
      </c>
      <c r="I218">
        <v>33.031712331300319</v>
      </c>
      <c r="J218" s="4">
        <f t="shared" si="17"/>
        <v>33031.712331300318</v>
      </c>
      <c r="K218">
        <f t="shared" si="18"/>
        <v>330317.12331300316</v>
      </c>
      <c r="L218">
        <f t="shared" si="19"/>
        <v>-33031.712331300318</v>
      </c>
    </row>
    <row r="219" spans="1:12" x14ac:dyDescent="0.35">
      <c r="A219" t="s">
        <v>213</v>
      </c>
      <c r="B219" t="s">
        <v>213</v>
      </c>
      <c r="C219" s="3">
        <v>32.2486425905443</v>
      </c>
      <c r="D219" s="3">
        <v>58.489508081779483</v>
      </c>
      <c r="E219" s="3">
        <f t="shared" si="15"/>
        <v>45.369075336161892</v>
      </c>
      <c r="F219" s="3">
        <v>9.4130552764899171</v>
      </c>
      <c r="G219" s="3">
        <v>11.041714247292971</v>
      </c>
      <c r="H219" s="3">
        <f t="shared" si="16"/>
        <v>10.227384761891443</v>
      </c>
      <c r="I219">
        <v>21.107373423830545</v>
      </c>
      <c r="J219" s="4">
        <f t="shared" si="17"/>
        <v>21107.373423830544</v>
      </c>
      <c r="K219">
        <f t="shared" si="18"/>
        <v>211073.73423830545</v>
      </c>
      <c r="L219">
        <f t="shared" si="19"/>
        <v>-21107.373423830544</v>
      </c>
    </row>
    <row r="220" spans="1:12" x14ac:dyDescent="0.35">
      <c r="A220" t="s">
        <v>214</v>
      </c>
      <c r="B220" t="s">
        <v>214</v>
      </c>
      <c r="C220" s="3">
        <v>20.606989269680071</v>
      </c>
      <c r="D220" s="3">
        <v>37.374989103680981</v>
      </c>
      <c r="E220" s="3">
        <f t="shared" si="15"/>
        <v>28.990989186680526</v>
      </c>
      <c r="F220" s="3">
        <v>6.0149734530038446</v>
      </c>
      <c r="G220" s="3">
        <v>7.0556919217293297</v>
      </c>
      <c r="H220" s="3">
        <f t="shared" si="16"/>
        <v>6.5353326873665871</v>
      </c>
      <c r="I220">
        <v>40.208079695452007</v>
      </c>
      <c r="J220" s="4">
        <f t="shared" si="17"/>
        <v>40208.079695452005</v>
      </c>
      <c r="K220">
        <f t="shared" si="18"/>
        <v>402080.79695452005</v>
      </c>
      <c r="L220">
        <f t="shared" si="19"/>
        <v>-40208.079695452005</v>
      </c>
    </row>
    <row r="221" spans="1:12" x14ac:dyDescent="0.35">
      <c r="A221" t="s">
        <v>215</v>
      </c>
      <c r="B221" t="s">
        <v>215</v>
      </c>
      <c r="C221" s="3">
        <v>39.254882651725651</v>
      </c>
      <c r="D221" s="3">
        <v>71.196757186320397</v>
      </c>
      <c r="E221" s="3">
        <f t="shared" si="15"/>
        <v>55.225819919023024</v>
      </c>
      <c r="F221" s="3">
        <v>11.458106468678563</v>
      </c>
      <c r="G221" s="3">
        <v>13.44060283574426</v>
      </c>
      <c r="H221" s="3">
        <f t="shared" si="16"/>
        <v>12.449354652211412</v>
      </c>
      <c r="I221">
        <v>26.328478867085046</v>
      </c>
      <c r="J221" s="4">
        <f t="shared" si="17"/>
        <v>26328.478867085047</v>
      </c>
      <c r="K221">
        <f t="shared" si="18"/>
        <v>263284.78867085045</v>
      </c>
      <c r="L221">
        <f t="shared" si="19"/>
        <v>-26328.478867085047</v>
      </c>
    </row>
    <row r="222" spans="1:12" x14ac:dyDescent="0.35">
      <c r="A222" t="s">
        <v>216</v>
      </c>
      <c r="B222" t="s">
        <v>216</v>
      </c>
      <c r="C222" s="3">
        <v>25.70432003105001</v>
      </c>
      <c r="D222" s="3">
        <v>46.620040827193478</v>
      </c>
      <c r="E222" s="3">
        <f t="shared" si="15"/>
        <v>36.162180429121747</v>
      </c>
      <c r="F222" s="3">
        <v>7.5028331694123862</v>
      </c>
      <c r="G222" s="3">
        <v>8.8009830462458734</v>
      </c>
      <c r="H222" s="3">
        <f t="shared" si="16"/>
        <v>8.1519081078291293</v>
      </c>
      <c r="I222">
        <v>2.7829719060287159</v>
      </c>
      <c r="J222" s="4">
        <f t="shared" si="17"/>
        <v>2782.9719060287157</v>
      </c>
      <c r="K222">
        <f t="shared" si="18"/>
        <v>27829.719060287156</v>
      </c>
      <c r="L222">
        <f t="shared" si="19"/>
        <v>-2782.9719060287157</v>
      </c>
    </row>
    <row r="223" spans="1:12" x14ac:dyDescent="0.35">
      <c r="A223" t="s">
        <v>217</v>
      </c>
      <c r="B223" t="s">
        <v>217</v>
      </c>
      <c r="C223" s="3">
        <v>2.716997091670692</v>
      </c>
      <c r="D223" s="3">
        <v>4.9278298429230745</v>
      </c>
      <c r="E223" s="3">
        <f t="shared" si="15"/>
        <v>3.822413467296883</v>
      </c>
      <c r="F223" s="3">
        <v>0.79306419605572931</v>
      </c>
      <c r="G223" s="3">
        <v>0.93028118664908721</v>
      </c>
      <c r="H223" s="3">
        <f t="shared" si="16"/>
        <v>0.8616726913524082</v>
      </c>
      <c r="I223">
        <v>10.871422843558248</v>
      </c>
      <c r="J223" s="4">
        <f t="shared" si="17"/>
        <v>10871.422843558248</v>
      </c>
      <c r="K223">
        <f t="shared" si="18"/>
        <v>108714.22843558248</v>
      </c>
      <c r="L223">
        <f t="shared" si="19"/>
        <v>-10871.422843558248</v>
      </c>
    </row>
    <row r="224" spans="1:12" x14ac:dyDescent="0.35">
      <c r="A224" t="s">
        <v>218</v>
      </c>
      <c r="B224" t="s">
        <v>218</v>
      </c>
      <c r="C224" s="3">
        <v>10.613698321669403</v>
      </c>
      <c r="D224" s="3">
        <v>19.250112373563134</v>
      </c>
      <c r="E224" s="3">
        <f t="shared" si="15"/>
        <v>14.931905347616269</v>
      </c>
      <c r="F224" s="3">
        <v>3.0980320709423106</v>
      </c>
      <c r="G224" s="3">
        <v>3.6340575776423258</v>
      </c>
      <c r="H224" s="3">
        <f t="shared" si="16"/>
        <v>3.3660448242923184</v>
      </c>
      <c r="I224">
        <v>45.707000346067396</v>
      </c>
      <c r="J224" s="4">
        <f t="shared" si="17"/>
        <v>45707.000346067398</v>
      </c>
      <c r="K224">
        <f t="shared" si="18"/>
        <v>457070.00346067396</v>
      </c>
      <c r="L224">
        <f t="shared" si="19"/>
        <v>-45707.000346067398</v>
      </c>
    </row>
    <row r="225" spans="1:12" x14ac:dyDescent="0.35">
      <c r="A225" t="s">
        <v>219</v>
      </c>
      <c r="B225" t="s">
        <v>219</v>
      </c>
      <c r="C225" s="3">
        <v>44.623442565206773</v>
      </c>
      <c r="D225" s="3">
        <v>80.93373844267694</v>
      </c>
      <c r="E225" s="3">
        <f t="shared" si="15"/>
        <v>62.778590503941857</v>
      </c>
      <c r="F225" s="3">
        <v>13.025135253808362</v>
      </c>
      <c r="G225" s="3">
        <v>15.27876096341415</v>
      </c>
      <c r="H225" s="3">
        <f t="shared" si="16"/>
        <v>14.151948108611256</v>
      </c>
      <c r="I225">
        <v>16.272046737020641</v>
      </c>
      <c r="J225" s="4">
        <f t="shared" si="17"/>
        <v>16272.046737020641</v>
      </c>
      <c r="K225">
        <f t="shared" si="18"/>
        <v>162720.4673702064</v>
      </c>
      <c r="L225">
        <f t="shared" si="19"/>
        <v>-16272.046737020641</v>
      </c>
    </row>
    <row r="226" spans="1:12" x14ac:dyDescent="0.35">
      <c r="A226" t="s">
        <v>220</v>
      </c>
      <c r="B226" t="s">
        <v>220</v>
      </c>
      <c r="C226" s="3">
        <v>15.886291760344658</v>
      </c>
      <c r="D226" s="3">
        <v>28.813038803023389</v>
      </c>
      <c r="E226" s="3">
        <f t="shared" si="15"/>
        <v>22.349665281684025</v>
      </c>
      <c r="F226" s="3">
        <v>4.6370492047444225</v>
      </c>
      <c r="G226" s="3">
        <v>5.4393574419248107</v>
      </c>
      <c r="H226" s="3">
        <f t="shared" si="16"/>
        <v>5.0382033233346171</v>
      </c>
      <c r="I226">
        <v>88.035393641061219</v>
      </c>
      <c r="J226" s="4">
        <f t="shared" si="17"/>
        <v>88035.393641061222</v>
      </c>
      <c r="K226">
        <f t="shared" si="18"/>
        <v>880353.93641061219</v>
      </c>
      <c r="L226">
        <f t="shared" si="19"/>
        <v>-88035.393641061222</v>
      </c>
    </row>
    <row r="227" spans="1:12" x14ac:dyDescent="0.35">
      <c r="A227" t="s">
        <v>221</v>
      </c>
      <c r="B227" t="s">
        <v>221</v>
      </c>
      <c r="C227" s="3">
        <v>85.948373380517978</v>
      </c>
      <c r="D227" s="3">
        <v>155.8849512918602</v>
      </c>
      <c r="E227" s="3">
        <f t="shared" si="15"/>
        <v>120.91666233618909</v>
      </c>
      <c r="F227" s="3">
        <v>25.087468016171009</v>
      </c>
      <c r="G227" s="3">
        <v>29.428134105885899</v>
      </c>
      <c r="H227" s="3">
        <f t="shared" si="16"/>
        <v>27.257801061028452</v>
      </c>
      <c r="I227">
        <v>24.96805328175326</v>
      </c>
      <c r="J227" s="4">
        <f t="shared" si="17"/>
        <v>24968.053281753258</v>
      </c>
      <c r="K227">
        <f t="shared" si="18"/>
        <v>249680.5328175326</v>
      </c>
      <c r="L227">
        <f t="shared" si="19"/>
        <v>-24968.053281753258</v>
      </c>
    </row>
    <row r="228" spans="1:12" x14ac:dyDescent="0.35">
      <c r="A228" t="s">
        <v>222</v>
      </c>
      <c r="B228" t="s">
        <v>222</v>
      </c>
      <c r="C228" s="3">
        <v>24.376145517044431</v>
      </c>
      <c r="D228" s="3">
        <v>44.211124738622338</v>
      </c>
      <c r="E228" s="3">
        <f t="shared" si="15"/>
        <v>34.293635127833383</v>
      </c>
      <c r="F228" s="3">
        <v>7.1151523520862821</v>
      </c>
      <c r="G228" s="3">
        <v>8.3462251936320442</v>
      </c>
      <c r="H228" s="3">
        <f t="shared" si="16"/>
        <v>7.7306887728591631</v>
      </c>
      <c r="I228">
        <v>36.506402781065965</v>
      </c>
      <c r="J228" s="4">
        <f t="shared" si="17"/>
        <v>36506.402781065968</v>
      </c>
      <c r="K228">
        <f t="shared" si="18"/>
        <v>365064.02781065967</v>
      </c>
      <c r="L228">
        <f t="shared" si="19"/>
        <v>-36506.402781065968</v>
      </c>
    </row>
    <row r="229" spans="1:12" x14ac:dyDescent="0.35">
      <c r="A229" t="s">
        <v>223</v>
      </c>
      <c r="B229" t="s">
        <v>223</v>
      </c>
      <c r="C229" s="3">
        <v>35.640959927998502</v>
      </c>
      <c r="D229" s="3">
        <v>64.642169291252102</v>
      </c>
      <c r="E229" s="3">
        <f t="shared" si="15"/>
        <v>50.141564609625306</v>
      </c>
      <c r="F229" s="3">
        <v>10.403238677952352</v>
      </c>
      <c r="G229" s="3">
        <v>12.203220458636263</v>
      </c>
      <c r="H229" s="3">
        <f t="shared" si="16"/>
        <v>11.303229568294308</v>
      </c>
      <c r="I229">
        <v>40.068018584210769</v>
      </c>
      <c r="J229" s="4">
        <f t="shared" si="17"/>
        <v>40068.018584210768</v>
      </c>
      <c r="K229">
        <f t="shared" si="18"/>
        <v>400680.18584210769</v>
      </c>
      <c r="L229">
        <f t="shared" si="19"/>
        <v>-40068.018584210768</v>
      </c>
    </row>
    <row r="230" spans="1:12" x14ac:dyDescent="0.35">
      <c r="A230" t="s">
        <v>224</v>
      </c>
      <c r="B230" t="s">
        <v>224</v>
      </c>
      <c r="C230" s="3">
        <v>39.11814191385681</v>
      </c>
      <c r="D230" s="3">
        <v>70.948749895153568</v>
      </c>
      <c r="E230" s="3">
        <f t="shared" si="15"/>
        <v>55.033445904505186</v>
      </c>
      <c r="F230" s="3">
        <v>11.418193218981511</v>
      </c>
      <c r="G230" s="3">
        <v>13.393783744079471</v>
      </c>
      <c r="H230" s="3">
        <f t="shared" si="16"/>
        <v>12.405988481530491</v>
      </c>
      <c r="I230">
        <v>11.117377509825143</v>
      </c>
      <c r="J230" s="4">
        <f t="shared" si="17"/>
        <v>11117.377509825143</v>
      </c>
      <c r="K230">
        <f t="shared" si="18"/>
        <v>111173.77509825143</v>
      </c>
      <c r="L230">
        <f t="shared" si="19"/>
        <v>-11117.377509825143</v>
      </c>
    </row>
    <row r="231" spans="1:12" x14ac:dyDescent="0.35">
      <c r="A231" t="s">
        <v>225</v>
      </c>
      <c r="B231" t="s">
        <v>225</v>
      </c>
      <c r="C231" s="3">
        <v>10.853822237934009</v>
      </c>
      <c r="D231" s="3">
        <v>19.685626200278598</v>
      </c>
      <c r="E231" s="3">
        <f t="shared" si="15"/>
        <v>15.269724219106305</v>
      </c>
      <c r="F231" s="3">
        <v>3.1681218333457895</v>
      </c>
      <c r="G231" s="3">
        <v>3.7162743611826068</v>
      </c>
      <c r="H231" s="3">
        <f t="shared" si="16"/>
        <v>3.4421980972641979</v>
      </c>
      <c r="I231">
        <v>24.684444394559318</v>
      </c>
      <c r="J231" s="4">
        <f t="shared" si="17"/>
        <v>24684.444394559319</v>
      </c>
      <c r="K231">
        <f t="shared" si="18"/>
        <v>246844.4439455932</v>
      </c>
      <c r="L231">
        <f t="shared" si="19"/>
        <v>-24684.444394559319</v>
      </c>
    </row>
    <row r="232" spans="1:12" x14ac:dyDescent="0.35">
      <c r="A232" t="s">
        <v>226</v>
      </c>
      <c r="B232" t="s">
        <v>226</v>
      </c>
      <c r="C232" s="3">
        <v>24.099260033576691</v>
      </c>
      <c r="D232" s="3">
        <v>43.708936292161574</v>
      </c>
      <c r="E232" s="3">
        <f t="shared" si="15"/>
        <v>33.904098162869133</v>
      </c>
      <c r="F232" s="3">
        <v>7.0343322569823812</v>
      </c>
      <c r="G232" s="3">
        <v>8.2514215013807988</v>
      </c>
      <c r="H232" s="3">
        <f t="shared" si="16"/>
        <v>7.64287687918159</v>
      </c>
      <c r="I232">
        <v>52.739908135199244</v>
      </c>
      <c r="J232" s="4">
        <f t="shared" si="17"/>
        <v>52739.908135199243</v>
      </c>
      <c r="K232">
        <f t="shared" si="18"/>
        <v>527399.08135199244</v>
      </c>
      <c r="L232">
        <f t="shared" si="19"/>
        <v>-52739.908135199243</v>
      </c>
    </row>
    <row r="233" spans="1:12" x14ac:dyDescent="0.35">
      <c r="A233" t="s">
        <v>227</v>
      </c>
      <c r="B233" t="s">
        <v>227</v>
      </c>
      <c r="C233" s="3">
        <v>51.489623990777446</v>
      </c>
      <c r="D233" s="3">
        <v>93.386962569996768</v>
      </c>
      <c r="E233" s="3">
        <f t="shared" si="15"/>
        <v>72.438293280387114</v>
      </c>
      <c r="F233" s="3">
        <v>15.029304735231927</v>
      </c>
      <c r="G233" s="3">
        <v>17.629694434748902</v>
      </c>
      <c r="H233" s="3">
        <f t="shared" si="16"/>
        <v>16.329499584990415</v>
      </c>
      <c r="I233">
        <v>17.880454700786895</v>
      </c>
      <c r="J233" s="4">
        <f t="shared" si="17"/>
        <v>17880.454700786897</v>
      </c>
      <c r="K233">
        <f t="shared" si="18"/>
        <v>178804.54700786897</v>
      </c>
      <c r="L233">
        <f t="shared" si="19"/>
        <v>-17880.454700786897</v>
      </c>
    </row>
    <row r="234" spans="1:12" x14ac:dyDescent="0.35">
      <c r="A234" t="s">
        <v>228</v>
      </c>
      <c r="B234" t="s">
        <v>228</v>
      </c>
      <c r="C234" s="3">
        <v>17.456569832611979</v>
      </c>
      <c r="D234" s="3">
        <v>31.661059203902237</v>
      </c>
      <c r="E234" s="3">
        <f t="shared" si="15"/>
        <v>24.558814518257108</v>
      </c>
      <c r="F234" s="3">
        <v>5.0953976221145956</v>
      </c>
      <c r="G234" s="3">
        <v>5.9770098939337428</v>
      </c>
      <c r="H234" s="3">
        <f t="shared" si="16"/>
        <v>5.5362037580241692</v>
      </c>
      <c r="I234">
        <v>7.8921316353748416</v>
      </c>
      <c r="J234" s="4">
        <f t="shared" si="17"/>
        <v>7892.1316353748416</v>
      </c>
      <c r="K234">
        <f t="shared" si="18"/>
        <v>78921.316353748422</v>
      </c>
      <c r="L234">
        <f t="shared" si="19"/>
        <v>-7892.1316353748416</v>
      </c>
    </row>
    <row r="235" spans="1:12" x14ac:dyDescent="0.35">
      <c r="A235" t="s">
        <v>229</v>
      </c>
      <c r="B235" t="s">
        <v>229</v>
      </c>
      <c r="C235" s="3">
        <v>0.1841289114980634</v>
      </c>
      <c r="D235" s="3">
        <v>0.8968859882647604</v>
      </c>
      <c r="E235" s="3">
        <f t="shared" si="15"/>
        <v>0.54050744988141186</v>
      </c>
      <c r="F235" s="3">
        <v>1.2048335970729358</v>
      </c>
      <c r="G235" s="3">
        <v>2.0610558803170322</v>
      </c>
      <c r="H235" s="3">
        <f t="shared" si="16"/>
        <v>1.632944738694984</v>
      </c>
      <c r="I235">
        <v>162.81451812901724</v>
      </c>
      <c r="J235" s="4">
        <f t="shared" si="17"/>
        <v>162814.51812901723</v>
      </c>
      <c r="K235">
        <f t="shared" si="18"/>
        <v>1628145.1812901723</v>
      </c>
      <c r="L235">
        <f t="shared" si="19"/>
        <v>-162814.51812901723</v>
      </c>
    </row>
    <row r="236" spans="1:12" x14ac:dyDescent="0.35">
      <c r="A236" t="s">
        <v>230</v>
      </c>
      <c r="B236" t="s">
        <v>230</v>
      </c>
      <c r="C236" s="3">
        <v>3.7985757694161664</v>
      </c>
      <c r="D236" s="3">
        <v>18.502740038123907</v>
      </c>
      <c r="E236" s="3">
        <f t="shared" si="15"/>
        <v>11.150657903770037</v>
      </c>
      <c r="F236" s="3">
        <v>24.855693061911737</v>
      </c>
      <c r="G236" s="3">
        <v>42.519541677013216</v>
      </c>
      <c r="H236" s="3">
        <f t="shared" si="16"/>
        <v>33.687617369462473</v>
      </c>
      <c r="I236">
        <v>40.978444550557533</v>
      </c>
      <c r="J236" s="4">
        <f t="shared" si="17"/>
        <v>40978.444550557535</v>
      </c>
      <c r="K236">
        <f t="shared" si="18"/>
        <v>409784.44550557534</v>
      </c>
      <c r="L236">
        <f t="shared" si="19"/>
        <v>-40978.444550557535</v>
      </c>
    </row>
    <row r="237" spans="1:12" x14ac:dyDescent="0.35">
      <c r="A237" t="s">
        <v>231</v>
      </c>
      <c r="B237" t="s">
        <v>231</v>
      </c>
      <c r="C237" s="3">
        <v>0.95605556756777743</v>
      </c>
      <c r="D237" s="3">
        <v>4.6569158291204644</v>
      </c>
      <c r="E237" s="3">
        <f t="shared" si="15"/>
        <v>2.8064856983441211</v>
      </c>
      <c r="F237" s="3">
        <v>6.2558772498169457</v>
      </c>
      <c r="G237" s="3">
        <v>10.701654256323186</v>
      </c>
      <c r="H237" s="3">
        <f t="shared" si="16"/>
        <v>8.478765753070066</v>
      </c>
      <c r="I237">
        <v>192.00330125123682</v>
      </c>
      <c r="J237" s="4">
        <f t="shared" si="17"/>
        <v>192003.30125123682</v>
      </c>
      <c r="K237">
        <f t="shared" si="18"/>
        <v>1920033.0125123682</v>
      </c>
      <c r="L237">
        <f t="shared" si="19"/>
        <v>-192003.30125123682</v>
      </c>
    </row>
    <row r="238" spans="1:12" x14ac:dyDescent="0.35">
      <c r="A238" t="s">
        <v>232</v>
      </c>
      <c r="B238" t="s">
        <v>232</v>
      </c>
      <c r="C238" s="3">
        <v>4.4795703488979957</v>
      </c>
      <c r="D238" s="3">
        <v>21.819842667212818</v>
      </c>
      <c r="E238" s="3">
        <f t="shared" si="15"/>
        <v>13.149706508055406</v>
      </c>
      <c r="F238" s="3">
        <v>29.311729553459095</v>
      </c>
      <c r="G238" s="3">
        <v>50.142287453793699</v>
      </c>
      <c r="H238" s="3">
        <f t="shared" si="16"/>
        <v>39.727008503626394</v>
      </c>
      <c r="I238">
        <v>31.06910555018581</v>
      </c>
      <c r="J238" s="4">
        <f t="shared" si="17"/>
        <v>31069.10555018581</v>
      </c>
      <c r="K238">
        <f t="shared" si="18"/>
        <v>310691.05550185812</v>
      </c>
      <c r="L238">
        <f t="shared" si="19"/>
        <v>-31069.10555018581</v>
      </c>
    </row>
    <row r="239" spans="1:12" x14ac:dyDescent="0.35">
      <c r="A239" t="s">
        <v>233</v>
      </c>
      <c r="B239" t="s">
        <v>233</v>
      </c>
      <c r="C239" s="3">
        <v>0.72486380745757084</v>
      </c>
      <c r="D239" s="3">
        <v>3.5307882234223613</v>
      </c>
      <c r="E239" s="3">
        <f t="shared" si="15"/>
        <v>2.127826015439966</v>
      </c>
      <c r="F239" s="3">
        <v>4.7430914646789439</v>
      </c>
      <c r="G239" s="3">
        <v>8.1137981028315185</v>
      </c>
      <c r="H239" s="3">
        <f t="shared" si="16"/>
        <v>6.4284447837552312</v>
      </c>
      <c r="I239">
        <v>130.06224858265159</v>
      </c>
      <c r="J239" s="4">
        <f t="shared" si="17"/>
        <v>130062.24858265159</v>
      </c>
      <c r="K239">
        <f t="shared" si="18"/>
        <v>1300622.4858265158</v>
      </c>
      <c r="L239">
        <f t="shared" si="19"/>
        <v>-130062.24858265159</v>
      </c>
    </row>
    <row r="240" spans="1:12" x14ac:dyDescent="0.35">
      <c r="A240" t="s">
        <v>234</v>
      </c>
      <c r="B240" t="s">
        <v>234</v>
      </c>
      <c r="C240" s="3">
        <v>3.0344425771069568</v>
      </c>
      <c r="D240" s="3">
        <v>14.780671907843562</v>
      </c>
      <c r="E240" s="3">
        <f t="shared" si="15"/>
        <v>8.90755724247526</v>
      </c>
      <c r="F240" s="3">
        <v>19.855645349456687</v>
      </c>
      <c r="G240" s="3">
        <v>33.96617981471335</v>
      </c>
      <c r="H240" s="3">
        <f t="shared" si="16"/>
        <v>26.910912582085018</v>
      </c>
      <c r="I240">
        <v>99.541101364806224</v>
      </c>
      <c r="J240" s="4">
        <f t="shared" si="17"/>
        <v>99541.101364806222</v>
      </c>
      <c r="K240">
        <f t="shared" si="18"/>
        <v>995411.01364806225</v>
      </c>
      <c r="L240">
        <f t="shared" si="19"/>
        <v>-99541.101364806222</v>
      </c>
    </row>
    <row r="241" spans="1:12" x14ac:dyDescent="0.35">
      <c r="A241" t="s">
        <v>235</v>
      </c>
      <c r="B241" t="s">
        <v>235</v>
      </c>
      <c r="C241" s="3">
        <v>2.3223630180554693</v>
      </c>
      <c r="D241" s="3">
        <v>11.312155346012124</v>
      </c>
      <c r="E241" s="3">
        <f t="shared" si="15"/>
        <v>6.8172591820337969</v>
      </c>
      <c r="F241" s="3">
        <v>15.196206646680578</v>
      </c>
      <c r="G241" s="3">
        <v>25.995482815007996</v>
      </c>
      <c r="H241" s="3">
        <f t="shared" si="16"/>
        <v>20.595844730844288</v>
      </c>
      <c r="I241">
        <v>1.0609471590632433</v>
      </c>
      <c r="J241" s="4">
        <f t="shared" si="17"/>
        <v>1060.9471590632434</v>
      </c>
      <c r="K241">
        <f t="shared" si="18"/>
        <v>10609.471590632435</v>
      </c>
      <c r="L241">
        <f t="shared" si="19"/>
        <v>-1060.9471590632434</v>
      </c>
    </row>
    <row r="242" spans="1:12" x14ac:dyDescent="0.35">
      <c r="A242" t="s">
        <v>280</v>
      </c>
      <c r="B242" t="s">
        <v>280</v>
      </c>
      <c r="C242" s="3">
        <v>0.37317821760434183</v>
      </c>
      <c r="D242" s="3">
        <v>0.59036414783608893</v>
      </c>
      <c r="E242" s="3">
        <f t="shared" si="15"/>
        <v>0.48177118272021535</v>
      </c>
      <c r="F242" s="3">
        <v>0.28270601366596732</v>
      </c>
      <c r="G242" s="3">
        <v>0.483612752236321</v>
      </c>
      <c r="H242" s="3">
        <f t="shared" si="16"/>
        <v>0.38315938295114416</v>
      </c>
      <c r="I242">
        <v>61.680880162154949</v>
      </c>
      <c r="J242" s="4">
        <f t="shared" si="17"/>
        <v>61680.88016215495</v>
      </c>
      <c r="K242">
        <f t="shared" si="18"/>
        <v>616808.80162154953</v>
      </c>
      <c r="L242">
        <f t="shared" si="19"/>
        <v>-61680.88016215495</v>
      </c>
    </row>
    <row r="243" spans="1:12" x14ac:dyDescent="0.35">
      <c r="A243" t="s">
        <v>236</v>
      </c>
      <c r="B243" t="s">
        <v>236</v>
      </c>
      <c r="C243" s="3">
        <v>21.695671384335064</v>
      </c>
      <c r="D243" s="3">
        <v>34.322331648319036</v>
      </c>
      <c r="E243" s="3">
        <f t="shared" si="15"/>
        <v>28.00900151632705</v>
      </c>
      <c r="F243" s="3">
        <v>16.435838110398873</v>
      </c>
      <c r="G243" s="3">
        <v>28.116065876378201</v>
      </c>
      <c r="H243" s="3">
        <f t="shared" si="16"/>
        <v>22.275951993388539</v>
      </c>
      <c r="I243">
        <v>6.5616564863378297</v>
      </c>
      <c r="J243" s="4">
        <f t="shared" si="17"/>
        <v>6561.6564863378298</v>
      </c>
      <c r="K243">
        <f t="shared" si="18"/>
        <v>65616.564863378298</v>
      </c>
      <c r="L243">
        <f t="shared" si="19"/>
        <v>-6561.6564863378298</v>
      </c>
    </row>
    <row r="244" spans="1:12" x14ac:dyDescent="0.35">
      <c r="A244" t="s">
        <v>237</v>
      </c>
      <c r="B244" t="s">
        <v>237</v>
      </c>
      <c r="C244" s="3">
        <v>2.3080011583852631</v>
      </c>
      <c r="D244" s="3">
        <v>3.6512343775634375</v>
      </c>
      <c r="E244" s="3">
        <f t="shared" si="15"/>
        <v>2.9796177679743501</v>
      </c>
      <c r="F244" s="3">
        <v>1.7484563038331558</v>
      </c>
      <c r="G244" s="3">
        <v>2.9910073517600937</v>
      </c>
      <c r="H244" s="3">
        <f t="shared" si="16"/>
        <v>2.3697318277966248</v>
      </c>
      <c r="I244">
        <v>90.413253275816743</v>
      </c>
      <c r="J244" s="4">
        <f t="shared" si="17"/>
        <v>90413.253275816736</v>
      </c>
      <c r="K244">
        <f t="shared" si="18"/>
        <v>904132.53275816736</v>
      </c>
      <c r="L244">
        <f t="shared" si="19"/>
        <v>-90413.253275816736</v>
      </c>
    </row>
    <row r="245" spans="1:12" x14ac:dyDescent="0.35">
      <c r="A245" t="s">
        <v>238</v>
      </c>
      <c r="B245" t="s">
        <v>238</v>
      </c>
      <c r="C245" s="3">
        <v>24.837516361863749</v>
      </c>
      <c r="D245" s="3">
        <v>37.318430489647142</v>
      </c>
      <c r="E245" s="3">
        <f t="shared" si="15"/>
        <v>31.077973425755445</v>
      </c>
      <c r="F245" s="3">
        <v>9.2046921385005671</v>
      </c>
      <c r="G245" s="3">
        <v>11.57884858945471</v>
      </c>
      <c r="H245" s="3">
        <f t="shared" si="16"/>
        <v>10.391770363977638</v>
      </c>
      <c r="I245">
        <v>7.4333506617852825</v>
      </c>
      <c r="J245" s="4">
        <f t="shared" si="17"/>
        <v>7433.3506617852827</v>
      </c>
      <c r="K245">
        <f t="shared" si="18"/>
        <v>74333.506617852821</v>
      </c>
      <c r="L245">
        <f t="shared" si="19"/>
        <v>-7433.3506617852827</v>
      </c>
    </row>
    <row r="246" spans="1:12" x14ac:dyDescent="0.35">
      <c r="A246" t="s">
        <v>239</v>
      </c>
      <c r="B246" t="s">
        <v>239</v>
      </c>
      <c r="C246" s="3">
        <v>2.0420232874746631</v>
      </c>
      <c r="D246" s="3">
        <v>3.0681450995990693</v>
      </c>
      <c r="E246" s="3">
        <f t="shared" si="15"/>
        <v>2.5550841935368664</v>
      </c>
      <c r="F246" s="3">
        <v>0.75676631378946357</v>
      </c>
      <c r="G246" s="3">
        <v>0.95195824402611329</v>
      </c>
      <c r="H246" s="3">
        <f t="shared" si="16"/>
        <v>0.85436227890778849</v>
      </c>
      <c r="I246">
        <v>12.438328880292262</v>
      </c>
      <c r="J246" s="4">
        <f t="shared" si="17"/>
        <v>12438.328880292262</v>
      </c>
      <c r="K246">
        <f t="shared" si="18"/>
        <v>124383.28880292262</v>
      </c>
      <c r="L246">
        <f t="shared" si="19"/>
        <v>-12438.328880292262</v>
      </c>
    </row>
    <row r="247" spans="1:12" x14ac:dyDescent="0.35">
      <c r="A247" t="s">
        <v>240</v>
      </c>
      <c r="B247" t="s">
        <v>240</v>
      </c>
      <c r="C247" s="3">
        <v>1.9030614843378248</v>
      </c>
      <c r="D247" s="3">
        <v>5.0630833317876691</v>
      </c>
      <c r="E247" s="3">
        <f t="shared" si="15"/>
        <v>3.4830724080627471</v>
      </c>
      <c r="F247" s="3">
        <v>0.71486796783459305</v>
      </c>
      <c r="G247" s="3">
        <v>5.0627779021667276</v>
      </c>
      <c r="H247" s="3">
        <f t="shared" si="16"/>
        <v>2.8888229350006602</v>
      </c>
      <c r="I247">
        <v>12.983563567173737</v>
      </c>
      <c r="J247" s="4">
        <f t="shared" si="17"/>
        <v>12983.563567173738</v>
      </c>
      <c r="K247">
        <f t="shared" si="18"/>
        <v>129835.63567173739</v>
      </c>
      <c r="L247">
        <f t="shared" si="19"/>
        <v>-12983.563567173738</v>
      </c>
    </row>
    <row r="248" spans="1:12" x14ac:dyDescent="0.35">
      <c r="A248" t="s">
        <v>241</v>
      </c>
      <c r="B248" t="s">
        <v>241</v>
      </c>
      <c r="C248" s="3">
        <v>1.9864822671869713</v>
      </c>
      <c r="D248" s="3">
        <v>5.28502380961472</v>
      </c>
      <c r="E248" s="3">
        <f t="shared" si="15"/>
        <v>3.6357530384008454</v>
      </c>
      <c r="F248" s="3">
        <v>0.74620423626382371</v>
      </c>
      <c r="G248" s="3">
        <v>5.2847049914730739</v>
      </c>
      <c r="H248" s="3">
        <f t="shared" si="16"/>
        <v>3.0154546138684486</v>
      </c>
      <c r="I248">
        <v>23.352145325843711</v>
      </c>
      <c r="J248" s="4">
        <f t="shared" si="17"/>
        <v>23352.14532584371</v>
      </c>
      <c r="K248">
        <f t="shared" si="18"/>
        <v>233521.4532584371</v>
      </c>
      <c r="L248">
        <f t="shared" si="19"/>
        <v>-23352.14532584371</v>
      </c>
    </row>
    <row r="249" spans="1:12" x14ac:dyDescent="0.35">
      <c r="A249" t="s">
        <v>242</v>
      </c>
      <c r="B249" t="s">
        <v>242</v>
      </c>
      <c r="C249" s="3">
        <v>3.5728729135540043</v>
      </c>
      <c r="D249" s="3">
        <v>9.5056063317393562</v>
      </c>
      <c r="E249" s="3">
        <f t="shared" si="15"/>
        <v>6.5392396226466802</v>
      </c>
      <c r="F249" s="3">
        <v>1.3421176457324655</v>
      </c>
      <c r="G249" s="3">
        <v>9.5050329076915059</v>
      </c>
      <c r="H249" s="3">
        <f t="shared" si="16"/>
        <v>5.4235752767119854</v>
      </c>
      <c r="I249">
        <v>0.57011840162403171</v>
      </c>
      <c r="J249" s="4">
        <f t="shared" si="17"/>
        <v>570.11840162403166</v>
      </c>
      <c r="K249">
        <f t="shared" si="18"/>
        <v>5701.1840162403169</v>
      </c>
      <c r="L249">
        <f t="shared" si="19"/>
        <v>-570.11840162403166</v>
      </c>
    </row>
    <row r="250" spans="1:12" x14ac:dyDescent="0.35">
      <c r="A250" t="s">
        <v>243</v>
      </c>
      <c r="B250" t="s">
        <v>243</v>
      </c>
      <c r="C250" s="3">
        <v>8.7227985534455862E-2</v>
      </c>
      <c r="D250" s="3">
        <v>0.23206951707006465</v>
      </c>
      <c r="E250" s="3">
        <f t="shared" si="15"/>
        <v>0.15964875130226025</v>
      </c>
      <c r="F250" s="3">
        <v>3.2766409950763541E-2</v>
      </c>
      <c r="G250" s="3">
        <v>0.23205551751683079</v>
      </c>
      <c r="H250" s="3">
        <f t="shared" si="16"/>
        <v>0.13241096373379715</v>
      </c>
      <c r="I250">
        <v>72.61060967913302</v>
      </c>
      <c r="J250" s="4">
        <f t="shared" si="17"/>
        <v>72610.60967913302</v>
      </c>
      <c r="K250">
        <f t="shared" si="18"/>
        <v>726106.09679133026</v>
      </c>
      <c r="L250">
        <f t="shared" si="19"/>
        <v>-72610.60967913302</v>
      </c>
    </row>
    <row r="251" spans="1:12" x14ac:dyDescent="0.35">
      <c r="A251" t="s">
        <v>244</v>
      </c>
      <c r="B251" t="s">
        <v>244</v>
      </c>
      <c r="C251" s="3">
        <v>11.10940673498243</v>
      </c>
      <c r="D251" s="3">
        <v>29.556508041835968</v>
      </c>
      <c r="E251" s="3">
        <f t="shared" si="15"/>
        <v>20.332957388409199</v>
      </c>
      <c r="F251" s="3">
        <v>4.1731489401921165</v>
      </c>
      <c r="G251" s="3">
        <v>29.5547250506316</v>
      </c>
      <c r="H251" s="3">
        <f t="shared" si="16"/>
        <v>16.863936995411859</v>
      </c>
      <c r="I251">
        <v>24.821699281615437</v>
      </c>
      <c r="J251" s="4">
        <f t="shared" si="17"/>
        <v>24821.699281615438</v>
      </c>
      <c r="K251">
        <f t="shared" si="18"/>
        <v>248216.99281615438</v>
      </c>
      <c r="L251">
        <f t="shared" si="19"/>
        <v>-24821.699281615438</v>
      </c>
    </row>
    <row r="252" spans="1:12" x14ac:dyDescent="0.35">
      <c r="A252" t="s">
        <v>245</v>
      </c>
      <c r="B252" t="s">
        <v>245</v>
      </c>
      <c r="C252" s="3">
        <v>3.7977143339168777</v>
      </c>
      <c r="D252" s="3">
        <v>10.103795542704779</v>
      </c>
      <c r="E252" s="3">
        <f t="shared" si="15"/>
        <v>6.950754938310828</v>
      </c>
      <c r="F252" s="3">
        <v>1.4265773074841601</v>
      </c>
      <c r="G252" s="3">
        <v>10.10318603299687</v>
      </c>
      <c r="H252" s="3">
        <f t="shared" si="16"/>
        <v>5.7648816702405155</v>
      </c>
      <c r="I252">
        <v>0.28257741750926696</v>
      </c>
      <c r="J252" s="4">
        <f t="shared" si="17"/>
        <v>282.57741750926698</v>
      </c>
      <c r="K252">
        <f t="shared" si="18"/>
        <v>2825.7741750926698</v>
      </c>
      <c r="L252">
        <f t="shared" si="19"/>
        <v>-282.57741750926698</v>
      </c>
    </row>
    <row r="253" spans="1:12" x14ac:dyDescent="0.35">
      <c r="A253" t="s">
        <v>246</v>
      </c>
      <c r="B253" t="s">
        <v>246</v>
      </c>
      <c r="C253" s="3">
        <v>4.3234280487436279E-2</v>
      </c>
      <c r="D253" s="3">
        <v>0.1150245363585496</v>
      </c>
      <c r="E253" s="3">
        <f t="shared" si="15"/>
        <v>7.9129408422992945E-2</v>
      </c>
      <c r="F253" s="3">
        <v>1.6240569465152344E-2</v>
      </c>
      <c r="G253" s="3">
        <v>0.11501759752340968</v>
      </c>
      <c r="H253" s="3">
        <f t="shared" si="16"/>
        <v>6.562908349428101E-2</v>
      </c>
      <c r="I253">
        <v>294.11808510638292</v>
      </c>
      <c r="J253" s="4">
        <f t="shared" si="17"/>
        <v>294118.0851063829</v>
      </c>
      <c r="K253">
        <f t="shared" si="18"/>
        <v>2941180.8510638289</v>
      </c>
      <c r="L253">
        <f t="shared" si="19"/>
        <v>-294118.0851063829</v>
      </c>
    </row>
    <row r="254" spans="1:12" x14ac:dyDescent="0.35">
      <c r="A254" t="s">
        <v>247</v>
      </c>
      <c r="B254" t="s">
        <v>247</v>
      </c>
      <c r="C254" s="3">
        <v>16.022508341994151</v>
      </c>
      <c r="D254" s="3">
        <v>24.073858880213443</v>
      </c>
      <c r="E254" s="3">
        <f t="shared" si="15"/>
        <v>20.048183611103795</v>
      </c>
      <c r="F254" s="3">
        <v>16.90384615384615</v>
      </c>
      <c r="G254" s="3">
        <v>119.71500000000003</v>
      </c>
      <c r="H254" s="3">
        <f t="shared" si="16"/>
        <v>68.309423076923096</v>
      </c>
      <c r="I254">
        <v>57.821643202465438</v>
      </c>
      <c r="J254" s="4">
        <f t="shared" si="17"/>
        <v>57821.643202465435</v>
      </c>
      <c r="K254">
        <f t="shared" si="18"/>
        <v>578216.43202465435</v>
      </c>
      <c r="L254">
        <f t="shared" si="19"/>
        <v>-57821.643202465435</v>
      </c>
    </row>
    <row r="255" spans="1:12" x14ac:dyDescent="0.35">
      <c r="A255" t="s">
        <v>248</v>
      </c>
      <c r="B255" t="s">
        <v>248</v>
      </c>
      <c r="C255" s="3">
        <v>15.88424215562671</v>
      </c>
      <c r="D255" s="3">
        <v>23.866113589184884</v>
      </c>
      <c r="E255" s="3">
        <f t="shared" ref="E255:E263" si="20">AVERAGE(C255:D255)</f>
        <v>19.875177872405796</v>
      </c>
      <c r="F255" s="3">
        <v>5.8866416740616998</v>
      </c>
      <c r="G255" s="3">
        <v>7.4049768986014008</v>
      </c>
      <c r="H255" s="3">
        <f t="shared" ref="H255:H263" si="21">AVERAGE(F255:G255)</f>
        <v>6.6458092863315503</v>
      </c>
      <c r="I255">
        <v>19.529896006742412</v>
      </c>
      <c r="J255" s="4">
        <f t="shared" si="17"/>
        <v>19529.896006742412</v>
      </c>
      <c r="K255">
        <f t="shared" si="18"/>
        <v>195298.96006742411</v>
      </c>
      <c r="L255">
        <f t="shared" si="19"/>
        <v>-19529.896006742412</v>
      </c>
    </row>
    <row r="256" spans="1:12" x14ac:dyDescent="0.35">
      <c r="A256" t="s">
        <v>249</v>
      </c>
      <c r="B256" t="s">
        <v>249</v>
      </c>
      <c r="C256" s="3">
        <v>5.3650775084177527</v>
      </c>
      <c r="D256" s="3">
        <v>8.0610423825175666</v>
      </c>
      <c r="E256" s="3">
        <f t="shared" si="20"/>
        <v>6.7130599454676592</v>
      </c>
      <c r="F256" s="3">
        <v>1.988277976134706</v>
      </c>
      <c r="G256" s="3">
        <v>2.5011123993074094</v>
      </c>
      <c r="H256" s="3">
        <f t="shared" si="21"/>
        <v>2.2446951877210575</v>
      </c>
      <c r="I256">
        <v>0.83919524606818896</v>
      </c>
      <c r="J256" s="4">
        <f t="shared" si="17"/>
        <v>839.19524606818891</v>
      </c>
      <c r="K256">
        <f t="shared" si="18"/>
        <v>8391.9524606818886</v>
      </c>
      <c r="L256">
        <f t="shared" si="19"/>
        <v>-839.19524606818891</v>
      </c>
    </row>
    <row r="257" spans="1:12" x14ac:dyDescent="0.35">
      <c r="A257" t="s">
        <v>281</v>
      </c>
      <c r="B257" t="s">
        <v>281</v>
      </c>
      <c r="C257" s="3">
        <v>0.23053617583509778</v>
      </c>
      <c r="D257" s="3">
        <v>0.34638118110959148</v>
      </c>
      <c r="E257" s="3">
        <f t="shared" si="20"/>
        <v>0.28845867847234463</v>
      </c>
      <c r="F257" s="3">
        <v>8.5435858176524937E-2</v>
      </c>
      <c r="G257" s="3">
        <v>0.10747223818582331</v>
      </c>
      <c r="H257" s="3">
        <f t="shared" si="21"/>
        <v>9.6454048181174118E-2</v>
      </c>
      <c r="I257">
        <v>1.3629664486484236</v>
      </c>
      <c r="J257" s="4">
        <f t="shared" si="17"/>
        <v>1362.9664486484237</v>
      </c>
      <c r="K257">
        <f t="shared" si="18"/>
        <v>13629.664486484236</v>
      </c>
      <c r="L257">
        <f t="shared" si="19"/>
        <v>-1362.9664486484237</v>
      </c>
    </row>
    <row r="258" spans="1:12" x14ac:dyDescent="0.35">
      <c r="A258" t="s">
        <v>250</v>
      </c>
      <c r="B258" t="s">
        <v>250</v>
      </c>
      <c r="C258" s="3">
        <v>0.37442189327824232</v>
      </c>
      <c r="D258" s="3">
        <v>0.56256983164228425</v>
      </c>
      <c r="E258" s="3">
        <f t="shared" si="20"/>
        <v>0.46849586246026331</v>
      </c>
      <c r="F258" s="3">
        <v>0.13875937542742792</v>
      </c>
      <c r="G258" s="3">
        <v>0.17454943351350533</v>
      </c>
      <c r="H258" s="3">
        <f t="shared" si="21"/>
        <v>0.15665440447046663</v>
      </c>
      <c r="I258">
        <v>41.068185416017407</v>
      </c>
      <c r="J258" s="4">
        <f t="shared" si="17"/>
        <v>41068.185416017404</v>
      </c>
      <c r="K258">
        <f t="shared" si="18"/>
        <v>410681.85416017403</v>
      </c>
      <c r="L258">
        <f t="shared" si="19"/>
        <v>-41068.185416017404</v>
      </c>
    </row>
    <row r="259" spans="1:12" x14ac:dyDescent="0.35">
      <c r="A259" t="s">
        <v>251</v>
      </c>
      <c r="B259" t="s">
        <v>251</v>
      </c>
      <c r="C259" s="3">
        <v>11.281882802188903</v>
      </c>
      <c r="D259" s="3">
        <v>16.95105714322878</v>
      </c>
      <c r="E259" s="3">
        <f t="shared" si="20"/>
        <v>14.116469972708842</v>
      </c>
      <c r="F259" s="3">
        <v>4.1810242386489795</v>
      </c>
      <c r="G259" s="3">
        <v>5.2594313725785122</v>
      </c>
      <c r="H259" s="3">
        <f t="shared" si="21"/>
        <v>4.7202278056137459</v>
      </c>
      <c r="I259">
        <v>7.1718754147374799</v>
      </c>
      <c r="J259" s="4">
        <f t="shared" ref="J259:J263" si="22">I259*1000</f>
        <v>7171.8754147374802</v>
      </c>
      <c r="K259">
        <f t="shared" ref="K259:K263" si="23">J259*10</f>
        <v>71718.754147374799</v>
      </c>
      <c r="L259">
        <f t="shared" ref="L259:L263" si="24">J259*(-1)</f>
        <v>-7171.8754147374802</v>
      </c>
    </row>
    <row r="260" spans="1:12" x14ac:dyDescent="0.35">
      <c r="A260" t="s">
        <v>252</v>
      </c>
      <c r="B260" t="s">
        <v>252</v>
      </c>
      <c r="C260" s="3">
        <v>1.9701931575825311</v>
      </c>
      <c r="D260" s="3">
        <v>2.960220149681061</v>
      </c>
      <c r="E260" s="3">
        <f t="shared" si="20"/>
        <v>2.465206653631796</v>
      </c>
      <c r="F260" s="3">
        <v>0.73014633205325541</v>
      </c>
      <c r="G260" s="3">
        <v>0.9184721987201141</v>
      </c>
      <c r="H260" s="3">
        <f t="shared" si="21"/>
        <v>0.82430926538668481</v>
      </c>
      <c r="I260">
        <v>0.52650764343620138</v>
      </c>
      <c r="J260" s="4">
        <f t="shared" si="22"/>
        <v>526.50764343620142</v>
      </c>
      <c r="K260">
        <f t="shared" si="23"/>
        <v>5265.076434362014</v>
      </c>
      <c r="L260">
        <f t="shared" si="24"/>
        <v>-526.50764343620142</v>
      </c>
    </row>
    <row r="261" spans="1:12" x14ac:dyDescent="0.35">
      <c r="A261" t="s">
        <v>253</v>
      </c>
      <c r="B261" t="s">
        <v>253</v>
      </c>
      <c r="C261" s="3">
        <v>0.14463744788166782</v>
      </c>
      <c r="D261" s="3">
        <v>0.21731812739778125</v>
      </c>
      <c r="E261" s="3">
        <f t="shared" si="20"/>
        <v>0.18097778763972455</v>
      </c>
      <c r="F261" s="3">
        <v>5.3602105784351151E-2</v>
      </c>
      <c r="G261" s="3">
        <v>6.7427639905188574E-2</v>
      </c>
      <c r="H261" s="3">
        <f t="shared" si="21"/>
        <v>6.0514872844769863E-2</v>
      </c>
      <c r="I261">
        <v>10.912213502782462</v>
      </c>
      <c r="J261" s="4">
        <f t="shared" si="22"/>
        <v>10912.213502782462</v>
      </c>
      <c r="K261">
        <f t="shared" si="23"/>
        <v>109122.13502782462</v>
      </c>
      <c r="L261">
        <f t="shared" si="24"/>
        <v>-10912.213502782462</v>
      </c>
    </row>
    <row r="262" spans="1:12" x14ac:dyDescent="0.35">
      <c r="A262" t="s">
        <v>254</v>
      </c>
      <c r="B262" t="s">
        <v>254</v>
      </c>
      <c r="C262" s="3">
        <v>2.9977052212986148</v>
      </c>
      <c r="D262" s="3">
        <v>4.5040595967659875</v>
      </c>
      <c r="E262" s="3">
        <f t="shared" si="20"/>
        <v>3.7508824090323012</v>
      </c>
      <c r="F262" s="3">
        <v>1.1109385206645095</v>
      </c>
      <c r="G262" s="3">
        <v>1.3974817114375089</v>
      </c>
      <c r="H262" s="3">
        <f t="shared" si="21"/>
        <v>1.2542101160510093</v>
      </c>
      <c r="I262">
        <v>10.513111217736677</v>
      </c>
      <c r="J262" s="4">
        <f t="shared" si="22"/>
        <v>10513.111217736678</v>
      </c>
      <c r="K262">
        <f t="shared" si="23"/>
        <v>105131.11217736677</v>
      </c>
      <c r="L262">
        <f t="shared" si="24"/>
        <v>-10513.111217736678</v>
      </c>
    </row>
    <row r="263" spans="1:12" x14ac:dyDescent="0.35">
      <c r="A263" t="s">
        <v>255</v>
      </c>
      <c r="B263" t="s">
        <v>255</v>
      </c>
      <c r="C263" s="3">
        <v>2.8880674284338674</v>
      </c>
      <c r="D263" s="3">
        <v>4.3393285386178544</v>
      </c>
      <c r="E263" s="3">
        <f t="shared" si="20"/>
        <v>3.6136979835258609</v>
      </c>
      <c r="F263" s="3">
        <v>1.0703071581980828</v>
      </c>
      <c r="G263" s="3">
        <v>1.3463703448754278</v>
      </c>
      <c r="H263" s="3">
        <f t="shared" si="21"/>
        <v>1.2083387515367554</v>
      </c>
      <c r="J263" s="4">
        <f t="shared" si="22"/>
        <v>0</v>
      </c>
      <c r="K263">
        <f t="shared" si="23"/>
        <v>0</v>
      </c>
      <c r="L263">
        <f t="shared" si="24"/>
        <v>0</v>
      </c>
    </row>
  </sheetData>
  <mergeCells count="2">
    <mergeCell ref="C1:E1"/>
    <mergeCell ref="F1:H1"/>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80DD7-CB16-459A-8FB9-1FA13377E694}">
  <dimension ref="A1:V272"/>
  <sheetViews>
    <sheetView topLeftCell="A249" workbookViewId="0">
      <selection activeCell="A272" sqref="A272"/>
    </sheetView>
  </sheetViews>
  <sheetFormatPr baseColWidth="10" defaultRowHeight="14.5" x14ac:dyDescent="0.35"/>
  <cols>
    <col min="7" max="7" width="10.90625" style="3"/>
    <col min="8" max="8" width="17.26953125" bestFit="1" customWidth="1"/>
    <col min="9" max="9" width="12.08984375" customWidth="1"/>
  </cols>
  <sheetData>
    <row r="1" spans="1:20" x14ac:dyDescent="0.35">
      <c r="A1" t="s">
        <v>260</v>
      </c>
      <c r="B1" t="s">
        <v>261</v>
      </c>
      <c r="C1" t="s">
        <v>262</v>
      </c>
      <c r="D1" t="s">
        <v>265</v>
      </c>
      <c r="E1" t="s">
        <v>262</v>
      </c>
      <c r="F1" t="s">
        <v>266</v>
      </c>
      <c r="G1" s="3" t="s">
        <v>285</v>
      </c>
      <c r="H1" t="s">
        <v>273</v>
      </c>
      <c r="I1" t="s">
        <v>271</v>
      </c>
      <c r="J1" t="s">
        <v>272</v>
      </c>
      <c r="K1" t="s">
        <v>267</v>
      </c>
      <c r="L1" t="s">
        <v>268</v>
      </c>
      <c r="M1" t="s">
        <v>270</v>
      </c>
      <c r="N1" t="s">
        <v>282</v>
      </c>
      <c r="O1" t="s">
        <v>269</v>
      </c>
      <c r="P1" t="s">
        <v>283</v>
      </c>
      <c r="Q1" t="s">
        <v>287</v>
      </c>
      <c r="R1" t="s">
        <v>286</v>
      </c>
      <c r="S1" s="3" t="s">
        <v>284</v>
      </c>
    </row>
    <row r="2" spans="1:20" x14ac:dyDescent="0.35">
      <c r="A2" t="s">
        <v>1</v>
      </c>
      <c r="B2" t="s">
        <v>0</v>
      </c>
      <c r="C2" t="s">
        <v>264</v>
      </c>
      <c r="D2">
        <v>17.873887</v>
      </c>
      <c r="E2" t="s">
        <v>263</v>
      </c>
      <c r="F2">
        <v>-11.202692000000001</v>
      </c>
      <c r="G2" s="3">
        <v>3.6619830203351786</v>
      </c>
      <c r="H2" t="s">
        <v>274</v>
      </c>
      <c r="I2" s="3">
        <v>174.12033462187716</v>
      </c>
      <c r="J2" s="3">
        <v>298.49200220893198</v>
      </c>
      <c r="K2">
        <v>40</v>
      </c>
      <c r="L2">
        <v>0.98</v>
      </c>
      <c r="O2">
        <v>0.05</v>
      </c>
      <c r="P2" s="3">
        <v>2.1840000000000002</v>
      </c>
      <c r="Q2" s="3">
        <v>0</v>
      </c>
      <c r="R2" s="3">
        <f>Q2*0.8</f>
        <v>0</v>
      </c>
      <c r="S2" s="3">
        <f>G2-R2</f>
        <v>3.6619830203351786</v>
      </c>
      <c r="T2" s="3"/>
    </row>
    <row r="3" spans="1:20" x14ac:dyDescent="0.35">
      <c r="A3" t="s">
        <v>2</v>
      </c>
      <c r="B3" t="s">
        <v>0</v>
      </c>
      <c r="C3" t="s">
        <v>264</v>
      </c>
      <c r="D3">
        <v>29.918886000000001</v>
      </c>
      <c r="E3" t="s">
        <v>263</v>
      </c>
      <c r="F3">
        <v>-3.3730560000000001</v>
      </c>
      <c r="G3" s="3">
        <v>0.14648689027685888</v>
      </c>
      <c r="H3" t="s">
        <v>274</v>
      </c>
      <c r="I3" s="3">
        <v>174.12033462187716</v>
      </c>
      <c r="J3" s="3">
        <v>298.49200220893238</v>
      </c>
      <c r="K3">
        <v>40</v>
      </c>
      <c r="L3">
        <v>0.98</v>
      </c>
      <c r="O3">
        <v>0.05</v>
      </c>
      <c r="P3" s="3">
        <v>2.3660000000000001</v>
      </c>
      <c r="Q3" s="3">
        <v>0</v>
      </c>
      <c r="R3" s="3">
        <f t="shared" ref="R3:R66" si="0">Q3*0.8</f>
        <v>0</v>
      </c>
      <c r="S3" s="3">
        <f t="shared" ref="S3:S66" si="1">G3-R3</f>
        <v>0.14648689027685888</v>
      </c>
      <c r="T3" s="3"/>
    </row>
    <row r="4" spans="1:20" x14ac:dyDescent="0.35">
      <c r="A4" t="s">
        <v>3</v>
      </c>
      <c r="B4" t="s">
        <v>0</v>
      </c>
      <c r="C4" t="s">
        <v>264</v>
      </c>
      <c r="D4">
        <v>2.3158340000000002</v>
      </c>
      <c r="E4" t="s">
        <v>263</v>
      </c>
      <c r="F4">
        <v>9.3076899999999991</v>
      </c>
      <c r="G4" s="3">
        <v>0.89777282046099416</v>
      </c>
      <c r="H4" t="s">
        <v>274</v>
      </c>
      <c r="I4" s="3">
        <v>174.12033462187716</v>
      </c>
      <c r="J4" s="3">
        <v>298.49200220893238</v>
      </c>
      <c r="K4">
        <v>40</v>
      </c>
      <c r="L4">
        <v>0.98</v>
      </c>
      <c r="O4">
        <v>0.05</v>
      </c>
      <c r="P4" s="3">
        <v>2.548</v>
      </c>
      <c r="Q4" s="3">
        <v>0</v>
      </c>
      <c r="R4" s="3">
        <f t="shared" si="0"/>
        <v>0</v>
      </c>
      <c r="S4" s="3">
        <f t="shared" si="1"/>
        <v>0.89777282046099416</v>
      </c>
      <c r="T4" s="3"/>
    </row>
    <row r="5" spans="1:20" x14ac:dyDescent="0.35">
      <c r="A5" t="s">
        <v>4</v>
      </c>
      <c r="B5" t="s">
        <v>0</v>
      </c>
      <c r="C5" t="s">
        <v>264</v>
      </c>
      <c r="D5">
        <v>-1.561593</v>
      </c>
      <c r="E5" t="s">
        <v>263</v>
      </c>
      <c r="F5">
        <v>12.238333000000001</v>
      </c>
      <c r="G5" s="3">
        <v>0.9963034398296251</v>
      </c>
      <c r="H5" t="s">
        <v>274</v>
      </c>
      <c r="I5" s="3">
        <v>174.12033462187699</v>
      </c>
      <c r="J5" s="3">
        <v>298.49200220893198</v>
      </c>
      <c r="K5">
        <v>40</v>
      </c>
      <c r="L5">
        <v>0.98</v>
      </c>
      <c r="O5">
        <v>0.05</v>
      </c>
      <c r="P5" s="3">
        <v>2.093</v>
      </c>
      <c r="Q5" s="3">
        <v>0</v>
      </c>
      <c r="R5" s="3">
        <f t="shared" si="0"/>
        <v>0</v>
      </c>
      <c r="S5" s="3">
        <f t="shared" si="1"/>
        <v>0.9963034398296251</v>
      </c>
      <c r="T5" s="3"/>
    </row>
    <row r="6" spans="1:20" x14ac:dyDescent="0.35">
      <c r="A6" t="s">
        <v>5</v>
      </c>
      <c r="B6" t="s">
        <v>0</v>
      </c>
      <c r="C6" t="s">
        <v>264</v>
      </c>
      <c r="D6">
        <v>24.684866</v>
      </c>
      <c r="E6" t="s">
        <v>263</v>
      </c>
      <c r="F6">
        <v>-22.328474</v>
      </c>
      <c r="G6" s="3">
        <v>0.88910112635135563</v>
      </c>
      <c r="H6" t="s">
        <v>274</v>
      </c>
      <c r="I6" s="3">
        <v>174.12033462187699</v>
      </c>
      <c r="J6" s="3">
        <v>298.49200220893198</v>
      </c>
      <c r="K6">
        <v>40</v>
      </c>
      <c r="L6">
        <v>0.98</v>
      </c>
      <c r="O6">
        <v>0.05</v>
      </c>
      <c r="P6" s="3">
        <v>1.7289999999999999</v>
      </c>
      <c r="Q6" s="3">
        <v>0</v>
      </c>
      <c r="R6" s="3">
        <f t="shared" si="0"/>
        <v>0</v>
      </c>
      <c r="S6" s="3">
        <f t="shared" si="1"/>
        <v>0.88910112635135563</v>
      </c>
      <c r="T6" s="3"/>
    </row>
    <row r="7" spans="1:20" x14ac:dyDescent="0.35">
      <c r="A7" t="s">
        <v>6</v>
      </c>
      <c r="B7" t="s">
        <v>0</v>
      </c>
      <c r="C7" t="s">
        <v>264</v>
      </c>
      <c r="D7">
        <v>20.939444000000002</v>
      </c>
      <c r="E7" t="s">
        <v>263</v>
      </c>
      <c r="F7">
        <v>6.6111110000000002</v>
      </c>
      <c r="G7" s="3">
        <v>0.12702628443728761</v>
      </c>
      <c r="H7" t="s">
        <v>274</v>
      </c>
      <c r="I7" s="3">
        <v>174.12033462187699</v>
      </c>
      <c r="J7" s="3">
        <v>298.49200220893198</v>
      </c>
      <c r="K7">
        <v>40</v>
      </c>
      <c r="L7">
        <v>0.98</v>
      </c>
      <c r="O7">
        <v>0.05</v>
      </c>
      <c r="P7" s="3">
        <v>2.4570000000000003</v>
      </c>
      <c r="Q7" s="3">
        <v>0</v>
      </c>
      <c r="R7" s="3">
        <f t="shared" si="0"/>
        <v>0</v>
      </c>
      <c r="S7" s="3">
        <f t="shared" si="1"/>
        <v>0.12702628443728761</v>
      </c>
      <c r="T7" s="3"/>
    </row>
    <row r="8" spans="1:20" x14ac:dyDescent="0.35">
      <c r="A8" t="s">
        <v>7</v>
      </c>
      <c r="B8" t="s">
        <v>0</v>
      </c>
      <c r="C8" t="s">
        <v>264</v>
      </c>
      <c r="D8">
        <v>-5.5470800000000002</v>
      </c>
      <c r="E8" t="s">
        <v>263</v>
      </c>
      <c r="F8">
        <v>7.5399890000000003</v>
      </c>
      <c r="G8" s="3">
        <v>3.5215469134537019</v>
      </c>
      <c r="H8" t="s">
        <v>274</v>
      </c>
      <c r="I8" s="3">
        <v>174.12033462187699</v>
      </c>
      <c r="J8" s="3">
        <v>298.49200220893198</v>
      </c>
      <c r="K8">
        <v>40</v>
      </c>
      <c r="L8">
        <v>0.98</v>
      </c>
      <c r="O8">
        <v>0.05</v>
      </c>
      <c r="P8" s="3">
        <v>2.548</v>
      </c>
      <c r="Q8" s="3">
        <v>0</v>
      </c>
      <c r="R8" s="3">
        <f t="shared" si="0"/>
        <v>0</v>
      </c>
      <c r="S8" s="3">
        <f t="shared" si="1"/>
        <v>3.5215469134537019</v>
      </c>
      <c r="T8" s="3"/>
    </row>
    <row r="9" spans="1:20" x14ac:dyDescent="0.35">
      <c r="A9" t="s">
        <v>8</v>
      </c>
      <c r="B9" t="s">
        <v>0</v>
      </c>
      <c r="C9" t="s">
        <v>264</v>
      </c>
      <c r="D9">
        <v>12.354722000000001</v>
      </c>
      <c r="E9" t="s">
        <v>263</v>
      </c>
      <c r="F9">
        <v>7.3697220000000003</v>
      </c>
      <c r="G9" s="3">
        <v>2.2835274658017264</v>
      </c>
      <c r="H9" t="s">
        <v>274</v>
      </c>
      <c r="I9" s="3">
        <v>174.12033462187699</v>
      </c>
      <c r="J9" s="3">
        <v>298.49200220893198</v>
      </c>
      <c r="K9">
        <v>40</v>
      </c>
      <c r="L9">
        <v>0.98</v>
      </c>
      <c r="O9">
        <v>0.05</v>
      </c>
      <c r="P9" s="3">
        <v>2.548</v>
      </c>
      <c r="Q9" s="3">
        <v>0</v>
      </c>
      <c r="R9" s="3">
        <f t="shared" si="0"/>
        <v>0</v>
      </c>
      <c r="S9" s="3">
        <f t="shared" si="1"/>
        <v>2.2835274658017264</v>
      </c>
      <c r="T9" s="3"/>
    </row>
    <row r="10" spans="1:20" x14ac:dyDescent="0.35">
      <c r="A10" t="s">
        <v>9</v>
      </c>
      <c r="B10" t="s">
        <v>0</v>
      </c>
      <c r="C10" t="s">
        <v>264</v>
      </c>
      <c r="D10">
        <v>21.758664</v>
      </c>
      <c r="E10" t="s">
        <v>263</v>
      </c>
      <c r="F10">
        <v>-4.0383329999999997</v>
      </c>
      <c r="G10" s="3">
        <v>2.7236883619013601</v>
      </c>
      <c r="H10" t="s">
        <v>274</v>
      </c>
      <c r="I10" s="3">
        <v>174.12033462187699</v>
      </c>
      <c r="J10" s="3">
        <v>298.49200220893198</v>
      </c>
      <c r="K10">
        <v>40</v>
      </c>
      <c r="L10">
        <v>0.98</v>
      </c>
      <c r="O10">
        <v>0.05</v>
      </c>
      <c r="P10" s="3">
        <v>3.0030000000000001</v>
      </c>
      <c r="Q10" s="3">
        <v>0</v>
      </c>
      <c r="R10" s="3">
        <f t="shared" si="0"/>
        <v>0</v>
      </c>
      <c r="S10" s="3">
        <f t="shared" si="1"/>
        <v>2.7236883619013601</v>
      </c>
      <c r="T10" s="3"/>
    </row>
    <row r="11" spans="1:20" x14ac:dyDescent="0.35">
      <c r="A11" t="s">
        <v>10</v>
      </c>
      <c r="B11" t="s">
        <v>0</v>
      </c>
      <c r="C11" t="s">
        <v>264</v>
      </c>
      <c r="D11">
        <v>15.827659000000001</v>
      </c>
      <c r="E11" t="s">
        <v>263</v>
      </c>
      <c r="F11">
        <v>-0.228021</v>
      </c>
      <c r="G11" s="3">
        <v>0.63217698932142441</v>
      </c>
      <c r="H11" t="s">
        <v>274</v>
      </c>
      <c r="I11" s="3">
        <v>174.12033462187699</v>
      </c>
      <c r="J11" s="3">
        <v>298.49200220893198</v>
      </c>
      <c r="K11">
        <v>40</v>
      </c>
      <c r="L11">
        <v>0.98</v>
      </c>
      <c r="O11">
        <v>0.05</v>
      </c>
      <c r="P11" s="3">
        <v>2.9120000000000004</v>
      </c>
      <c r="Q11" s="3">
        <v>0</v>
      </c>
      <c r="R11" s="3">
        <f t="shared" si="0"/>
        <v>0</v>
      </c>
      <c r="S11" s="3">
        <f t="shared" si="1"/>
        <v>0.63217698932142441</v>
      </c>
      <c r="T11" s="3"/>
    </row>
    <row r="12" spans="1:20" x14ac:dyDescent="0.35">
      <c r="A12" t="s">
        <v>275</v>
      </c>
      <c r="B12" t="s">
        <v>0</v>
      </c>
      <c r="C12" t="s">
        <v>264</v>
      </c>
      <c r="D12">
        <v>-24.013197000000002</v>
      </c>
      <c r="E12" t="s">
        <v>263</v>
      </c>
      <c r="F12" s="1">
        <v>16.002082000000001</v>
      </c>
      <c r="G12" s="3">
        <v>0.10600253432439108</v>
      </c>
      <c r="H12" t="s">
        <v>274</v>
      </c>
      <c r="I12" s="3">
        <v>174.12033462187699</v>
      </c>
      <c r="J12" s="3">
        <v>298.49200220893198</v>
      </c>
      <c r="K12">
        <v>40</v>
      </c>
      <c r="L12">
        <v>0.98</v>
      </c>
      <c r="O12">
        <v>0.05</v>
      </c>
      <c r="P12" s="3">
        <v>2.093</v>
      </c>
      <c r="Q12" s="3">
        <v>0</v>
      </c>
      <c r="R12" s="3">
        <f t="shared" si="0"/>
        <v>0</v>
      </c>
      <c r="S12" s="3">
        <f t="shared" si="1"/>
        <v>0.10600253432439108</v>
      </c>
      <c r="T12" s="3"/>
    </row>
    <row r="13" spans="1:20" x14ac:dyDescent="0.35">
      <c r="A13" t="s">
        <v>11</v>
      </c>
      <c r="B13" t="s">
        <v>0</v>
      </c>
      <c r="C13" t="s">
        <v>264</v>
      </c>
      <c r="D13">
        <v>42.590274999999998</v>
      </c>
      <c r="E13" t="s">
        <v>263</v>
      </c>
      <c r="F13">
        <v>11.825138000000001</v>
      </c>
      <c r="G13" s="3">
        <v>0.17016446121845719</v>
      </c>
      <c r="H13" t="s">
        <v>274</v>
      </c>
      <c r="I13" s="3">
        <v>174.12033462187699</v>
      </c>
      <c r="J13" s="3">
        <v>298.49200220893198</v>
      </c>
      <c r="K13">
        <v>40</v>
      </c>
      <c r="L13">
        <v>0.98</v>
      </c>
      <c r="O13">
        <v>0.05</v>
      </c>
      <c r="P13" s="3">
        <v>2.093</v>
      </c>
      <c r="Q13" s="3">
        <v>0</v>
      </c>
      <c r="R13" s="3">
        <f t="shared" si="0"/>
        <v>0</v>
      </c>
      <c r="S13" s="3">
        <f t="shared" si="1"/>
        <v>0.17016446121845719</v>
      </c>
      <c r="T13" s="3"/>
    </row>
    <row r="14" spans="1:20" x14ac:dyDescent="0.35">
      <c r="A14" t="s">
        <v>12</v>
      </c>
      <c r="B14" t="s">
        <v>0</v>
      </c>
      <c r="C14" t="s">
        <v>264</v>
      </c>
      <c r="D14">
        <v>1.659626</v>
      </c>
      <c r="E14" t="s">
        <v>263</v>
      </c>
      <c r="F14">
        <v>28.033885999999999</v>
      </c>
      <c r="G14" s="3">
        <v>8.4793517847782685</v>
      </c>
      <c r="H14" t="s">
        <v>274</v>
      </c>
      <c r="I14" s="3">
        <v>174.12033462187699</v>
      </c>
      <c r="J14" s="3">
        <v>298.49200220893198</v>
      </c>
      <c r="K14">
        <v>40</v>
      </c>
      <c r="L14">
        <v>0.98</v>
      </c>
      <c r="O14">
        <v>0.05</v>
      </c>
      <c r="P14" s="3">
        <v>1.7289999999999999</v>
      </c>
      <c r="Q14" s="3">
        <v>0</v>
      </c>
      <c r="R14" s="3">
        <f t="shared" si="0"/>
        <v>0</v>
      </c>
      <c r="S14" s="3">
        <f t="shared" si="1"/>
        <v>8.4793517847782685</v>
      </c>
      <c r="T14" s="3"/>
    </row>
    <row r="15" spans="1:20" x14ac:dyDescent="0.35">
      <c r="A15" t="s">
        <v>13</v>
      </c>
      <c r="B15" t="s">
        <v>0</v>
      </c>
      <c r="C15" t="s">
        <v>264</v>
      </c>
      <c r="D15">
        <v>30.802498</v>
      </c>
      <c r="E15" t="s">
        <v>263</v>
      </c>
      <c r="F15">
        <v>26.820553</v>
      </c>
      <c r="G15" s="3">
        <v>20.400074968920574</v>
      </c>
      <c r="H15" t="s">
        <v>274</v>
      </c>
      <c r="I15" s="3">
        <v>174.12033462187699</v>
      </c>
      <c r="J15" s="3">
        <v>298.49200220893198</v>
      </c>
      <c r="K15">
        <v>40</v>
      </c>
      <c r="L15">
        <v>0.98</v>
      </c>
      <c r="O15">
        <v>0.05</v>
      </c>
      <c r="P15" s="3">
        <v>1.6380000000000001</v>
      </c>
      <c r="Q15" s="3">
        <v>0</v>
      </c>
      <c r="R15" s="3">
        <f t="shared" si="0"/>
        <v>0</v>
      </c>
      <c r="S15" s="3">
        <f t="shared" si="1"/>
        <v>20.400074968920574</v>
      </c>
      <c r="T15" s="3"/>
    </row>
    <row r="16" spans="1:20" x14ac:dyDescent="0.35">
      <c r="A16" t="s">
        <v>14</v>
      </c>
      <c r="B16" t="s">
        <v>0</v>
      </c>
      <c r="C16" t="s">
        <v>264</v>
      </c>
      <c r="D16">
        <v>39.782333999999999</v>
      </c>
      <c r="E16" t="s">
        <v>263</v>
      </c>
      <c r="F16">
        <v>15.179384000000001</v>
      </c>
      <c r="G16" s="3">
        <v>0.11105027405412399</v>
      </c>
      <c r="H16" t="s">
        <v>274</v>
      </c>
      <c r="I16" s="3">
        <v>174.12033462187699</v>
      </c>
      <c r="J16" s="3">
        <v>298.49200220893198</v>
      </c>
      <c r="K16">
        <v>40</v>
      </c>
      <c r="L16">
        <v>0.98</v>
      </c>
      <c r="O16">
        <v>0.05</v>
      </c>
      <c r="P16" s="3">
        <v>2.093</v>
      </c>
      <c r="Q16" s="3">
        <v>0</v>
      </c>
      <c r="R16" s="3">
        <f t="shared" si="0"/>
        <v>0</v>
      </c>
      <c r="S16" s="3">
        <f t="shared" si="1"/>
        <v>0.11105027405412399</v>
      </c>
      <c r="T16" s="3"/>
    </row>
    <row r="17" spans="1:20" x14ac:dyDescent="0.35">
      <c r="A17" t="s">
        <v>276</v>
      </c>
      <c r="B17" t="s">
        <v>0</v>
      </c>
      <c r="C17" t="s">
        <v>264</v>
      </c>
      <c r="D17">
        <v>-12.885833999999999</v>
      </c>
      <c r="E17" t="s">
        <v>263</v>
      </c>
      <c r="F17">
        <v>24.215527000000002</v>
      </c>
      <c r="G17" s="3">
        <v>4.5757760650028817E-2</v>
      </c>
      <c r="H17" t="s">
        <v>274</v>
      </c>
      <c r="I17" s="3">
        <v>174.12033462187699</v>
      </c>
      <c r="J17" s="3">
        <v>298.49200220893198</v>
      </c>
      <c r="K17">
        <v>40</v>
      </c>
      <c r="L17">
        <v>0.98</v>
      </c>
      <c r="O17">
        <v>0.05</v>
      </c>
      <c r="P17" s="3">
        <v>1.6380000000000001</v>
      </c>
      <c r="Q17" s="3">
        <v>0</v>
      </c>
      <c r="R17" s="3">
        <f t="shared" si="0"/>
        <v>0</v>
      </c>
      <c r="S17" s="3">
        <f t="shared" si="1"/>
        <v>4.5757760650028817E-2</v>
      </c>
      <c r="T17" s="3"/>
    </row>
    <row r="18" spans="1:20" x14ac:dyDescent="0.35">
      <c r="A18" t="s">
        <v>15</v>
      </c>
      <c r="B18" t="s">
        <v>0</v>
      </c>
      <c r="C18" t="s">
        <v>264</v>
      </c>
      <c r="D18">
        <v>40.489673000000003</v>
      </c>
      <c r="E18" t="s">
        <v>263</v>
      </c>
      <c r="F18">
        <v>9.1449999999999996</v>
      </c>
      <c r="G18" s="3">
        <v>5.6166761447958811</v>
      </c>
      <c r="H18" t="s">
        <v>274</v>
      </c>
      <c r="I18" s="3">
        <v>174.12033462187699</v>
      </c>
      <c r="J18" s="3">
        <v>298.49200220893198</v>
      </c>
      <c r="K18">
        <v>40</v>
      </c>
      <c r="L18">
        <v>0.98</v>
      </c>
      <c r="O18">
        <v>0.05</v>
      </c>
      <c r="P18" s="3">
        <v>2.093</v>
      </c>
      <c r="Q18" s="3">
        <v>0</v>
      </c>
      <c r="R18" s="3">
        <f t="shared" si="0"/>
        <v>0</v>
      </c>
      <c r="S18" s="3">
        <f t="shared" si="1"/>
        <v>5.6166761447958811</v>
      </c>
      <c r="T18" s="3"/>
    </row>
    <row r="19" spans="1:20" x14ac:dyDescent="0.35">
      <c r="A19" t="s">
        <v>16</v>
      </c>
      <c r="B19" t="s">
        <v>0</v>
      </c>
      <c r="C19" t="s">
        <v>264</v>
      </c>
      <c r="D19">
        <v>11.609444</v>
      </c>
      <c r="E19" t="s">
        <v>263</v>
      </c>
      <c r="F19">
        <v>-0.80368899999999999</v>
      </c>
      <c r="G19" s="3">
        <v>0.92218926021101355</v>
      </c>
      <c r="H19" t="s">
        <v>274</v>
      </c>
      <c r="I19" s="3">
        <v>174.12033462187699</v>
      </c>
      <c r="J19" s="3">
        <v>298.49200220893198</v>
      </c>
      <c r="K19">
        <v>40</v>
      </c>
      <c r="L19">
        <v>0.98</v>
      </c>
      <c r="O19">
        <v>0.05</v>
      </c>
      <c r="P19" s="3">
        <v>3.0939999999999999</v>
      </c>
      <c r="Q19" s="3">
        <v>0</v>
      </c>
      <c r="R19" s="3">
        <f t="shared" si="0"/>
        <v>0</v>
      </c>
      <c r="S19" s="3">
        <f t="shared" si="1"/>
        <v>0.92218926021101355</v>
      </c>
      <c r="T19" s="3"/>
    </row>
    <row r="20" spans="1:20" x14ac:dyDescent="0.35">
      <c r="A20" t="s">
        <v>17</v>
      </c>
      <c r="B20" t="s">
        <v>0</v>
      </c>
      <c r="C20" t="s">
        <v>264</v>
      </c>
      <c r="D20">
        <v>-1.0231939999999999</v>
      </c>
      <c r="E20" t="s">
        <v>263</v>
      </c>
      <c r="F20">
        <v>7.9465269999999997</v>
      </c>
      <c r="G20" s="3">
        <v>3.9167572518529732</v>
      </c>
      <c r="H20" t="s">
        <v>274</v>
      </c>
      <c r="I20" s="3">
        <v>174.12033462187699</v>
      </c>
      <c r="J20" s="3">
        <v>298.49200220893198</v>
      </c>
      <c r="K20">
        <v>40</v>
      </c>
      <c r="L20">
        <v>0.98</v>
      </c>
      <c r="O20">
        <v>0.05</v>
      </c>
      <c r="P20" s="3">
        <v>2.548</v>
      </c>
      <c r="Q20" s="3">
        <v>0</v>
      </c>
      <c r="R20" s="3">
        <f t="shared" si="0"/>
        <v>0</v>
      </c>
      <c r="S20" s="3">
        <f t="shared" si="1"/>
        <v>3.9167572518529732</v>
      </c>
      <c r="T20" s="3"/>
    </row>
    <row r="21" spans="1:20" x14ac:dyDescent="0.35">
      <c r="A21" t="s">
        <v>18</v>
      </c>
      <c r="B21" t="s">
        <v>0</v>
      </c>
      <c r="C21" t="s">
        <v>264</v>
      </c>
      <c r="D21">
        <v>-9.6966450000000002</v>
      </c>
      <c r="E21" t="s">
        <v>263</v>
      </c>
      <c r="F21">
        <v>9.9455869999999997</v>
      </c>
      <c r="G21" s="3">
        <v>0.80009301479228345</v>
      </c>
      <c r="H21" t="s">
        <v>274</v>
      </c>
      <c r="I21" s="3">
        <v>174.12033462187699</v>
      </c>
      <c r="J21" s="3">
        <v>298.49200220893198</v>
      </c>
      <c r="K21">
        <v>40</v>
      </c>
      <c r="L21">
        <v>0.98</v>
      </c>
      <c r="O21">
        <v>0.05</v>
      </c>
      <c r="P21" s="3">
        <v>2.3660000000000001</v>
      </c>
      <c r="Q21" s="3">
        <v>0</v>
      </c>
      <c r="R21" s="3">
        <f t="shared" si="0"/>
        <v>0</v>
      </c>
      <c r="S21" s="3">
        <f t="shared" si="1"/>
        <v>0.80009301479228345</v>
      </c>
      <c r="T21" s="3"/>
    </row>
    <row r="22" spans="1:20" x14ac:dyDescent="0.35">
      <c r="A22" t="s">
        <v>19</v>
      </c>
      <c r="B22" t="s">
        <v>0</v>
      </c>
      <c r="C22" t="s">
        <v>264</v>
      </c>
      <c r="D22">
        <v>-15.310138999999999</v>
      </c>
      <c r="E22" t="s">
        <v>263</v>
      </c>
      <c r="F22">
        <v>13.443182</v>
      </c>
      <c r="G22" s="3">
        <v>0.10489559950532706</v>
      </c>
      <c r="H22" t="s">
        <v>274</v>
      </c>
      <c r="I22" s="3">
        <v>174.12033462187699</v>
      </c>
      <c r="J22" s="3">
        <v>298.49200220893198</v>
      </c>
      <c r="K22">
        <v>40</v>
      </c>
      <c r="L22">
        <v>0.98</v>
      </c>
      <c r="O22">
        <v>0.05</v>
      </c>
      <c r="P22" s="3">
        <v>2.093</v>
      </c>
      <c r="Q22" s="3">
        <v>0</v>
      </c>
      <c r="R22" s="3">
        <f t="shared" si="0"/>
        <v>0</v>
      </c>
      <c r="S22" s="3">
        <f t="shared" si="1"/>
        <v>0.10489559950532706</v>
      </c>
      <c r="T22" s="3"/>
    </row>
    <row r="23" spans="1:20" x14ac:dyDescent="0.35">
      <c r="A23" t="s">
        <v>20</v>
      </c>
      <c r="B23" t="s">
        <v>0</v>
      </c>
      <c r="C23" t="s">
        <v>264</v>
      </c>
      <c r="D23">
        <v>-15.180413</v>
      </c>
      <c r="E23" t="s">
        <v>263</v>
      </c>
      <c r="F23">
        <v>11.803749</v>
      </c>
      <c r="G23" s="3">
        <v>8.270810050021131E-2</v>
      </c>
      <c r="H23" t="s">
        <v>274</v>
      </c>
      <c r="I23" s="3">
        <v>174.12033462187699</v>
      </c>
      <c r="J23" s="3">
        <v>298.49200220893198</v>
      </c>
      <c r="K23">
        <v>40</v>
      </c>
      <c r="L23">
        <v>0.98</v>
      </c>
      <c r="O23">
        <v>0.05</v>
      </c>
      <c r="P23" s="3">
        <v>2.4570000000000003</v>
      </c>
      <c r="Q23" s="3">
        <v>0</v>
      </c>
      <c r="R23" s="3">
        <f t="shared" si="0"/>
        <v>0</v>
      </c>
      <c r="S23" s="3">
        <f t="shared" si="1"/>
        <v>8.270810050021131E-2</v>
      </c>
      <c r="T23" s="3"/>
    </row>
    <row r="24" spans="1:20" x14ac:dyDescent="0.35">
      <c r="A24" t="s">
        <v>21</v>
      </c>
      <c r="B24" t="s">
        <v>0</v>
      </c>
      <c r="C24" t="s">
        <v>264</v>
      </c>
      <c r="D24">
        <v>10.267894999999999</v>
      </c>
      <c r="E24" t="s">
        <v>263</v>
      </c>
      <c r="F24">
        <v>1.650801</v>
      </c>
      <c r="G24" s="3">
        <v>0.61932701439422355</v>
      </c>
      <c r="H24" t="s">
        <v>274</v>
      </c>
      <c r="I24" s="3">
        <v>174.12033462187699</v>
      </c>
      <c r="J24" s="3">
        <v>298.49200220893198</v>
      </c>
      <c r="K24">
        <v>40</v>
      </c>
      <c r="L24">
        <v>0.98</v>
      </c>
      <c r="O24">
        <v>0.05</v>
      </c>
      <c r="P24" s="3">
        <v>3.3670000000000004</v>
      </c>
      <c r="Q24" s="3">
        <v>0</v>
      </c>
      <c r="R24" s="3">
        <f t="shared" si="0"/>
        <v>0</v>
      </c>
      <c r="S24" s="3">
        <f t="shared" si="1"/>
        <v>0.61932701439422355</v>
      </c>
      <c r="T24" s="3"/>
    </row>
    <row r="25" spans="1:20" x14ac:dyDescent="0.35">
      <c r="A25" t="s">
        <v>22</v>
      </c>
      <c r="B25" t="s">
        <v>0</v>
      </c>
      <c r="C25" t="s">
        <v>264</v>
      </c>
      <c r="D25">
        <v>37.906193000000002</v>
      </c>
      <c r="E25" t="s">
        <v>263</v>
      </c>
      <c r="F25">
        <v>-2.3559E-2</v>
      </c>
      <c r="G25" s="3">
        <v>5.5700333733975436</v>
      </c>
      <c r="H25" t="s">
        <v>274</v>
      </c>
      <c r="I25" s="3">
        <v>174.12033462187699</v>
      </c>
      <c r="J25" s="3">
        <v>298.49200220893198</v>
      </c>
      <c r="K25">
        <v>40</v>
      </c>
      <c r="L25">
        <v>0.98</v>
      </c>
      <c r="O25">
        <v>0.05</v>
      </c>
      <c r="P25" s="3">
        <v>1.82</v>
      </c>
      <c r="Q25" s="3">
        <v>0</v>
      </c>
      <c r="R25" s="3">
        <f t="shared" si="0"/>
        <v>0</v>
      </c>
      <c r="S25" s="3">
        <f t="shared" si="1"/>
        <v>5.5700333733975436</v>
      </c>
      <c r="T25" s="3"/>
    </row>
    <row r="26" spans="1:20" x14ac:dyDescent="0.35">
      <c r="A26" t="s">
        <v>23</v>
      </c>
      <c r="B26" t="s">
        <v>0</v>
      </c>
      <c r="C26" t="s">
        <v>264</v>
      </c>
      <c r="D26">
        <v>-9.4294989999999999</v>
      </c>
      <c r="E26" t="s">
        <v>263</v>
      </c>
      <c r="F26">
        <v>6.4280549999999996</v>
      </c>
      <c r="G26" s="3">
        <v>0.17600162940652353</v>
      </c>
      <c r="H26" t="s">
        <v>274</v>
      </c>
      <c r="I26" s="3">
        <v>174.12033462187699</v>
      </c>
      <c r="J26" s="3">
        <v>298.49200220893198</v>
      </c>
      <c r="K26">
        <v>40</v>
      </c>
      <c r="L26">
        <v>0.98</v>
      </c>
      <c r="O26">
        <v>0.05</v>
      </c>
      <c r="P26" s="3">
        <v>2.73</v>
      </c>
      <c r="Q26" s="3">
        <v>0</v>
      </c>
      <c r="R26" s="3">
        <f t="shared" si="0"/>
        <v>0</v>
      </c>
      <c r="S26" s="3">
        <f t="shared" si="1"/>
        <v>0.17600162940652353</v>
      </c>
      <c r="T26" s="3"/>
    </row>
    <row r="27" spans="1:20" x14ac:dyDescent="0.35">
      <c r="A27" t="s">
        <v>24</v>
      </c>
      <c r="B27" t="s">
        <v>0</v>
      </c>
      <c r="C27" t="s">
        <v>264</v>
      </c>
      <c r="D27">
        <v>17.228331000000001</v>
      </c>
      <c r="E27" t="s">
        <v>263</v>
      </c>
      <c r="F27">
        <v>26.335100000000001</v>
      </c>
      <c r="G27" s="3">
        <v>2.113972182009896</v>
      </c>
      <c r="H27" t="s">
        <v>274</v>
      </c>
      <c r="I27" s="3">
        <v>174.12033462187699</v>
      </c>
      <c r="J27" s="3">
        <v>298.49200220893198</v>
      </c>
      <c r="K27">
        <v>40</v>
      </c>
      <c r="L27">
        <v>0.98</v>
      </c>
      <c r="O27">
        <v>0.05</v>
      </c>
      <c r="P27" s="3">
        <v>1.6380000000000001</v>
      </c>
      <c r="Q27" s="3">
        <v>0</v>
      </c>
      <c r="R27" s="3">
        <f t="shared" si="0"/>
        <v>0</v>
      </c>
      <c r="S27" s="3">
        <f t="shared" si="1"/>
        <v>2.113972182009896</v>
      </c>
      <c r="T27" s="3"/>
    </row>
    <row r="28" spans="1:20" x14ac:dyDescent="0.35">
      <c r="A28" t="s">
        <v>25</v>
      </c>
      <c r="B28" t="s">
        <v>0</v>
      </c>
      <c r="C28" t="s">
        <v>264</v>
      </c>
      <c r="D28">
        <v>28.233608</v>
      </c>
      <c r="E28" t="s">
        <v>263</v>
      </c>
      <c r="F28">
        <v>-29.609988000000001</v>
      </c>
      <c r="G28" s="3">
        <v>0.12712575479394597</v>
      </c>
      <c r="H28" t="s">
        <v>274</v>
      </c>
      <c r="I28" s="3">
        <v>174.12033462187699</v>
      </c>
      <c r="J28" s="3">
        <v>298.49200220893198</v>
      </c>
      <c r="K28">
        <v>40</v>
      </c>
      <c r="L28">
        <v>0.98</v>
      </c>
      <c r="O28">
        <v>0.05</v>
      </c>
      <c r="P28" s="3">
        <v>1.7289999999999999</v>
      </c>
      <c r="Q28" s="3">
        <v>0</v>
      </c>
      <c r="R28" s="3">
        <f t="shared" si="0"/>
        <v>0</v>
      </c>
      <c r="S28" s="3">
        <f t="shared" si="1"/>
        <v>0.12712575479394597</v>
      </c>
      <c r="T28" s="3"/>
    </row>
    <row r="29" spans="1:20" x14ac:dyDescent="0.35">
      <c r="A29" t="s">
        <v>26</v>
      </c>
      <c r="B29" t="s">
        <v>0</v>
      </c>
      <c r="C29" t="s">
        <v>264</v>
      </c>
      <c r="D29">
        <v>-7.0926200000000001</v>
      </c>
      <c r="E29" t="s">
        <v>263</v>
      </c>
      <c r="F29">
        <v>31.791702000000001</v>
      </c>
      <c r="G29" s="3">
        <v>6.6996257544833977</v>
      </c>
      <c r="H29" t="s">
        <v>277</v>
      </c>
      <c r="I29" s="3">
        <v>174.12033462187699</v>
      </c>
      <c r="J29" s="3">
        <v>298.49200220893198</v>
      </c>
      <c r="K29">
        <v>40</v>
      </c>
      <c r="L29">
        <v>0.98</v>
      </c>
      <c r="O29">
        <v>0.05</v>
      </c>
      <c r="P29" s="3">
        <v>1.7289999999999999</v>
      </c>
      <c r="Q29" s="3">
        <v>0</v>
      </c>
      <c r="R29" s="3">
        <f t="shared" si="0"/>
        <v>0</v>
      </c>
      <c r="S29" s="3">
        <f t="shared" si="1"/>
        <v>6.6996257544833977</v>
      </c>
      <c r="T29" s="3"/>
    </row>
    <row r="30" spans="1:20" x14ac:dyDescent="0.35">
      <c r="A30" t="s">
        <v>27</v>
      </c>
      <c r="B30" t="s">
        <v>0</v>
      </c>
      <c r="C30" t="s">
        <v>264</v>
      </c>
      <c r="D30">
        <v>46.869107</v>
      </c>
      <c r="E30" t="s">
        <v>263</v>
      </c>
      <c r="F30">
        <v>-18.766946999999998</v>
      </c>
      <c r="G30" s="3">
        <v>0.73885787517327561</v>
      </c>
      <c r="H30" t="s">
        <v>274</v>
      </c>
      <c r="I30" s="3">
        <v>174.12033462187699</v>
      </c>
      <c r="J30" s="3">
        <v>298.49200220893198</v>
      </c>
      <c r="K30">
        <v>40</v>
      </c>
      <c r="L30">
        <v>0.98</v>
      </c>
      <c r="O30">
        <v>0.05</v>
      </c>
      <c r="P30" s="3">
        <v>2.1840000000000002</v>
      </c>
      <c r="Q30" s="3">
        <v>0</v>
      </c>
      <c r="R30" s="3">
        <f t="shared" si="0"/>
        <v>0</v>
      </c>
      <c r="S30" s="3">
        <f t="shared" si="1"/>
        <v>0.73885787517327561</v>
      </c>
      <c r="T30" s="3"/>
    </row>
    <row r="31" spans="1:20" x14ac:dyDescent="0.35">
      <c r="A31" t="s">
        <v>28</v>
      </c>
      <c r="B31" t="s">
        <v>0</v>
      </c>
      <c r="C31" t="s">
        <v>264</v>
      </c>
      <c r="D31">
        <v>-3.9961660000000001</v>
      </c>
      <c r="E31" t="s">
        <v>263</v>
      </c>
      <c r="F31">
        <v>17.570692000000001</v>
      </c>
      <c r="G31" s="3">
        <v>0.96632624561177971</v>
      </c>
      <c r="H31" t="s">
        <v>274</v>
      </c>
      <c r="I31" s="3">
        <v>174.12033462187699</v>
      </c>
      <c r="J31" s="3">
        <v>298.49200220893198</v>
      </c>
      <c r="K31">
        <v>40</v>
      </c>
      <c r="L31">
        <v>0.98</v>
      </c>
      <c r="O31">
        <v>0.05</v>
      </c>
      <c r="P31" s="3">
        <v>2.093</v>
      </c>
      <c r="Q31" s="3">
        <v>0</v>
      </c>
      <c r="R31" s="3">
        <f t="shared" si="0"/>
        <v>0</v>
      </c>
      <c r="S31" s="3">
        <f t="shared" si="1"/>
        <v>0.96632624561177971</v>
      </c>
      <c r="T31" s="3"/>
    </row>
    <row r="32" spans="1:20" x14ac:dyDescent="0.35">
      <c r="A32" t="s">
        <v>29</v>
      </c>
      <c r="B32" t="s">
        <v>0</v>
      </c>
      <c r="C32" t="s">
        <v>264</v>
      </c>
      <c r="D32">
        <v>35.529561999999999</v>
      </c>
      <c r="E32" t="s">
        <v>263</v>
      </c>
      <c r="F32">
        <v>-18.665694999999999</v>
      </c>
      <c r="G32" s="3">
        <v>0.81247555004523442</v>
      </c>
      <c r="H32" t="s">
        <v>274</v>
      </c>
      <c r="I32" s="3">
        <v>174.12033462187699</v>
      </c>
      <c r="J32" s="3">
        <v>298.49200220893198</v>
      </c>
      <c r="K32">
        <v>40</v>
      </c>
      <c r="L32">
        <v>0.98</v>
      </c>
      <c r="O32">
        <v>0.05</v>
      </c>
      <c r="P32" s="3">
        <v>2.093</v>
      </c>
      <c r="Q32" s="3">
        <v>0</v>
      </c>
      <c r="R32" s="3">
        <f t="shared" si="0"/>
        <v>0</v>
      </c>
      <c r="S32" s="3">
        <f t="shared" si="1"/>
        <v>0.81247555004523442</v>
      </c>
      <c r="T32" s="3"/>
    </row>
    <row r="33" spans="1:20" x14ac:dyDescent="0.35">
      <c r="A33" t="s">
        <v>30</v>
      </c>
      <c r="B33" t="s">
        <v>0</v>
      </c>
      <c r="C33" t="s">
        <v>264</v>
      </c>
      <c r="D33">
        <v>-10.940835</v>
      </c>
      <c r="E33" t="s">
        <v>263</v>
      </c>
      <c r="F33">
        <v>21.00789</v>
      </c>
      <c r="G33" s="3">
        <v>0.41530686183401549</v>
      </c>
      <c r="H33" t="s">
        <v>274</v>
      </c>
      <c r="I33" s="3">
        <v>174.12033462187699</v>
      </c>
      <c r="J33" s="3">
        <v>298.49200220893198</v>
      </c>
      <c r="K33">
        <v>40</v>
      </c>
      <c r="L33">
        <v>0.98</v>
      </c>
      <c r="O33">
        <v>0.05</v>
      </c>
      <c r="P33" s="3">
        <v>1.6380000000000001</v>
      </c>
      <c r="Q33" s="3">
        <v>0</v>
      </c>
      <c r="R33" s="3">
        <f t="shared" si="0"/>
        <v>0</v>
      </c>
      <c r="S33" s="3">
        <f t="shared" si="1"/>
        <v>0.41530686183401549</v>
      </c>
      <c r="T33" s="3"/>
    </row>
    <row r="34" spans="1:20" x14ac:dyDescent="0.35">
      <c r="A34" t="s">
        <v>278</v>
      </c>
      <c r="B34" t="s">
        <v>0</v>
      </c>
      <c r="C34" t="s">
        <v>264</v>
      </c>
      <c r="D34">
        <v>57.552152</v>
      </c>
      <c r="E34" t="s">
        <v>263</v>
      </c>
      <c r="F34">
        <v>-20.348403999999999</v>
      </c>
      <c r="G34" s="3">
        <v>0</v>
      </c>
      <c r="H34" t="s">
        <v>274</v>
      </c>
      <c r="I34" s="3">
        <v>174.12033462187699</v>
      </c>
      <c r="J34" s="3">
        <v>298.49200220893198</v>
      </c>
      <c r="K34">
        <v>40</v>
      </c>
      <c r="L34">
        <v>0.98</v>
      </c>
      <c r="O34">
        <v>0.05</v>
      </c>
      <c r="P34" s="3">
        <v>2.73</v>
      </c>
      <c r="Q34" s="3">
        <v>0</v>
      </c>
      <c r="R34" s="3">
        <f t="shared" si="0"/>
        <v>0</v>
      </c>
      <c r="S34" s="3">
        <f t="shared" si="1"/>
        <v>0</v>
      </c>
      <c r="T34" s="3"/>
    </row>
    <row r="35" spans="1:20" x14ac:dyDescent="0.35">
      <c r="A35" t="s">
        <v>31</v>
      </c>
      <c r="B35" t="s">
        <v>0</v>
      </c>
      <c r="C35" t="s">
        <v>264</v>
      </c>
      <c r="D35">
        <v>34.301524999999998</v>
      </c>
      <c r="E35" t="s">
        <v>263</v>
      </c>
      <c r="F35">
        <v>-13.254308</v>
      </c>
      <c r="G35" s="3">
        <v>0.63736386476973661</v>
      </c>
      <c r="H35" t="s">
        <v>274</v>
      </c>
      <c r="I35" s="3">
        <v>174.12033462187699</v>
      </c>
      <c r="J35" s="3">
        <v>298.49200220893198</v>
      </c>
      <c r="K35">
        <v>40</v>
      </c>
      <c r="L35">
        <v>0.98</v>
      </c>
      <c r="O35">
        <v>0.05</v>
      </c>
      <c r="P35" s="3">
        <v>2.093</v>
      </c>
      <c r="Q35" s="3">
        <v>0</v>
      </c>
      <c r="R35" s="3">
        <f t="shared" si="0"/>
        <v>0</v>
      </c>
      <c r="S35" s="3">
        <f t="shared" si="1"/>
        <v>0.63736386476973661</v>
      </c>
      <c r="T35" s="3"/>
    </row>
    <row r="36" spans="1:20" x14ac:dyDescent="0.35">
      <c r="A36" t="s">
        <v>32</v>
      </c>
      <c r="B36" t="s">
        <v>0</v>
      </c>
      <c r="C36" t="s">
        <v>264</v>
      </c>
      <c r="D36">
        <v>18.490410000000001</v>
      </c>
      <c r="E36" t="s">
        <v>263</v>
      </c>
      <c r="F36">
        <v>-22.957640000000001</v>
      </c>
      <c r="G36" s="3">
        <v>0.6176540922604663</v>
      </c>
      <c r="H36" t="s">
        <v>277</v>
      </c>
      <c r="I36" s="3">
        <v>174.12033462187699</v>
      </c>
      <c r="J36" s="3">
        <v>298.49200220893198</v>
      </c>
      <c r="K36">
        <v>40</v>
      </c>
      <c r="L36">
        <v>0.98</v>
      </c>
      <c r="O36">
        <v>0.05</v>
      </c>
      <c r="P36" s="3">
        <v>1.4560000000000002</v>
      </c>
      <c r="Q36" s="3">
        <v>0</v>
      </c>
      <c r="R36" s="3">
        <f t="shared" si="0"/>
        <v>0</v>
      </c>
      <c r="S36" s="3">
        <f t="shared" si="1"/>
        <v>0.6176540922604663</v>
      </c>
      <c r="T36" s="3"/>
    </row>
    <row r="37" spans="1:20" x14ac:dyDescent="0.35">
      <c r="A37" t="s">
        <v>33</v>
      </c>
      <c r="B37" t="s">
        <v>0</v>
      </c>
      <c r="C37" t="s">
        <v>264</v>
      </c>
      <c r="D37">
        <v>8.0816660000000002</v>
      </c>
      <c r="E37" t="s">
        <v>263</v>
      </c>
      <c r="F37">
        <v>17.607789</v>
      </c>
      <c r="G37" s="3">
        <v>0.75468503682660293</v>
      </c>
      <c r="H37" t="s">
        <v>274</v>
      </c>
      <c r="I37" s="3">
        <v>174.12033462187699</v>
      </c>
      <c r="J37" s="3">
        <v>298.49200220893198</v>
      </c>
      <c r="K37">
        <v>40</v>
      </c>
      <c r="L37">
        <v>0.98</v>
      </c>
      <c r="O37">
        <v>0.05</v>
      </c>
      <c r="P37" s="3">
        <v>1.7289999999999999</v>
      </c>
      <c r="Q37" s="3">
        <v>0</v>
      </c>
      <c r="R37" s="3">
        <f t="shared" si="0"/>
        <v>0</v>
      </c>
      <c r="S37" s="3">
        <f t="shared" si="1"/>
        <v>0.75468503682660293</v>
      </c>
      <c r="T37" s="3"/>
    </row>
    <row r="38" spans="1:20" x14ac:dyDescent="0.35">
      <c r="A38" t="s">
        <v>34</v>
      </c>
      <c r="B38" t="s">
        <v>0</v>
      </c>
      <c r="C38" t="s">
        <v>264</v>
      </c>
      <c r="D38">
        <v>8.6752769999999995</v>
      </c>
      <c r="E38" t="s">
        <v>263</v>
      </c>
      <c r="F38">
        <v>9.0819989999999997</v>
      </c>
      <c r="G38" s="3">
        <v>22.249274311736944</v>
      </c>
      <c r="H38" t="s">
        <v>274</v>
      </c>
      <c r="I38" s="3">
        <v>174.12033462187699</v>
      </c>
      <c r="J38" s="3">
        <v>298.49200220893198</v>
      </c>
      <c r="K38">
        <v>40</v>
      </c>
      <c r="L38">
        <v>0.98</v>
      </c>
      <c r="O38">
        <v>0.05</v>
      </c>
      <c r="P38" s="3">
        <v>3.0030000000000001</v>
      </c>
      <c r="Q38" s="3">
        <v>0</v>
      </c>
      <c r="R38" s="3">
        <f t="shared" si="0"/>
        <v>0</v>
      </c>
      <c r="S38" s="3">
        <f t="shared" si="1"/>
        <v>22.249274311736944</v>
      </c>
      <c r="T38" s="3"/>
    </row>
    <row r="39" spans="1:20" x14ac:dyDescent="0.35">
      <c r="A39" t="s">
        <v>35</v>
      </c>
      <c r="B39" t="s">
        <v>0</v>
      </c>
      <c r="C39" t="s">
        <v>264</v>
      </c>
      <c r="D39">
        <v>29.873888000000001</v>
      </c>
      <c r="E39" t="s">
        <v>263</v>
      </c>
      <c r="F39">
        <v>-1.9402779999999999</v>
      </c>
      <c r="G39" s="3">
        <v>0.55880278425688934</v>
      </c>
      <c r="H39" t="s">
        <v>274</v>
      </c>
      <c r="I39" s="3">
        <v>174.12033462187699</v>
      </c>
      <c r="J39" s="3">
        <v>298.49200220893198</v>
      </c>
      <c r="K39">
        <v>40</v>
      </c>
      <c r="L39">
        <v>0.98</v>
      </c>
      <c r="O39">
        <v>0.05</v>
      </c>
      <c r="P39" s="3">
        <v>2.73</v>
      </c>
      <c r="Q39" s="3">
        <v>0</v>
      </c>
      <c r="R39" s="3">
        <f t="shared" si="0"/>
        <v>0</v>
      </c>
      <c r="S39" s="3">
        <f t="shared" si="1"/>
        <v>0.55880278425688934</v>
      </c>
      <c r="T39" s="3"/>
    </row>
    <row r="40" spans="1:20" x14ac:dyDescent="0.35">
      <c r="A40" t="s">
        <v>36</v>
      </c>
      <c r="B40" t="s">
        <v>0</v>
      </c>
      <c r="C40" t="s">
        <v>264</v>
      </c>
      <c r="D40">
        <v>30.217635999999999</v>
      </c>
      <c r="E40" t="s">
        <v>263</v>
      </c>
      <c r="F40">
        <v>12.862807</v>
      </c>
      <c r="G40" s="3">
        <v>1.7326900954550748</v>
      </c>
      <c r="H40" t="s">
        <v>274</v>
      </c>
      <c r="I40" s="3">
        <v>174.12033462187699</v>
      </c>
      <c r="J40" s="3">
        <v>298.49200220893198</v>
      </c>
      <c r="K40">
        <v>40</v>
      </c>
      <c r="L40">
        <v>0.98</v>
      </c>
      <c r="O40">
        <v>0.05</v>
      </c>
      <c r="P40" s="3">
        <v>1.7289999999999999</v>
      </c>
      <c r="Q40" s="3">
        <v>0</v>
      </c>
      <c r="R40" s="3">
        <f t="shared" si="0"/>
        <v>0</v>
      </c>
      <c r="S40" s="3">
        <f t="shared" si="1"/>
        <v>1.7326900954550748</v>
      </c>
      <c r="T40" s="3"/>
    </row>
    <row r="41" spans="1:20" x14ac:dyDescent="0.35">
      <c r="A41" t="s">
        <v>37</v>
      </c>
      <c r="B41" t="s">
        <v>0</v>
      </c>
      <c r="C41" t="s">
        <v>264</v>
      </c>
      <c r="D41">
        <v>-14.452362000000001</v>
      </c>
      <c r="E41" t="s">
        <v>263</v>
      </c>
      <c r="F41">
        <v>14.497401</v>
      </c>
      <c r="G41" s="3">
        <v>1.3944577033454317</v>
      </c>
      <c r="H41" t="s">
        <v>274</v>
      </c>
      <c r="I41" s="3">
        <v>174.12033462187699</v>
      </c>
      <c r="J41" s="3">
        <v>298.49200220893198</v>
      </c>
      <c r="K41">
        <v>40</v>
      </c>
      <c r="L41">
        <v>0.98</v>
      </c>
      <c r="O41">
        <v>0.05</v>
      </c>
      <c r="P41" s="3">
        <v>2.093</v>
      </c>
      <c r="Q41" s="3">
        <v>0</v>
      </c>
      <c r="R41" s="3">
        <f t="shared" si="0"/>
        <v>0</v>
      </c>
      <c r="S41" s="3">
        <f t="shared" si="1"/>
        <v>1.3944577033454317</v>
      </c>
      <c r="T41" s="3"/>
    </row>
    <row r="42" spans="1:20" x14ac:dyDescent="0.35">
      <c r="A42" t="s">
        <v>38</v>
      </c>
      <c r="B42" t="s">
        <v>0</v>
      </c>
      <c r="C42" t="s">
        <v>264</v>
      </c>
      <c r="D42">
        <v>-11.779889000000001</v>
      </c>
      <c r="E42" t="s">
        <v>263</v>
      </c>
      <c r="F42">
        <v>8.4605549999999994</v>
      </c>
      <c r="G42" s="3">
        <v>0.21202425633556501</v>
      </c>
      <c r="H42" t="s">
        <v>274</v>
      </c>
      <c r="I42" s="3">
        <v>174.12033462187699</v>
      </c>
      <c r="J42" s="3">
        <v>298.49200220893198</v>
      </c>
      <c r="K42">
        <v>40</v>
      </c>
      <c r="L42">
        <v>0.98</v>
      </c>
      <c r="O42">
        <v>0.05</v>
      </c>
      <c r="P42" s="3">
        <v>2.8210000000000002</v>
      </c>
      <c r="Q42" s="3">
        <v>0</v>
      </c>
      <c r="R42" s="3">
        <f t="shared" si="0"/>
        <v>0</v>
      </c>
      <c r="S42" s="3">
        <f t="shared" si="1"/>
        <v>0.21202425633556501</v>
      </c>
      <c r="T42" s="3"/>
    </row>
    <row r="43" spans="1:20" x14ac:dyDescent="0.35">
      <c r="A43" t="s">
        <v>39</v>
      </c>
      <c r="B43" t="s">
        <v>0</v>
      </c>
      <c r="C43" t="s">
        <v>264</v>
      </c>
      <c r="D43">
        <v>46.199615999999999</v>
      </c>
      <c r="E43" t="s">
        <v>263</v>
      </c>
      <c r="F43">
        <v>5.1521489999999996</v>
      </c>
      <c r="G43" s="3">
        <v>0.36811761668704135</v>
      </c>
      <c r="H43" t="s">
        <v>274</v>
      </c>
      <c r="I43" s="3">
        <v>174.12033462187699</v>
      </c>
      <c r="J43" s="3">
        <v>298.49200220893198</v>
      </c>
      <c r="K43">
        <v>40</v>
      </c>
      <c r="L43">
        <v>0.98</v>
      </c>
      <c r="O43">
        <v>0.05</v>
      </c>
      <c r="P43" s="3">
        <v>1.7289999999999999</v>
      </c>
      <c r="Q43" s="3">
        <v>0</v>
      </c>
      <c r="R43" s="3">
        <f t="shared" si="0"/>
        <v>0</v>
      </c>
      <c r="S43" s="3">
        <f t="shared" si="1"/>
        <v>0.36811761668704135</v>
      </c>
      <c r="T43" s="3"/>
    </row>
    <row r="44" spans="1:20" x14ac:dyDescent="0.35">
      <c r="A44" t="s">
        <v>40</v>
      </c>
      <c r="B44" t="s">
        <v>0</v>
      </c>
      <c r="C44" t="s">
        <v>264</v>
      </c>
      <c r="D44">
        <v>31.465865999999998</v>
      </c>
      <c r="E44" t="s">
        <v>263</v>
      </c>
      <c r="F44">
        <v>-26.522503</v>
      </c>
      <c r="G44" s="3">
        <v>0.24942765730635119</v>
      </c>
      <c r="H44" t="s">
        <v>274</v>
      </c>
      <c r="I44" s="3">
        <v>174.12033462187699</v>
      </c>
      <c r="J44" s="3">
        <v>298.49200220893198</v>
      </c>
      <c r="K44">
        <v>40</v>
      </c>
      <c r="L44">
        <v>0.98</v>
      </c>
      <c r="O44">
        <v>0.05</v>
      </c>
      <c r="P44" s="3">
        <v>2.0020000000000002</v>
      </c>
      <c r="Q44" s="3">
        <v>0</v>
      </c>
      <c r="R44" s="3">
        <f t="shared" si="0"/>
        <v>0</v>
      </c>
      <c r="S44" s="3">
        <f t="shared" si="1"/>
        <v>0.24942765730635119</v>
      </c>
      <c r="T44" s="3"/>
    </row>
    <row r="45" spans="1:20" x14ac:dyDescent="0.35">
      <c r="A45" t="s">
        <v>41</v>
      </c>
      <c r="B45" t="s">
        <v>0</v>
      </c>
      <c r="C45" t="s">
        <v>264</v>
      </c>
      <c r="D45">
        <v>18.732206999999999</v>
      </c>
      <c r="E45" t="s">
        <v>263</v>
      </c>
      <c r="F45">
        <v>15.454166000000001</v>
      </c>
      <c r="G45" s="3">
        <v>0.59462277108657535</v>
      </c>
      <c r="H45" t="s">
        <v>274</v>
      </c>
      <c r="I45" s="3">
        <v>174.12033462187699</v>
      </c>
      <c r="J45" s="3">
        <v>298.49200220893198</v>
      </c>
      <c r="K45">
        <v>40</v>
      </c>
      <c r="L45">
        <v>0.98</v>
      </c>
      <c r="O45">
        <v>0.05</v>
      </c>
      <c r="P45" s="3">
        <v>1.9110000000000003</v>
      </c>
      <c r="Q45" s="3">
        <v>0</v>
      </c>
      <c r="R45" s="3">
        <f t="shared" si="0"/>
        <v>0</v>
      </c>
      <c r="S45" s="3">
        <f t="shared" si="1"/>
        <v>0.59462277108657535</v>
      </c>
      <c r="T45" s="3"/>
    </row>
    <row r="46" spans="1:20" x14ac:dyDescent="0.35">
      <c r="A46" t="s">
        <v>42</v>
      </c>
      <c r="B46" t="s">
        <v>0</v>
      </c>
      <c r="C46" t="s">
        <v>264</v>
      </c>
      <c r="D46">
        <v>0.82478200000000002</v>
      </c>
      <c r="E46" t="s">
        <v>263</v>
      </c>
      <c r="F46">
        <v>8.6195430000000002</v>
      </c>
      <c r="G46" s="3">
        <v>0.42467646759362199</v>
      </c>
      <c r="H46" t="s">
        <v>274</v>
      </c>
      <c r="I46" s="3">
        <v>174.12033462187699</v>
      </c>
      <c r="J46" s="3">
        <v>298.49200220893198</v>
      </c>
      <c r="K46">
        <v>40</v>
      </c>
      <c r="L46">
        <v>0.98</v>
      </c>
      <c r="O46">
        <v>0.05</v>
      </c>
      <c r="P46" s="3">
        <v>2.548</v>
      </c>
      <c r="Q46" s="3">
        <v>0</v>
      </c>
      <c r="R46" s="3">
        <f t="shared" si="0"/>
        <v>0</v>
      </c>
      <c r="S46" s="3">
        <f t="shared" si="1"/>
        <v>0.42467646759362199</v>
      </c>
      <c r="T46" s="3"/>
    </row>
    <row r="47" spans="1:20" x14ac:dyDescent="0.35">
      <c r="A47" t="s">
        <v>43</v>
      </c>
      <c r="B47" t="s">
        <v>0</v>
      </c>
      <c r="C47" t="s">
        <v>264</v>
      </c>
      <c r="D47">
        <v>9.5374990000000004</v>
      </c>
      <c r="E47" t="s">
        <v>263</v>
      </c>
      <c r="F47">
        <v>33.886916999999997</v>
      </c>
      <c r="G47" s="3">
        <v>2.364363456981657</v>
      </c>
      <c r="H47" t="s">
        <v>274</v>
      </c>
      <c r="I47" s="3">
        <v>174.12033462187699</v>
      </c>
      <c r="J47" s="3">
        <v>298.49200220893198</v>
      </c>
      <c r="K47">
        <v>40</v>
      </c>
      <c r="L47">
        <v>0.98</v>
      </c>
      <c r="O47">
        <v>0.05</v>
      </c>
      <c r="P47" s="3">
        <v>1.7289999999999999</v>
      </c>
      <c r="Q47" s="3">
        <v>0</v>
      </c>
      <c r="R47" s="3">
        <f t="shared" si="0"/>
        <v>0</v>
      </c>
      <c r="S47" s="3">
        <f t="shared" si="1"/>
        <v>2.364363456981657</v>
      </c>
      <c r="T47" s="3"/>
    </row>
    <row r="48" spans="1:20" x14ac:dyDescent="0.35">
      <c r="A48" t="s">
        <v>44</v>
      </c>
      <c r="B48" t="s">
        <v>0</v>
      </c>
      <c r="C48" t="s">
        <v>264</v>
      </c>
      <c r="D48">
        <v>34.888821999999998</v>
      </c>
      <c r="E48" t="s">
        <v>263</v>
      </c>
      <c r="F48">
        <v>-6.3690280000000001</v>
      </c>
      <c r="G48" s="3">
        <v>3.4211107401402159</v>
      </c>
      <c r="H48" t="s">
        <v>274</v>
      </c>
      <c r="I48" s="3">
        <v>174.12033462187699</v>
      </c>
      <c r="J48" s="3">
        <v>298.49200220893198</v>
      </c>
      <c r="K48">
        <v>40</v>
      </c>
      <c r="L48">
        <v>0.98</v>
      </c>
      <c r="O48">
        <v>0.05</v>
      </c>
      <c r="P48" s="3">
        <v>1.82</v>
      </c>
      <c r="Q48" s="3">
        <v>0</v>
      </c>
      <c r="R48" s="3">
        <f t="shared" si="0"/>
        <v>0</v>
      </c>
      <c r="S48" s="3">
        <f t="shared" si="1"/>
        <v>3.4211107401402159</v>
      </c>
      <c r="T48" s="3"/>
    </row>
    <row r="49" spans="1:20" x14ac:dyDescent="0.35">
      <c r="A49" t="s">
        <v>45</v>
      </c>
      <c r="B49" t="s">
        <v>0</v>
      </c>
      <c r="C49" t="s">
        <v>264</v>
      </c>
      <c r="D49">
        <v>32.290275000000001</v>
      </c>
      <c r="E49" t="s">
        <v>263</v>
      </c>
      <c r="F49">
        <v>1.3733329999999999</v>
      </c>
      <c r="G49" s="3">
        <v>2.0410384930701411</v>
      </c>
      <c r="H49" t="s">
        <v>274</v>
      </c>
      <c r="I49" s="3">
        <v>174.12033462187699</v>
      </c>
      <c r="J49" s="3">
        <v>298.49200220893198</v>
      </c>
      <c r="K49">
        <v>40</v>
      </c>
      <c r="L49">
        <v>0.98</v>
      </c>
      <c r="O49">
        <v>0.05</v>
      </c>
      <c r="P49" s="3">
        <v>2.3660000000000001</v>
      </c>
      <c r="Q49" s="3">
        <v>0</v>
      </c>
      <c r="R49" s="3">
        <f t="shared" si="0"/>
        <v>0</v>
      </c>
      <c r="S49" s="3">
        <f t="shared" si="1"/>
        <v>2.0410384930701411</v>
      </c>
      <c r="T49" s="3"/>
    </row>
    <row r="50" spans="1:20" x14ac:dyDescent="0.35">
      <c r="A50" t="s">
        <v>46</v>
      </c>
      <c r="B50" t="s">
        <v>0</v>
      </c>
      <c r="C50" t="s">
        <v>264</v>
      </c>
      <c r="D50">
        <v>22.937505999999999</v>
      </c>
      <c r="E50" t="s">
        <v>263</v>
      </c>
      <c r="F50">
        <v>-30.559481999999999</v>
      </c>
      <c r="G50" s="3">
        <v>21.19780269611076</v>
      </c>
      <c r="H50" t="s">
        <v>274</v>
      </c>
      <c r="I50" s="3">
        <v>174.12033462187699</v>
      </c>
      <c r="J50" s="3">
        <v>298.49200220893198</v>
      </c>
      <c r="K50">
        <v>40</v>
      </c>
      <c r="L50">
        <v>0.98</v>
      </c>
      <c r="O50">
        <v>0.05</v>
      </c>
      <c r="P50" s="3">
        <v>2.4570000000000003</v>
      </c>
      <c r="Q50" s="3">
        <v>0</v>
      </c>
      <c r="R50" s="3">
        <f t="shared" si="0"/>
        <v>0</v>
      </c>
      <c r="S50" s="3">
        <f t="shared" si="1"/>
        <v>21.19780269611076</v>
      </c>
      <c r="T50" s="3"/>
    </row>
    <row r="51" spans="1:20" x14ac:dyDescent="0.35">
      <c r="A51" t="s">
        <v>47</v>
      </c>
      <c r="B51" t="s">
        <v>0</v>
      </c>
      <c r="C51" t="s">
        <v>264</v>
      </c>
      <c r="D51">
        <v>27.849332</v>
      </c>
      <c r="E51" t="s">
        <v>263</v>
      </c>
      <c r="F51">
        <v>-13.133896999999999</v>
      </c>
      <c r="G51" s="3">
        <v>1.0702752371176034</v>
      </c>
      <c r="H51" t="s">
        <v>274</v>
      </c>
      <c r="I51" s="3">
        <v>174.12033462187699</v>
      </c>
      <c r="J51" s="3">
        <v>298.49200220893198</v>
      </c>
      <c r="K51">
        <v>40</v>
      </c>
      <c r="L51">
        <v>0.98</v>
      </c>
      <c r="O51">
        <v>0.05</v>
      </c>
      <c r="P51" s="3">
        <v>2.093</v>
      </c>
      <c r="Q51" s="3">
        <v>0</v>
      </c>
      <c r="R51" s="3">
        <f t="shared" si="0"/>
        <v>0</v>
      </c>
      <c r="S51" s="3">
        <f t="shared" si="1"/>
        <v>1.0702752371176034</v>
      </c>
      <c r="T51" s="3"/>
    </row>
    <row r="52" spans="1:20" x14ac:dyDescent="0.35">
      <c r="A52" t="s">
        <v>48</v>
      </c>
      <c r="B52" t="s">
        <v>0</v>
      </c>
      <c r="C52" t="s">
        <v>264</v>
      </c>
      <c r="D52">
        <v>29.154857</v>
      </c>
      <c r="E52" t="s">
        <v>263</v>
      </c>
      <c r="F52">
        <v>-19.015438</v>
      </c>
      <c r="G52" s="3">
        <v>1.3234026077438998</v>
      </c>
      <c r="H52" t="s">
        <v>277</v>
      </c>
      <c r="I52" s="3">
        <v>174.12033462187699</v>
      </c>
      <c r="J52" s="3">
        <v>298.49200220893198</v>
      </c>
      <c r="K52">
        <v>40</v>
      </c>
      <c r="L52">
        <v>0.98</v>
      </c>
      <c r="O52">
        <v>0.05</v>
      </c>
      <c r="P52" s="3">
        <v>1.82</v>
      </c>
      <c r="Q52" s="3">
        <v>0</v>
      </c>
      <c r="R52" s="3">
        <f t="shared" si="0"/>
        <v>0</v>
      </c>
      <c r="S52" s="3">
        <f t="shared" si="1"/>
        <v>1.3234026077438998</v>
      </c>
      <c r="T52" s="3"/>
    </row>
    <row r="53" spans="1:20" x14ac:dyDescent="0.35">
      <c r="A53" t="s">
        <v>49</v>
      </c>
      <c r="B53" t="s">
        <v>0</v>
      </c>
      <c r="C53" t="s">
        <v>264</v>
      </c>
      <c r="D53">
        <v>67.709952999999999</v>
      </c>
      <c r="E53" t="s">
        <v>263</v>
      </c>
      <c r="F53">
        <v>33.939109999999999</v>
      </c>
      <c r="G53" s="3">
        <v>1.740504298531323</v>
      </c>
      <c r="H53" t="s">
        <v>274</v>
      </c>
      <c r="I53" s="3">
        <v>174.12033462187699</v>
      </c>
      <c r="J53" s="3">
        <v>298.49200220893198</v>
      </c>
      <c r="K53">
        <v>40</v>
      </c>
      <c r="L53">
        <v>0.98</v>
      </c>
      <c r="O53">
        <v>0.05</v>
      </c>
      <c r="P53" s="3">
        <v>1.5469999999999999</v>
      </c>
      <c r="Q53" s="3">
        <v>0.30610034060095953</v>
      </c>
      <c r="R53" s="3">
        <f t="shared" si="0"/>
        <v>0.24488027248076763</v>
      </c>
      <c r="S53" s="3">
        <f t="shared" si="1"/>
        <v>1.4956240260505553</v>
      </c>
      <c r="T53" s="3"/>
    </row>
    <row r="54" spans="1:20" x14ac:dyDescent="0.35">
      <c r="A54" t="s">
        <v>50</v>
      </c>
      <c r="B54" t="s">
        <v>0</v>
      </c>
      <c r="C54" t="s">
        <v>264</v>
      </c>
      <c r="D54">
        <v>53.847817999999997</v>
      </c>
      <c r="E54" t="s">
        <v>263</v>
      </c>
      <c r="F54">
        <v>23.424075999999999</v>
      </c>
      <c r="G54" s="3">
        <v>31.05032632650828</v>
      </c>
      <c r="H54" t="s">
        <v>274</v>
      </c>
      <c r="I54" s="3">
        <v>174.12033462187699</v>
      </c>
      <c r="J54" s="3">
        <v>298.49200220893198</v>
      </c>
      <c r="K54">
        <v>40</v>
      </c>
      <c r="L54">
        <v>0.98</v>
      </c>
      <c r="O54">
        <v>0.05</v>
      </c>
      <c r="P54" s="3">
        <v>1.5469999999999999</v>
      </c>
      <c r="Q54" s="3">
        <v>5.4607825285667193</v>
      </c>
      <c r="R54" s="3">
        <f t="shared" si="0"/>
        <v>4.368626022853376</v>
      </c>
      <c r="S54" s="3">
        <f t="shared" si="1"/>
        <v>26.681700303654903</v>
      </c>
      <c r="T54" s="3"/>
    </row>
    <row r="55" spans="1:20" x14ac:dyDescent="0.35">
      <c r="A55" t="s">
        <v>51</v>
      </c>
      <c r="B55" t="s">
        <v>0</v>
      </c>
      <c r="C55" t="s">
        <v>264</v>
      </c>
      <c r="D55">
        <v>90.356330999999997</v>
      </c>
      <c r="E55" t="s">
        <v>263</v>
      </c>
      <c r="F55">
        <v>23.684994</v>
      </c>
      <c r="G55" s="3">
        <v>36.016403681225839</v>
      </c>
      <c r="H55" t="s">
        <v>274</v>
      </c>
      <c r="I55" s="3">
        <v>174.12033462187699</v>
      </c>
      <c r="J55" s="3">
        <v>298.49200220893198</v>
      </c>
      <c r="K55">
        <v>40</v>
      </c>
      <c r="L55">
        <v>0.98</v>
      </c>
      <c r="O55">
        <v>0.05</v>
      </c>
      <c r="P55" s="3">
        <v>1.82</v>
      </c>
      <c r="Q55" s="3">
        <v>6.3341604173846155</v>
      </c>
      <c r="R55" s="3">
        <f t="shared" si="0"/>
        <v>5.0673283339076924</v>
      </c>
      <c r="S55" s="3">
        <f t="shared" si="1"/>
        <v>30.949075347318146</v>
      </c>
      <c r="T55" s="3"/>
    </row>
    <row r="56" spans="1:20" x14ac:dyDescent="0.35">
      <c r="A56" t="s">
        <v>52</v>
      </c>
      <c r="B56" t="s">
        <v>0</v>
      </c>
      <c r="C56" t="s">
        <v>264</v>
      </c>
      <c r="D56">
        <v>50.637771999999998</v>
      </c>
      <c r="E56" t="s">
        <v>263</v>
      </c>
      <c r="F56">
        <v>25.930413999999999</v>
      </c>
      <c r="G56" s="3">
        <v>3.3630251170724557</v>
      </c>
      <c r="H56" t="s">
        <v>274</v>
      </c>
      <c r="I56" s="3">
        <v>174.12033462187699</v>
      </c>
      <c r="J56" s="3">
        <v>298.49200220893198</v>
      </c>
      <c r="K56">
        <v>40</v>
      </c>
      <c r="L56">
        <v>0.98</v>
      </c>
      <c r="O56">
        <v>0.05</v>
      </c>
      <c r="P56" s="3">
        <v>1.6380000000000001</v>
      </c>
      <c r="Q56" s="3">
        <v>0.59145107234386662</v>
      </c>
      <c r="R56" s="3">
        <f t="shared" si="0"/>
        <v>0.47316085787509332</v>
      </c>
      <c r="S56" s="3">
        <f t="shared" si="1"/>
        <v>2.8898642591973625</v>
      </c>
      <c r="T56" s="3"/>
    </row>
    <row r="57" spans="1:20" x14ac:dyDescent="0.35">
      <c r="A57" t="s">
        <v>53</v>
      </c>
      <c r="B57" t="s">
        <v>0</v>
      </c>
      <c r="C57" t="s">
        <v>264</v>
      </c>
      <c r="D57">
        <v>114.72766900000001</v>
      </c>
      <c r="E57" t="s">
        <v>263</v>
      </c>
      <c r="F57">
        <v>4.5352769999999998</v>
      </c>
      <c r="G57" s="3">
        <v>1.2118874592716877</v>
      </c>
      <c r="H57" t="s">
        <v>274</v>
      </c>
      <c r="I57" s="3">
        <v>174.12033462187699</v>
      </c>
      <c r="J57" s="3">
        <v>298.49200220893198</v>
      </c>
      <c r="K57">
        <v>40</v>
      </c>
      <c r="L57">
        <v>0.98</v>
      </c>
      <c r="O57">
        <v>0.05</v>
      </c>
      <c r="P57" s="3">
        <v>2.548</v>
      </c>
      <c r="Q57" s="3">
        <v>0.2131331501830353</v>
      </c>
      <c r="R57" s="3">
        <f t="shared" si="0"/>
        <v>0.17050652014642825</v>
      </c>
      <c r="S57" s="3">
        <f t="shared" si="1"/>
        <v>1.0413809391252595</v>
      </c>
      <c r="T57" s="3"/>
    </row>
    <row r="58" spans="1:20" x14ac:dyDescent="0.35">
      <c r="A58" t="s">
        <v>54</v>
      </c>
      <c r="B58" t="s">
        <v>0</v>
      </c>
      <c r="C58" t="s">
        <v>264</v>
      </c>
      <c r="D58">
        <v>90.433600999999996</v>
      </c>
      <c r="E58" t="s">
        <v>263</v>
      </c>
      <c r="F58">
        <v>27.514161999999999</v>
      </c>
      <c r="G58" s="3">
        <v>0.20033800592999879</v>
      </c>
      <c r="H58" t="s">
        <v>274</v>
      </c>
      <c r="I58" s="3">
        <v>174.12033462187699</v>
      </c>
      <c r="J58" s="3">
        <v>298.49200220893198</v>
      </c>
      <c r="K58">
        <v>40</v>
      </c>
      <c r="L58">
        <v>0.98</v>
      </c>
      <c r="O58">
        <v>0.05</v>
      </c>
      <c r="P58" s="3">
        <v>1.9110000000000003</v>
      </c>
      <c r="Q58" s="3">
        <v>3.5233197586605133E-2</v>
      </c>
      <c r="R58" s="3">
        <f t="shared" si="0"/>
        <v>2.8186558069284107E-2</v>
      </c>
      <c r="S58" s="3">
        <f t="shared" si="1"/>
        <v>0.17215144786071468</v>
      </c>
      <c r="T58" s="3"/>
    </row>
    <row r="59" spans="1:20" x14ac:dyDescent="0.35">
      <c r="A59" t="s">
        <v>55</v>
      </c>
      <c r="B59" t="s">
        <v>0</v>
      </c>
      <c r="C59" t="s">
        <v>264</v>
      </c>
      <c r="D59">
        <v>117.323958041674</v>
      </c>
      <c r="E59" t="s">
        <v>263</v>
      </c>
      <c r="F59">
        <v>31.861876923453298</v>
      </c>
      <c r="G59" s="3">
        <v>30.086128399698296</v>
      </c>
      <c r="H59" t="s">
        <v>274</v>
      </c>
      <c r="I59" s="3">
        <v>174.12033462187699</v>
      </c>
      <c r="J59" s="3">
        <v>298.49200220893198</v>
      </c>
      <c r="K59">
        <v>40</v>
      </c>
      <c r="L59">
        <v>0.98</v>
      </c>
      <c r="O59">
        <v>0.05</v>
      </c>
      <c r="P59" s="3">
        <v>2.0020000000000002</v>
      </c>
      <c r="Q59" s="3">
        <v>4.8294820073861811</v>
      </c>
      <c r="R59" s="3">
        <f t="shared" si="0"/>
        <v>3.8635856059089448</v>
      </c>
      <c r="S59" s="3">
        <f t="shared" si="1"/>
        <v>26.222542793789351</v>
      </c>
      <c r="T59" s="3"/>
    </row>
    <row r="60" spans="1:20" x14ac:dyDescent="0.35">
      <c r="A60" t="s">
        <v>56</v>
      </c>
      <c r="B60" t="s">
        <v>0</v>
      </c>
      <c r="C60" t="s">
        <v>264</v>
      </c>
      <c r="D60">
        <v>116.39127569999999</v>
      </c>
      <c r="E60" t="s">
        <v>263</v>
      </c>
      <c r="F60">
        <v>39.906216999999998</v>
      </c>
      <c r="G60" s="3">
        <v>17.456478677841009</v>
      </c>
      <c r="H60" t="s">
        <v>274</v>
      </c>
      <c r="I60" s="3">
        <v>174.12033462187699</v>
      </c>
      <c r="J60" s="3">
        <v>298.49200220893198</v>
      </c>
      <c r="K60">
        <v>40</v>
      </c>
      <c r="L60">
        <v>0.98</v>
      </c>
      <c r="O60">
        <v>0.05</v>
      </c>
      <c r="P60" s="3">
        <v>1.9110000000000003</v>
      </c>
      <c r="Q60" s="3">
        <v>2.8021468421240634</v>
      </c>
      <c r="R60" s="3">
        <f t="shared" si="0"/>
        <v>2.2417174736992509</v>
      </c>
      <c r="S60" s="3">
        <f t="shared" si="1"/>
        <v>15.214761204141759</v>
      </c>
      <c r="T60" s="3"/>
    </row>
    <row r="61" spans="1:20" x14ac:dyDescent="0.35">
      <c r="A61" t="s">
        <v>57</v>
      </c>
      <c r="B61" t="s">
        <v>0</v>
      </c>
      <c r="C61" t="s">
        <v>264</v>
      </c>
      <c r="D61">
        <v>106.949725277087</v>
      </c>
      <c r="E61" t="s">
        <v>263</v>
      </c>
      <c r="F61">
        <v>29.47245158674</v>
      </c>
      <c r="G61" s="3">
        <v>16.051524538395274</v>
      </c>
      <c r="H61" t="s">
        <v>274</v>
      </c>
      <c r="I61" s="3">
        <v>174.12033462187699</v>
      </c>
      <c r="J61" s="3">
        <v>298.49200220893198</v>
      </c>
      <c r="K61">
        <v>40</v>
      </c>
      <c r="L61">
        <v>0.98</v>
      </c>
      <c r="O61">
        <v>0.05</v>
      </c>
      <c r="P61" s="3">
        <v>2.3660000000000001</v>
      </c>
      <c r="Q61" s="3">
        <v>2.5766209569881093</v>
      </c>
      <c r="R61" s="3">
        <f t="shared" si="0"/>
        <v>2.0612967655904875</v>
      </c>
      <c r="S61" s="3">
        <f t="shared" si="1"/>
        <v>13.990227772804786</v>
      </c>
      <c r="T61" s="3"/>
    </row>
    <row r="62" spans="1:20" x14ac:dyDescent="0.35">
      <c r="A62" t="s">
        <v>58</v>
      </c>
      <c r="B62" t="s">
        <v>0</v>
      </c>
      <c r="C62" t="s">
        <v>264</v>
      </c>
      <c r="D62">
        <v>120.61910051917199</v>
      </c>
      <c r="E62" t="s">
        <v>263</v>
      </c>
      <c r="F62">
        <v>45.928817721237301</v>
      </c>
      <c r="G62" s="3">
        <v>22.680282126434854</v>
      </c>
      <c r="H62" t="s">
        <v>274</v>
      </c>
      <c r="I62" s="3">
        <v>174.12033462187699</v>
      </c>
      <c r="J62" s="3">
        <v>298.49200220893198</v>
      </c>
      <c r="K62">
        <v>40</v>
      </c>
      <c r="L62">
        <v>0.98</v>
      </c>
      <c r="O62">
        <v>0.05</v>
      </c>
      <c r="P62" s="3">
        <v>1.7289999999999999</v>
      </c>
      <c r="Q62" s="3">
        <v>3.6406816123658481</v>
      </c>
      <c r="R62" s="3">
        <f t="shared" si="0"/>
        <v>2.9125452898926785</v>
      </c>
      <c r="S62" s="3">
        <f t="shared" si="1"/>
        <v>19.767736836542177</v>
      </c>
      <c r="T62" s="3"/>
    </row>
    <row r="63" spans="1:20" x14ac:dyDescent="0.35">
      <c r="A63" t="s">
        <v>59</v>
      </c>
      <c r="B63" t="s">
        <v>0</v>
      </c>
      <c r="C63" t="s">
        <v>264</v>
      </c>
      <c r="D63">
        <v>118.072375091674</v>
      </c>
      <c r="E63" t="s">
        <v>263</v>
      </c>
      <c r="F63">
        <v>25.775702121736501</v>
      </c>
      <c r="G63" s="3">
        <v>33.953296360785458</v>
      </c>
      <c r="H63" t="s">
        <v>274</v>
      </c>
      <c r="I63" s="3">
        <v>174.12033462187699</v>
      </c>
      <c r="J63" s="3">
        <v>298.49200220893198</v>
      </c>
      <c r="K63">
        <v>40</v>
      </c>
      <c r="L63">
        <v>0.98</v>
      </c>
      <c r="O63">
        <v>0.05</v>
      </c>
      <c r="P63" s="3">
        <v>2.1840000000000002</v>
      </c>
      <c r="Q63" s="3">
        <v>5.4502470935246166</v>
      </c>
      <c r="R63" s="3">
        <f t="shared" si="0"/>
        <v>4.3601976748196938</v>
      </c>
      <c r="S63" s="3">
        <f t="shared" si="1"/>
        <v>29.593098685965764</v>
      </c>
      <c r="T63" s="3"/>
    </row>
    <row r="64" spans="1:20" x14ac:dyDescent="0.35">
      <c r="A64" t="s">
        <v>60</v>
      </c>
      <c r="B64" t="s">
        <v>0</v>
      </c>
      <c r="C64" t="s">
        <v>264</v>
      </c>
      <c r="D64" s="2">
        <v>101.99999990000001</v>
      </c>
      <c r="E64" t="s">
        <v>263</v>
      </c>
      <c r="F64">
        <v>38.000000100000001</v>
      </c>
      <c r="G64" s="3">
        <v>20.126993200708089</v>
      </c>
      <c r="H64" t="s">
        <v>274</v>
      </c>
      <c r="I64" s="3">
        <v>174.12033462187699</v>
      </c>
      <c r="J64" s="3">
        <v>298.49200220893198</v>
      </c>
      <c r="K64">
        <v>40</v>
      </c>
      <c r="L64">
        <v>0.98</v>
      </c>
      <c r="O64">
        <v>0.05</v>
      </c>
      <c r="P64" s="3">
        <v>1.5469999999999999</v>
      </c>
      <c r="Q64" s="3">
        <v>3.2308228640870418</v>
      </c>
      <c r="R64" s="3">
        <f t="shared" si="0"/>
        <v>2.5846582912696334</v>
      </c>
      <c r="S64" s="3">
        <f t="shared" si="1"/>
        <v>17.542334909438456</v>
      </c>
      <c r="T64" s="3"/>
    </row>
    <row r="65" spans="1:20" x14ac:dyDescent="0.35">
      <c r="A65" t="s">
        <v>61</v>
      </c>
      <c r="B65" t="s">
        <v>0</v>
      </c>
      <c r="C65" t="s">
        <v>264</v>
      </c>
      <c r="D65">
        <v>113.19826879999999</v>
      </c>
      <c r="E65" t="s">
        <v>263</v>
      </c>
      <c r="F65">
        <v>23.135769400000001</v>
      </c>
      <c r="G65" s="3">
        <v>97.39809530532861</v>
      </c>
      <c r="H65" t="s">
        <v>274</v>
      </c>
      <c r="I65" s="3">
        <v>174.12033462187699</v>
      </c>
      <c r="J65" s="3">
        <v>298.49200220893198</v>
      </c>
      <c r="K65">
        <v>40</v>
      </c>
      <c r="L65">
        <v>0.98</v>
      </c>
      <c r="O65">
        <v>0.05</v>
      </c>
      <c r="P65" s="3">
        <v>2.3660000000000001</v>
      </c>
      <c r="Q65" s="3">
        <v>15.634525738296258</v>
      </c>
      <c r="R65" s="3">
        <f t="shared" si="0"/>
        <v>12.507620590637007</v>
      </c>
      <c r="S65" s="3">
        <f t="shared" si="1"/>
        <v>84.890474714691607</v>
      </c>
      <c r="T65" s="3"/>
    </row>
    <row r="66" spans="1:20" x14ac:dyDescent="0.35">
      <c r="A66" t="s">
        <v>62</v>
      </c>
      <c r="B66" t="s">
        <v>0</v>
      </c>
      <c r="C66" t="s">
        <v>264</v>
      </c>
      <c r="D66">
        <v>107</v>
      </c>
      <c r="E66" t="s">
        <v>263</v>
      </c>
      <c r="F66">
        <v>27</v>
      </c>
      <c r="G66" s="3">
        <v>21.511851528644073</v>
      </c>
      <c r="H66" t="s">
        <v>274</v>
      </c>
      <c r="I66" s="3">
        <v>174.12033462187699</v>
      </c>
      <c r="J66" s="3">
        <v>298.49200220893198</v>
      </c>
      <c r="K66">
        <v>40</v>
      </c>
      <c r="L66">
        <v>0.98</v>
      </c>
      <c r="O66">
        <v>0.05</v>
      </c>
      <c r="P66" s="3">
        <v>2.3660000000000001</v>
      </c>
      <c r="Q66" s="3">
        <v>3.4531229317026813</v>
      </c>
      <c r="R66" s="3">
        <f t="shared" si="0"/>
        <v>2.762498345362145</v>
      </c>
      <c r="S66" s="3">
        <f t="shared" si="1"/>
        <v>18.749353183281926</v>
      </c>
      <c r="T66" s="3"/>
    </row>
    <row r="67" spans="1:20" x14ac:dyDescent="0.35">
      <c r="A67" t="s">
        <v>63</v>
      </c>
      <c r="B67" t="s">
        <v>0</v>
      </c>
      <c r="C67" t="s">
        <v>264</v>
      </c>
      <c r="D67">
        <v>109</v>
      </c>
      <c r="E67" t="s">
        <v>263</v>
      </c>
      <c r="F67">
        <v>24</v>
      </c>
      <c r="G67" s="3">
        <v>24.455279062655869</v>
      </c>
      <c r="H67" t="s">
        <v>274</v>
      </c>
      <c r="I67" s="3">
        <v>174.12033462187699</v>
      </c>
      <c r="J67" s="3">
        <v>298.49200220893198</v>
      </c>
      <c r="K67">
        <v>40</v>
      </c>
      <c r="L67">
        <v>0.98</v>
      </c>
      <c r="O67">
        <v>0.05</v>
      </c>
      <c r="P67" s="3">
        <v>2.3660000000000001</v>
      </c>
      <c r="Q67" s="3">
        <v>3.925607464331931</v>
      </c>
      <c r="R67" s="3">
        <f t="shared" ref="R67:R130" si="2">Q67*0.8</f>
        <v>3.1404859714655449</v>
      </c>
      <c r="S67" s="3">
        <f t="shared" ref="S67:S130" si="3">G67-R67</f>
        <v>21.314793091190325</v>
      </c>
      <c r="T67" s="3"/>
    </row>
    <row r="68" spans="1:20" x14ac:dyDescent="0.35">
      <c r="A68" t="s">
        <v>64</v>
      </c>
      <c r="B68" t="s">
        <v>0</v>
      </c>
      <c r="C68" t="s">
        <v>264</v>
      </c>
      <c r="D68">
        <v>109.5999999</v>
      </c>
      <c r="E68" t="s">
        <v>263</v>
      </c>
      <c r="F68">
        <v>19.2000001</v>
      </c>
      <c r="G68" s="3">
        <v>4.9959660178478993</v>
      </c>
      <c r="H68" t="s">
        <v>274</v>
      </c>
      <c r="I68" s="3">
        <v>174.12033462187699</v>
      </c>
      <c r="J68" s="3">
        <v>298.49200220893198</v>
      </c>
      <c r="K68">
        <v>40</v>
      </c>
      <c r="L68">
        <v>0.98</v>
      </c>
      <c r="O68">
        <v>0.05</v>
      </c>
      <c r="P68" s="3">
        <v>1.82</v>
      </c>
      <c r="Q68" s="3">
        <v>0.80196187665512897</v>
      </c>
      <c r="R68" s="3">
        <f t="shared" si="2"/>
        <v>0.64156950132410318</v>
      </c>
      <c r="S68" s="3">
        <f t="shared" si="3"/>
        <v>4.3543965165237957</v>
      </c>
      <c r="T68" s="3"/>
    </row>
    <row r="69" spans="1:20" x14ac:dyDescent="0.35">
      <c r="A69" t="s">
        <v>65</v>
      </c>
      <c r="B69" t="s">
        <v>0</v>
      </c>
      <c r="C69" t="s">
        <v>264</v>
      </c>
      <c r="D69">
        <v>115.61436271667399</v>
      </c>
      <c r="E69" t="s">
        <v>263</v>
      </c>
      <c r="F69">
        <v>38.8460159128296</v>
      </c>
      <c r="G69" s="3">
        <v>58.183743823391445</v>
      </c>
      <c r="H69" t="s">
        <v>274</v>
      </c>
      <c r="I69" s="3">
        <v>174.12033462187699</v>
      </c>
      <c r="J69" s="3">
        <v>298.49200220893198</v>
      </c>
      <c r="K69">
        <v>40</v>
      </c>
      <c r="L69">
        <v>0.98</v>
      </c>
      <c r="O69">
        <v>0.05</v>
      </c>
      <c r="P69" s="3">
        <v>1.9110000000000003</v>
      </c>
      <c r="Q69" s="3">
        <v>9.3397641658756498</v>
      </c>
      <c r="R69" s="3">
        <f t="shared" si="2"/>
        <v>7.4718113327005202</v>
      </c>
      <c r="S69" s="3">
        <f t="shared" si="3"/>
        <v>50.711932490690927</v>
      </c>
      <c r="T69" s="3"/>
    </row>
    <row r="70" spans="1:20" x14ac:dyDescent="0.35">
      <c r="A70" t="s">
        <v>66</v>
      </c>
      <c r="B70" t="s">
        <v>0</v>
      </c>
      <c r="C70" t="s">
        <v>264</v>
      </c>
      <c r="D70">
        <v>113.570417304174</v>
      </c>
      <c r="E70" t="s">
        <v>263</v>
      </c>
      <c r="F70">
        <v>33.908728036530299</v>
      </c>
      <c r="G70" s="3">
        <v>52.740001012156462</v>
      </c>
      <c r="H70" t="s">
        <v>274</v>
      </c>
      <c r="I70" s="3">
        <v>174.12033462187699</v>
      </c>
      <c r="J70" s="3">
        <v>298.49200220893198</v>
      </c>
      <c r="K70">
        <v>40</v>
      </c>
      <c r="L70">
        <v>0.98</v>
      </c>
      <c r="O70">
        <v>0.05</v>
      </c>
      <c r="P70" s="3">
        <v>1.82</v>
      </c>
      <c r="Q70" s="3">
        <v>8.4659243148178831</v>
      </c>
      <c r="R70" s="3">
        <f t="shared" si="2"/>
        <v>6.7727394518543065</v>
      </c>
      <c r="S70" s="3">
        <f t="shared" si="3"/>
        <v>45.967261560302155</v>
      </c>
      <c r="T70" s="3"/>
    </row>
    <row r="71" spans="1:20" x14ac:dyDescent="0.35">
      <c r="A71" t="s">
        <v>67</v>
      </c>
      <c r="B71" t="s">
        <v>0</v>
      </c>
      <c r="C71" t="s">
        <v>264</v>
      </c>
      <c r="D71">
        <v>128.367683029174</v>
      </c>
      <c r="E71" t="s">
        <v>263</v>
      </c>
      <c r="F71">
        <v>47.2772075226749</v>
      </c>
      <c r="G71" s="3">
        <v>15.916456017761979</v>
      </c>
      <c r="H71" t="s">
        <v>274</v>
      </c>
      <c r="I71" s="3">
        <v>174.12033462187699</v>
      </c>
      <c r="J71" s="3">
        <v>298.49200220893198</v>
      </c>
      <c r="K71">
        <v>40</v>
      </c>
      <c r="L71">
        <v>0.98</v>
      </c>
      <c r="O71">
        <v>0.05</v>
      </c>
      <c r="P71" s="3">
        <v>1.82</v>
      </c>
      <c r="Q71" s="3">
        <v>2.5549395036120974</v>
      </c>
      <c r="R71" s="3">
        <f t="shared" si="2"/>
        <v>2.043951602889678</v>
      </c>
      <c r="S71" s="3">
        <f t="shared" si="3"/>
        <v>13.872504414872301</v>
      </c>
      <c r="T71" s="3"/>
    </row>
    <row r="72" spans="1:20" x14ac:dyDescent="0.35">
      <c r="A72" t="s">
        <v>68</v>
      </c>
      <c r="B72" t="s">
        <v>0</v>
      </c>
      <c r="C72" t="s">
        <v>264</v>
      </c>
      <c r="D72">
        <v>114.166113814805</v>
      </c>
      <c r="E72" t="s">
        <v>263</v>
      </c>
      <c r="F72">
        <v>22.3239419772611</v>
      </c>
      <c r="G72" s="3">
        <v>8.7462509230136547</v>
      </c>
      <c r="H72" t="s">
        <v>274</v>
      </c>
      <c r="I72" s="3">
        <v>174.12033462187699</v>
      </c>
      <c r="J72" s="3">
        <v>298.49200220893198</v>
      </c>
      <c r="K72">
        <v>40</v>
      </c>
      <c r="L72">
        <v>0.98</v>
      </c>
      <c r="O72">
        <v>0.05</v>
      </c>
      <c r="P72" s="3">
        <v>2.2749999999999999</v>
      </c>
      <c r="Q72" s="3">
        <v>1.4039646744711363</v>
      </c>
      <c r="R72" s="3">
        <f t="shared" si="2"/>
        <v>1.123171739576909</v>
      </c>
      <c r="S72" s="3">
        <f t="shared" si="3"/>
        <v>7.6230791834367455</v>
      </c>
      <c r="T72" s="3"/>
    </row>
    <row r="73" spans="1:20" x14ac:dyDescent="0.35">
      <c r="A73" t="s">
        <v>69</v>
      </c>
      <c r="B73" t="s">
        <v>0</v>
      </c>
      <c r="C73" t="s">
        <v>264</v>
      </c>
      <c r="D73">
        <v>111.74870629999999</v>
      </c>
      <c r="E73" t="s">
        <v>263</v>
      </c>
      <c r="F73">
        <v>27.666208699999999</v>
      </c>
      <c r="G73" s="3">
        <v>26.510177534889849</v>
      </c>
      <c r="H73" t="s">
        <v>274</v>
      </c>
      <c r="I73" s="3">
        <v>174.12033462187699</v>
      </c>
      <c r="J73" s="3">
        <v>298.49200220893198</v>
      </c>
      <c r="K73">
        <v>40</v>
      </c>
      <c r="L73">
        <v>0.98</v>
      </c>
      <c r="O73">
        <v>0.05</v>
      </c>
      <c r="P73" s="3">
        <v>2.3660000000000001</v>
      </c>
      <c r="Q73" s="3">
        <v>4.2554636381412161</v>
      </c>
      <c r="R73" s="3">
        <f t="shared" si="2"/>
        <v>3.4043709105129731</v>
      </c>
      <c r="S73" s="3">
        <f t="shared" si="3"/>
        <v>23.105806624376875</v>
      </c>
      <c r="T73" s="3"/>
    </row>
    <row r="74" spans="1:20" x14ac:dyDescent="0.35">
      <c r="A74" t="s">
        <v>70</v>
      </c>
      <c r="B74" t="s">
        <v>0</v>
      </c>
      <c r="C74" t="s">
        <v>264</v>
      </c>
      <c r="D74">
        <v>112.05323179167399</v>
      </c>
      <c r="E74" t="s">
        <v>263</v>
      </c>
      <c r="F74">
        <v>30.9068084523492</v>
      </c>
      <c r="G74" s="3">
        <v>30.517896476119308</v>
      </c>
      <c r="H74" t="s">
        <v>274</v>
      </c>
      <c r="I74" s="3">
        <v>174.12033462187699</v>
      </c>
      <c r="J74" s="3">
        <v>298.49200220893198</v>
      </c>
      <c r="K74">
        <v>40</v>
      </c>
      <c r="L74">
        <v>0.98</v>
      </c>
      <c r="O74">
        <v>0.05</v>
      </c>
      <c r="P74" s="3">
        <v>1.82</v>
      </c>
      <c r="Q74" s="3">
        <v>4.8987902323839823</v>
      </c>
      <c r="R74" s="3">
        <f t="shared" si="2"/>
        <v>3.9190321859071862</v>
      </c>
      <c r="S74" s="3">
        <f t="shared" si="3"/>
        <v>26.59886429021212</v>
      </c>
      <c r="T74" s="3"/>
    </row>
    <row r="75" spans="1:20" x14ac:dyDescent="0.35">
      <c r="A75" t="s">
        <v>71</v>
      </c>
      <c r="B75" t="s">
        <v>0</v>
      </c>
      <c r="C75" t="s">
        <v>264</v>
      </c>
      <c r="D75">
        <v>126.694600929174</v>
      </c>
      <c r="E75" t="s">
        <v>263</v>
      </c>
      <c r="F75">
        <v>43.271959285627297</v>
      </c>
      <c r="G75" s="3">
        <v>11.940193268467505</v>
      </c>
      <c r="H75" t="s">
        <v>274</v>
      </c>
      <c r="I75" s="3">
        <v>174.12033462187699</v>
      </c>
      <c r="J75" s="3">
        <v>298.49200220893198</v>
      </c>
      <c r="K75">
        <v>40</v>
      </c>
      <c r="L75">
        <v>0.98</v>
      </c>
      <c r="O75">
        <v>0.05</v>
      </c>
      <c r="P75" s="3">
        <v>1.6380000000000001</v>
      </c>
      <c r="Q75" s="3">
        <v>1.9166623165563463</v>
      </c>
      <c r="R75" s="3">
        <f t="shared" si="2"/>
        <v>1.5333298532450772</v>
      </c>
      <c r="S75" s="3">
        <f t="shared" si="3"/>
        <v>10.406863415222428</v>
      </c>
      <c r="T75" s="3"/>
    </row>
    <row r="76" spans="1:20" x14ac:dyDescent="0.35">
      <c r="A76" t="s">
        <v>72</v>
      </c>
      <c r="B76" t="s">
        <v>0</v>
      </c>
      <c r="C76" t="s">
        <v>264</v>
      </c>
      <c r="D76">
        <v>119.658307929174</v>
      </c>
      <c r="E76" t="s">
        <v>263</v>
      </c>
      <c r="F76">
        <v>33.018282058027602</v>
      </c>
      <c r="G76" s="3">
        <v>93.753013394521432</v>
      </c>
      <c r="H76" t="s">
        <v>274</v>
      </c>
      <c r="I76" s="3">
        <v>174.12033462187699</v>
      </c>
      <c r="J76" s="3">
        <v>298.49200220893198</v>
      </c>
      <c r="K76">
        <v>40</v>
      </c>
      <c r="L76">
        <v>0.98</v>
      </c>
      <c r="O76">
        <v>0.05</v>
      </c>
      <c r="P76" s="3">
        <v>2.1840000000000002</v>
      </c>
      <c r="Q76" s="3">
        <v>15.049410323317554</v>
      </c>
      <c r="R76" s="3">
        <f t="shared" si="2"/>
        <v>12.039528258654045</v>
      </c>
      <c r="S76" s="3">
        <f t="shared" si="3"/>
        <v>81.713485135867387</v>
      </c>
      <c r="T76" s="3"/>
    </row>
    <row r="77" spans="1:20" x14ac:dyDescent="0.35">
      <c r="A77" t="s">
        <v>73</v>
      </c>
      <c r="B77" t="s">
        <v>0</v>
      </c>
      <c r="C77" t="s">
        <v>264</v>
      </c>
      <c r="D77">
        <v>116</v>
      </c>
      <c r="E77" t="s">
        <v>263</v>
      </c>
      <c r="F77">
        <v>28</v>
      </c>
      <c r="G77" s="3">
        <v>19.936750523740841</v>
      </c>
      <c r="H77" t="s">
        <v>274</v>
      </c>
      <c r="I77" s="3">
        <v>174.12033462187699</v>
      </c>
      <c r="J77" s="3">
        <v>298.49200220893198</v>
      </c>
      <c r="K77">
        <v>40</v>
      </c>
      <c r="L77">
        <v>0.98</v>
      </c>
      <c r="O77">
        <v>0.05</v>
      </c>
      <c r="P77" s="3">
        <v>2.3660000000000001</v>
      </c>
      <c r="Q77" s="3">
        <v>3.2002847511984611</v>
      </c>
      <c r="R77" s="3">
        <f t="shared" si="2"/>
        <v>2.5602278009587689</v>
      </c>
      <c r="S77" s="3">
        <f t="shared" si="3"/>
        <v>17.37652272278207</v>
      </c>
      <c r="T77" s="3"/>
    </row>
    <row r="78" spans="1:20" x14ac:dyDescent="0.35">
      <c r="A78" t="s">
        <v>74</v>
      </c>
      <c r="B78" t="s">
        <v>0</v>
      </c>
      <c r="C78" t="s">
        <v>264</v>
      </c>
      <c r="D78">
        <v>123.08261474167401</v>
      </c>
      <c r="E78" t="s">
        <v>263</v>
      </c>
      <c r="F78">
        <v>41.356018729958201</v>
      </c>
      <c r="G78" s="3">
        <v>36.337794905881687</v>
      </c>
      <c r="H78" t="s">
        <v>274</v>
      </c>
      <c r="I78" s="3">
        <v>174.12033462187699</v>
      </c>
      <c r="J78" s="3">
        <v>298.49200220893198</v>
      </c>
      <c r="K78">
        <v>40</v>
      </c>
      <c r="L78">
        <v>0.98</v>
      </c>
      <c r="O78">
        <v>0.05</v>
      </c>
      <c r="P78" s="3">
        <v>1.6380000000000001</v>
      </c>
      <c r="Q78" s="3">
        <v>5.8330112919349464</v>
      </c>
      <c r="R78" s="3">
        <f t="shared" si="2"/>
        <v>4.6664090335479571</v>
      </c>
      <c r="S78" s="3">
        <f t="shared" si="3"/>
        <v>31.67138587233373</v>
      </c>
      <c r="T78" s="3"/>
    </row>
    <row r="79" spans="1:20" x14ac:dyDescent="0.35">
      <c r="A79" t="s">
        <v>75</v>
      </c>
      <c r="B79" t="s">
        <v>0</v>
      </c>
      <c r="C79" t="s">
        <v>264</v>
      </c>
      <c r="D79">
        <v>113.55090256891199</v>
      </c>
      <c r="E79" t="s">
        <v>263</v>
      </c>
      <c r="F79">
        <v>22.186763328420898</v>
      </c>
      <c r="G79" s="3">
        <v>0.96194232301453719</v>
      </c>
      <c r="H79" t="s">
        <v>274</v>
      </c>
      <c r="I79" s="3">
        <v>174.12033462187699</v>
      </c>
      <c r="J79" s="3">
        <v>298.49200220893198</v>
      </c>
      <c r="K79">
        <v>40</v>
      </c>
      <c r="L79">
        <v>0.98</v>
      </c>
      <c r="O79">
        <v>0.05</v>
      </c>
      <c r="P79" s="3">
        <v>2.2749999999999999</v>
      </c>
      <c r="Q79" s="3">
        <v>0.1544127938106041</v>
      </c>
      <c r="R79" s="3">
        <f t="shared" si="2"/>
        <v>0.12353023504848329</v>
      </c>
      <c r="S79" s="3">
        <f t="shared" si="3"/>
        <v>0.83841208796605393</v>
      </c>
      <c r="T79" s="3"/>
    </row>
    <row r="80" spans="1:20" x14ac:dyDescent="0.35">
      <c r="A80" t="s">
        <v>76</v>
      </c>
      <c r="B80" t="s">
        <v>0</v>
      </c>
      <c r="C80" t="s">
        <v>264</v>
      </c>
      <c r="D80">
        <v>105.99999990000001</v>
      </c>
      <c r="E80" t="s">
        <v>263</v>
      </c>
      <c r="F80">
        <v>37.000000100000001</v>
      </c>
      <c r="G80" s="3">
        <v>16.104524106991086</v>
      </c>
      <c r="H80" t="s">
        <v>274</v>
      </c>
      <c r="I80" s="3">
        <v>174.12033462187699</v>
      </c>
      <c r="J80" s="3">
        <v>298.49200220893198</v>
      </c>
      <c r="K80">
        <v>40</v>
      </c>
      <c r="L80">
        <v>0.98</v>
      </c>
      <c r="O80">
        <v>0.05</v>
      </c>
      <c r="P80" s="3">
        <v>1.5469999999999999</v>
      </c>
      <c r="Q80" s="3">
        <v>2.5851285475804326</v>
      </c>
      <c r="R80" s="3">
        <f t="shared" si="2"/>
        <v>2.068102838064346</v>
      </c>
      <c r="S80" s="3">
        <f t="shared" si="3"/>
        <v>14.036421268926739</v>
      </c>
      <c r="T80" s="3"/>
    </row>
    <row r="81" spans="1:20" x14ac:dyDescent="0.35">
      <c r="A81" t="s">
        <v>77</v>
      </c>
      <c r="B81" t="s">
        <v>0</v>
      </c>
      <c r="C81" t="s">
        <v>264</v>
      </c>
      <c r="D81">
        <v>95.952115699999993</v>
      </c>
      <c r="E81" t="s">
        <v>263</v>
      </c>
      <c r="F81">
        <v>35.407095200000001</v>
      </c>
      <c r="G81" s="3">
        <v>12.051482084482139</v>
      </c>
      <c r="H81" t="s">
        <v>274</v>
      </c>
      <c r="I81" s="3">
        <v>174.12033462187699</v>
      </c>
      <c r="J81" s="3">
        <v>298.49200220893198</v>
      </c>
      <c r="K81">
        <v>40</v>
      </c>
      <c r="L81">
        <v>0.98</v>
      </c>
      <c r="O81">
        <v>0.05</v>
      </c>
      <c r="P81" s="3">
        <v>1.4560000000000002</v>
      </c>
      <c r="Q81" s="3">
        <v>1.934526606950433</v>
      </c>
      <c r="R81" s="3">
        <f t="shared" si="2"/>
        <v>1.5476212855603464</v>
      </c>
      <c r="S81" s="3">
        <f t="shared" si="3"/>
        <v>10.503860798921792</v>
      </c>
      <c r="T81" s="3"/>
    </row>
    <row r="82" spans="1:20" x14ac:dyDescent="0.35">
      <c r="A82" t="s">
        <v>78</v>
      </c>
      <c r="B82" t="s">
        <v>0</v>
      </c>
      <c r="C82" t="s">
        <v>264</v>
      </c>
      <c r="D82">
        <v>102.861432929174</v>
      </c>
      <c r="E82" t="s">
        <v>263</v>
      </c>
      <c r="F82">
        <v>29.987341126914401</v>
      </c>
      <c r="G82" s="3">
        <v>36.490588989590343</v>
      </c>
      <c r="H82" t="s">
        <v>274</v>
      </c>
      <c r="I82" s="3">
        <v>174.12033462187699</v>
      </c>
      <c r="J82" s="3">
        <v>298.49200220893198</v>
      </c>
      <c r="K82">
        <v>40</v>
      </c>
      <c r="L82">
        <v>0.98</v>
      </c>
      <c r="O82">
        <v>0.05</v>
      </c>
      <c r="P82" s="3">
        <v>1.5469999999999999</v>
      </c>
      <c r="Q82" s="3">
        <v>5.8575380860874775</v>
      </c>
      <c r="R82" s="3">
        <f t="shared" si="2"/>
        <v>4.6860304688699825</v>
      </c>
      <c r="S82" s="3">
        <f t="shared" si="3"/>
        <v>31.804558520720359</v>
      </c>
      <c r="T82" s="3"/>
    </row>
    <row r="83" spans="1:20" x14ac:dyDescent="0.35">
      <c r="A83" t="s">
        <v>79</v>
      </c>
      <c r="B83" t="s">
        <v>0</v>
      </c>
      <c r="C83" t="s">
        <v>264</v>
      </c>
      <c r="D83">
        <v>118.121225404174</v>
      </c>
      <c r="E83" t="s">
        <v>263</v>
      </c>
      <c r="F83">
        <v>35.927519389694901</v>
      </c>
      <c r="G83" s="3">
        <v>93.694208805268815</v>
      </c>
      <c r="H83" t="s">
        <v>274</v>
      </c>
      <c r="I83" s="3">
        <v>174.12033462187699</v>
      </c>
      <c r="J83" s="3">
        <v>298.49200220893198</v>
      </c>
      <c r="K83">
        <v>40</v>
      </c>
      <c r="L83">
        <v>0.98</v>
      </c>
      <c r="O83">
        <v>0.05</v>
      </c>
      <c r="P83" s="3">
        <v>2.093</v>
      </c>
      <c r="Q83" s="3">
        <v>15.03997089987382</v>
      </c>
      <c r="R83" s="3">
        <f t="shared" si="2"/>
        <v>12.031976719899056</v>
      </c>
      <c r="S83" s="3">
        <f t="shared" si="3"/>
        <v>81.662232085369766</v>
      </c>
      <c r="T83" s="3"/>
    </row>
    <row r="84" spans="1:20" x14ac:dyDescent="0.35">
      <c r="A84" t="s">
        <v>80</v>
      </c>
      <c r="B84" t="s">
        <v>0</v>
      </c>
      <c r="C84" t="s">
        <v>264</v>
      </c>
      <c r="D84">
        <v>121.4888922</v>
      </c>
      <c r="E84" t="s">
        <v>263</v>
      </c>
      <c r="F84">
        <v>31.225344100000001</v>
      </c>
      <c r="G84" s="3">
        <v>25.806377010457545</v>
      </c>
      <c r="H84" t="s">
        <v>274</v>
      </c>
      <c r="I84" s="3">
        <v>174.12033462187699</v>
      </c>
      <c r="J84" s="3">
        <v>298.49200220893198</v>
      </c>
      <c r="K84">
        <v>40</v>
      </c>
      <c r="L84">
        <v>0.98</v>
      </c>
      <c r="O84">
        <v>0.05</v>
      </c>
      <c r="P84" s="3">
        <v>2.1840000000000002</v>
      </c>
      <c r="Q84" s="3">
        <v>4.1424882521301383</v>
      </c>
      <c r="R84" s="3">
        <f t="shared" si="2"/>
        <v>3.313990601704111</v>
      </c>
      <c r="S84" s="3">
        <f t="shared" si="3"/>
        <v>22.492386408753433</v>
      </c>
      <c r="T84" s="3"/>
    </row>
    <row r="85" spans="1:20" x14ac:dyDescent="0.35">
      <c r="A85" t="s">
        <v>81</v>
      </c>
      <c r="B85" t="s">
        <v>0</v>
      </c>
      <c r="C85" t="s">
        <v>264</v>
      </c>
      <c r="D85">
        <v>108.931850433349</v>
      </c>
      <c r="E85" t="s">
        <v>263</v>
      </c>
      <c r="F85">
        <v>34.238535263974804</v>
      </c>
      <c r="G85" s="3">
        <v>22.372971172887105</v>
      </c>
      <c r="H85" t="s">
        <v>274</v>
      </c>
      <c r="I85" s="3">
        <v>174.12033462187699</v>
      </c>
      <c r="J85" s="3">
        <v>298.49200220893198</v>
      </c>
      <c r="K85">
        <v>40</v>
      </c>
      <c r="L85">
        <v>0.98</v>
      </c>
      <c r="O85">
        <v>0.05</v>
      </c>
      <c r="P85" s="3">
        <v>1.6380000000000001</v>
      </c>
      <c r="Q85" s="3">
        <v>3.5913514791857204</v>
      </c>
      <c r="R85" s="3">
        <f t="shared" si="2"/>
        <v>2.8730811833485763</v>
      </c>
      <c r="S85" s="3">
        <f t="shared" si="3"/>
        <v>19.499889989538531</v>
      </c>
      <c r="T85" s="3"/>
    </row>
    <row r="86" spans="1:20" x14ac:dyDescent="0.35">
      <c r="A86" t="s">
        <v>82</v>
      </c>
      <c r="B86" t="s">
        <v>0</v>
      </c>
      <c r="C86" t="s">
        <v>264</v>
      </c>
      <c r="D86">
        <v>112.36143302917399</v>
      </c>
      <c r="E86" t="s">
        <v>263</v>
      </c>
      <c r="F86">
        <v>37.262629512543</v>
      </c>
      <c r="G86" s="3">
        <v>31.80847820857764</v>
      </c>
      <c r="H86" t="s">
        <v>274</v>
      </c>
      <c r="I86" s="3">
        <v>174.12033462187699</v>
      </c>
      <c r="J86" s="3">
        <v>298.49200220893198</v>
      </c>
      <c r="K86">
        <v>40</v>
      </c>
      <c r="L86">
        <v>0.98</v>
      </c>
      <c r="O86">
        <v>0.05</v>
      </c>
      <c r="P86" s="3">
        <v>1.6380000000000001</v>
      </c>
      <c r="Q86" s="3">
        <v>5.1059568432939892</v>
      </c>
      <c r="R86" s="3">
        <f t="shared" si="2"/>
        <v>4.0847654746351916</v>
      </c>
      <c r="S86" s="3">
        <f t="shared" si="3"/>
        <v>27.723712733942449</v>
      </c>
      <c r="T86" s="3"/>
    </row>
    <row r="87" spans="1:20" x14ac:dyDescent="0.35">
      <c r="A87" t="s">
        <v>83</v>
      </c>
      <c r="B87" t="s">
        <v>0</v>
      </c>
      <c r="C87" t="s">
        <v>264</v>
      </c>
      <c r="D87">
        <v>87.615351379174797</v>
      </c>
      <c r="E87" t="s">
        <v>263</v>
      </c>
      <c r="F87">
        <v>31.800873536782898</v>
      </c>
      <c r="G87" s="3">
        <v>0.74227890135531738</v>
      </c>
      <c r="H87" t="s">
        <v>274</v>
      </c>
      <c r="I87" s="3">
        <v>174.12033462187699</v>
      </c>
      <c r="J87" s="3">
        <v>298.49200220893198</v>
      </c>
      <c r="K87">
        <v>40</v>
      </c>
      <c r="L87">
        <v>0.98</v>
      </c>
      <c r="O87">
        <v>0.05</v>
      </c>
      <c r="P87" s="3">
        <v>1.4560000000000002</v>
      </c>
      <c r="Q87" s="3">
        <v>0.11915200756086104</v>
      </c>
      <c r="R87" s="3">
        <f t="shared" si="2"/>
        <v>9.5321606048688834E-2</v>
      </c>
      <c r="S87" s="3">
        <f t="shared" si="3"/>
        <v>0.64695729530662849</v>
      </c>
      <c r="T87" s="3"/>
    </row>
    <row r="88" spans="1:20" x14ac:dyDescent="0.35">
      <c r="A88" t="s">
        <v>84</v>
      </c>
      <c r="B88" t="s">
        <v>0</v>
      </c>
      <c r="C88" t="s">
        <v>264</v>
      </c>
      <c r="D88">
        <v>117.372743951049</v>
      </c>
      <c r="E88" t="s">
        <v>263</v>
      </c>
      <c r="F88">
        <v>39.310688119060003</v>
      </c>
      <c r="G88" s="3">
        <v>14.677559309221735</v>
      </c>
      <c r="H88" t="s">
        <v>274</v>
      </c>
      <c r="I88" s="3">
        <v>174.12033462187699</v>
      </c>
      <c r="J88" s="3">
        <v>298.49200220893198</v>
      </c>
      <c r="K88">
        <v>40</v>
      </c>
      <c r="L88">
        <v>0.98</v>
      </c>
      <c r="O88">
        <v>0.05</v>
      </c>
      <c r="P88" s="3">
        <v>1.9110000000000003</v>
      </c>
      <c r="Q88" s="3">
        <v>2.3560694701063882</v>
      </c>
      <c r="R88" s="3">
        <f t="shared" si="2"/>
        <v>1.8848555760851107</v>
      </c>
      <c r="S88" s="3">
        <f t="shared" si="3"/>
        <v>12.792703733136625</v>
      </c>
      <c r="T88" s="3"/>
    </row>
    <row r="89" spans="1:20" x14ac:dyDescent="0.35">
      <c r="A89" t="s">
        <v>85</v>
      </c>
      <c r="B89" t="s">
        <v>0</v>
      </c>
      <c r="C89" t="s">
        <v>264</v>
      </c>
      <c r="D89">
        <v>109.96396885666</v>
      </c>
      <c r="E89" t="s">
        <v>263</v>
      </c>
      <c r="F89">
        <v>40.759123858389202</v>
      </c>
      <c r="G89" s="3">
        <v>23.877220325668237</v>
      </c>
      <c r="H89" t="s">
        <v>274</v>
      </c>
      <c r="I89" s="3">
        <v>174.12033462187699</v>
      </c>
      <c r="J89" s="3">
        <v>298.49200220893198</v>
      </c>
      <c r="K89">
        <v>40</v>
      </c>
      <c r="L89">
        <v>0.98</v>
      </c>
      <c r="O89">
        <v>0.05</v>
      </c>
      <c r="P89" s="3">
        <v>1.5469999999999999</v>
      </c>
      <c r="Q89" s="3">
        <v>3.8328163869155976</v>
      </c>
      <c r="R89" s="3">
        <f t="shared" si="2"/>
        <v>3.0662531095324783</v>
      </c>
      <c r="S89" s="3">
        <f t="shared" si="3"/>
        <v>20.810967216135758</v>
      </c>
      <c r="T89" s="3"/>
    </row>
    <row r="90" spans="1:20" x14ac:dyDescent="0.35">
      <c r="A90" t="s">
        <v>86</v>
      </c>
      <c r="B90" t="s">
        <v>0</v>
      </c>
      <c r="C90" t="s">
        <v>264</v>
      </c>
      <c r="D90">
        <v>87.221200041674805</v>
      </c>
      <c r="E90" t="s">
        <v>263</v>
      </c>
      <c r="F90">
        <v>41.015520309856797</v>
      </c>
      <c r="G90" s="3">
        <v>39.625749425872272</v>
      </c>
      <c r="H90" t="s">
        <v>274</v>
      </c>
      <c r="I90" s="3">
        <v>174.12033462187699</v>
      </c>
      <c r="J90" s="3">
        <v>298.49200220893198</v>
      </c>
      <c r="K90">
        <v>40</v>
      </c>
      <c r="L90">
        <v>0.98</v>
      </c>
      <c r="O90">
        <v>0.05</v>
      </c>
      <c r="P90" s="3">
        <v>1.5469999999999999</v>
      </c>
      <c r="Q90" s="3">
        <v>6.3607999453782327</v>
      </c>
      <c r="R90" s="3">
        <f t="shared" si="2"/>
        <v>5.0886399563025861</v>
      </c>
      <c r="S90" s="3">
        <f t="shared" si="3"/>
        <v>34.537109469569685</v>
      </c>
      <c r="T90" s="3"/>
    </row>
    <row r="91" spans="1:20" x14ac:dyDescent="0.35">
      <c r="A91" t="s">
        <v>87</v>
      </c>
      <c r="B91" t="s">
        <v>0</v>
      </c>
      <c r="C91" t="s">
        <v>264</v>
      </c>
      <c r="D91">
        <v>101.83408927917399</v>
      </c>
      <c r="E91" t="s">
        <v>263</v>
      </c>
      <c r="F91">
        <v>24.620897743834998</v>
      </c>
      <c r="G91" s="3">
        <v>26.364080555012436</v>
      </c>
      <c r="H91" t="s">
        <v>274</v>
      </c>
      <c r="I91" s="3">
        <v>174.12033462187699</v>
      </c>
      <c r="J91" s="3">
        <v>298.49200220893198</v>
      </c>
      <c r="K91">
        <v>40</v>
      </c>
      <c r="L91">
        <v>0.98</v>
      </c>
      <c r="O91">
        <v>0.05</v>
      </c>
      <c r="P91" s="3">
        <v>1.5469999999999999</v>
      </c>
      <c r="Q91" s="3">
        <v>4.2320118757117742</v>
      </c>
      <c r="R91" s="3">
        <f t="shared" si="2"/>
        <v>3.3856095005694193</v>
      </c>
      <c r="S91" s="3">
        <f t="shared" si="3"/>
        <v>22.978471054443016</v>
      </c>
      <c r="T91" s="3"/>
    </row>
    <row r="92" spans="1:20" x14ac:dyDescent="0.35">
      <c r="A92" t="s">
        <v>88</v>
      </c>
      <c r="B92" t="s">
        <v>0</v>
      </c>
      <c r="C92" t="s">
        <v>264</v>
      </c>
      <c r="D92">
        <v>120.317487616674</v>
      </c>
      <c r="E92" t="s">
        <v>263</v>
      </c>
      <c r="F92">
        <v>28.865238286582201</v>
      </c>
      <c r="G92" s="3">
        <v>65.179921238872623</v>
      </c>
      <c r="H92" t="s">
        <v>274</v>
      </c>
      <c r="I92" s="3">
        <v>174.12033462187699</v>
      </c>
      <c r="J92" s="3">
        <v>298.49200220893198</v>
      </c>
      <c r="K92">
        <v>40</v>
      </c>
      <c r="L92">
        <v>0.98</v>
      </c>
      <c r="O92">
        <v>0.05</v>
      </c>
      <c r="P92" s="3">
        <v>2.1840000000000002</v>
      </c>
      <c r="Q92" s="3">
        <v>10.462803744104889</v>
      </c>
      <c r="R92" s="3">
        <f t="shared" si="2"/>
        <v>8.3702429952839115</v>
      </c>
      <c r="S92" s="3">
        <f t="shared" si="3"/>
        <v>56.809678243588714</v>
      </c>
      <c r="T92" s="3"/>
    </row>
    <row r="93" spans="1:20" x14ac:dyDescent="0.35">
      <c r="A93" t="s">
        <v>89</v>
      </c>
      <c r="B93" t="s">
        <v>0</v>
      </c>
      <c r="C93" t="s">
        <v>264</v>
      </c>
      <c r="D93">
        <v>113.92132700000001</v>
      </c>
      <c r="E93" t="s">
        <v>263</v>
      </c>
      <c r="F93">
        <v>-0.78927499999999995</v>
      </c>
      <c r="G93" s="3">
        <v>102.62407322108454</v>
      </c>
      <c r="H93" t="str">
        <f t="shared" ref="H93:H98" si="4">IF(EXACT(F93,"yes"),"balance_type_none","balance_type_node")</f>
        <v>balance_type_node</v>
      </c>
      <c r="I93" s="3">
        <v>174.12033462187699</v>
      </c>
      <c r="J93" s="3">
        <v>298.49200220893198</v>
      </c>
      <c r="K93">
        <v>40</v>
      </c>
      <c r="L93">
        <v>0.98</v>
      </c>
      <c r="O93">
        <v>0.05</v>
      </c>
      <c r="P93" s="3">
        <v>2.3660000000000001</v>
      </c>
      <c r="Q93" s="3">
        <v>6.7615384615384597</v>
      </c>
      <c r="R93" s="3">
        <f t="shared" si="2"/>
        <v>5.409230769230768</v>
      </c>
      <c r="S93" s="3">
        <f t="shared" si="3"/>
        <v>97.214842451853769</v>
      </c>
      <c r="T93" s="3"/>
    </row>
    <row r="94" spans="1:20" x14ac:dyDescent="0.35">
      <c r="A94" t="s">
        <v>90</v>
      </c>
      <c r="B94" t="s">
        <v>0</v>
      </c>
      <c r="C94" t="s">
        <v>264</v>
      </c>
      <c r="D94">
        <v>86.656761352237794</v>
      </c>
      <c r="E94" t="s">
        <v>263</v>
      </c>
      <c r="F94">
        <v>22.913353751166799</v>
      </c>
      <c r="G94" s="3">
        <v>41.481310108426307</v>
      </c>
      <c r="H94" t="str">
        <f t="shared" si="4"/>
        <v>balance_type_node</v>
      </c>
      <c r="I94" s="3">
        <v>174.12033462187699</v>
      </c>
      <c r="J94" s="3">
        <v>298.49200220893198</v>
      </c>
      <c r="K94">
        <v>40</v>
      </c>
      <c r="L94">
        <v>0.98</v>
      </c>
      <c r="O94">
        <v>0.05</v>
      </c>
      <c r="P94" s="3">
        <v>1.5469999999999999</v>
      </c>
      <c r="Q94" s="3">
        <v>7.863854403732577</v>
      </c>
      <c r="R94" s="3">
        <f t="shared" si="2"/>
        <v>6.291083522986062</v>
      </c>
      <c r="S94" s="3">
        <f t="shared" si="3"/>
        <v>35.190226585440243</v>
      </c>
      <c r="T94" s="3"/>
    </row>
    <row r="95" spans="1:20" x14ac:dyDescent="0.35">
      <c r="A95" t="s">
        <v>91</v>
      </c>
      <c r="B95" t="s">
        <v>0</v>
      </c>
      <c r="C95" t="s">
        <v>264</v>
      </c>
      <c r="D95">
        <v>93.325387680631096</v>
      </c>
      <c r="E95" t="s">
        <v>263</v>
      </c>
      <c r="F95">
        <v>25.8148737407558</v>
      </c>
      <c r="G95" s="3">
        <v>4.3057418079211036</v>
      </c>
      <c r="H95" t="str">
        <f t="shared" si="4"/>
        <v>balance_type_node</v>
      </c>
      <c r="I95" s="3">
        <v>174.12033462187699</v>
      </c>
      <c r="J95" s="3">
        <v>298.49200220893198</v>
      </c>
      <c r="K95">
        <v>40</v>
      </c>
      <c r="L95">
        <v>0.98</v>
      </c>
      <c r="O95">
        <v>0.05</v>
      </c>
      <c r="P95" s="3">
        <v>1.6380000000000001</v>
      </c>
      <c r="Q95" s="3">
        <v>0.81626464036577606</v>
      </c>
      <c r="R95" s="3">
        <f t="shared" si="2"/>
        <v>0.65301171229262089</v>
      </c>
      <c r="S95" s="3">
        <f t="shared" si="3"/>
        <v>3.6527300956284829</v>
      </c>
      <c r="T95" s="3"/>
    </row>
    <row r="96" spans="1:20" x14ac:dyDescent="0.35">
      <c r="A96" t="s">
        <v>92</v>
      </c>
      <c r="B96" t="s">
        <v>0</v>
      </c>
      <c r="C96" t="s">
        <v>264</v>
      </c>
      <c r="D96">
        <v>77.221938800000004</v>
      </c>
      <c r="E96" t="s">
        <v>263</v>
      </c>
      <c r="F96">
        <v>28.6517178</v>
      </c>
      <c r="G96" s="3">
        <v>110.66953051707856</v>
      </c>
      <c r="H96" t="str">
        <f t="shared" si="4"/>
        <v>balance_type_node</v>
      </c>
      <c r="I96" s="3">
        <v>174.12033462187699</v>
      </c>
      <c r="J96" s="3">
        <v>298.49200220893198</v>
      </c>
      <c r="K96">
        <v>40</v>
      </c>
      <c r="L96">
        <v>0.98</v>
      </c>
      <c r="O96">
        <v>0.05</v>
      </c>
      <c r="P96" s="3">
        <v>1.4560000000000002</v>
      </c>
      <c r="Q96" s="3">
        <v>20.980269732101803</v>
      </c>
      <c r="R96" s="3">
        <f t="shared" si="2"/>
        <v>16.784215785681443</v>
      </c>
      <c r="S96" s="3">
        <f t="shared" si="3"/>
        <v>93.885314731397116</v>
      </c>
      <c r="T96" s="3"/>
    </row>
    <row r="97" spans="1:20" x14ac:dyDescent="0.35">
      <c r="A97" t="s">
        <v>93</v>
      </c>
      <c r="B97" t="s">
        <v>0</v>
      </c>
      <c r="C97" t="s">
        <v>264</v>
      </c>
      <c r="D97">
        <v>77.591299699999993</v>
      </c>
      <c r="E97" t="s">
        <v>263</v>
      </c>
      <c r="F97">
        <v>12.979119799999999</v>
      </c>
      <c r="G97" s="3">
        <v>93.625287302719499</v>
      </c>
      <c r="H97" t="str">
        <f t="shared" si="4"/>
        <v>balance_type_node</v>
      </c>
      <c r="I97" s="3">
        <v>174.12033462187699</v>
      </c>
      <c r="J97" s="3">
        <v>298.49200220893198</v>
      </c>
      <c r="K97">
        <v>40</v>
      </c>
      <c r="L97">
        <v>0.98</v>
      </c>
      <c r="O97">
        <v>0.05</v>
      </c>
      <c r="P97" s="3">
        <v>1.5469999999999999</v>
      </c>
      <c r="Q97" s="3">
        <v>17.749092927194194</v>
      </c>
      <c r="R97" s="3">
        <f t="shared" si="2"/>
        <v>14.199274341755356</v>
      </c>
      <c r="S97" s="3">
        <f t="shared" si="3"/>
        <v>79.426012960964144</v>
      </c>
      <c r="T97" s="3"/>
    </row>
    <row r="98" spans="1:20" x14ac:dyDescent="0.35">
      <c r="A98" t="s">
        <v>94</v>
      </c>
      <c r="B98" t="s">
        <v>0</v>
      </c>
      <c r="C98" t="s">
        <v>264</v>
      </c>
      <c r="D98">
        <v>77.511113546258599</v>
      </c>
      <c r="E98" t="s">
        <v>263</v>
      </c>
      <c r="F98">
        <v>21.293368484912001</v>
      </c>
      <c r="G98" s="3">
        <v>106.58479693052121</v>
      </c>
      <c r="H98" t="str">
        <f t="shared" si="4"/>
        <v>balance_type_node</v>
      </c>
      <c r="I98" s="3">
        <v>174.12033462187699</v>
      </c>
      <c r="J98" s="3">
        <v>298.49200220893198</v>
      </c>
      <c r="K98">
        <v>40</v>
      </c>
      <c r="L98">
        <v>0.98</v>
      </c>
      <c r="O98">
        <v>0.05</v>
      </c>
      <c r="P98" s="3">
        <v>1.4560000000000002</v>
      </c>
      <c r="Q98" s="3">
        <v>20.205902911990247</v>
      </c>
      <c r="R98" s="3">
        <f t="shared" si="2"/>
        <v>16.164722329592198</v>
      </c>
      <c r="S98" s="3">
        <f t="shared" si="3"/>
        <v>90.420074600929013</v>
      </c>
      <c r="T98" s="3"/>
    </row>
    <row r="99" spans="1:20" x14ac:dyDescent="0.35">
      <c r="A99" t="s">
        <v>95</v>
      </c>
      <c r="B99" t="s">
        <v>0</v>
      </c>
      <c r="C99" t="s">
        <v>264</v>
      </c>
      <c r="D99">
        <v>53.688046</v>
      </c>
      <c r="E99" t="s">
        <v>263</v>
      </c>
      <c r="F99">
        <v>32.427908000000002</v>
      </c>
      <c r="G99" s="3">
        <v>20.034141571564561</v>
      </c>
      <c r="H99" t="s">
        <v>274</v>
      </c>
      <c r="I99" s="3">
        <v>174.12033462187699</v>
      </c>
      <c r="J99" s="3">
        <v>298.49200220893198</v>
      </c>
      <c r="K99">
        <v>40</v>
      </c>
      <c r="L99">
        <v>0.98</v>
      </c>
      <c r="O99">
        <v>0.05</v>
      </c>
      <c r="P99" s="3">
        <v>1.4560000000000002</v>
      </c>
      <c r="Q99" s="3">
        <v>3.5233797261394075</v>
      </c>
      <c r="R99" s="3">
        <f t="shared" si="2"/>
        <v>2.8187037809115263</v>
      </c>
      <c r="S99" s="3">
        <f t="shared" si="3"/>
        <v>17.215437790653034</v>
      </c>
      <c r="T99" s="3"/>
    </row>
    <row r="100" spans="1:20" x14ac:dyDescent="0.35">
      <c r="A100" t="s">
        <v>96</v>
      </c>
      <c r="B100" t="s">
        <v>0</v>
      </c>
      <c r="C100" t="s">
        <v>264</v>
      </c>
      <c r="D100">
        <v>43.679290999999999</v>
      </c>
      <c r="E100" t="s">
        <v>263</v>
      </c>
      <c r="F100">
        <v>33.223191</v>
      </c>
      <c r="G100" s="3">
        <v>17.987164886831209</v>
      </c>
      <c r="H100" t="s">
        <v>274</v>
      </c>
      <c r="I100" s="3">
        <v>174.12033462187699</v>
      </c>
      <c r="J100" s="3">
        <v>298.49200220893198</v>
      </c>
      <c r="K100">
        <v>40</v>
      </c>
      <c r="L100">
        <v>0.98</v>
      </c>
      <c r="O100">
        <v>0.05</v>
      </c>
      <c r="P100" s="3">
        <v>1.7289999999999999</v>
      </c>
      <c r="Q100" s="3">
        <v>3.1633804656217377</v>
      </c>
      <c r="R100" s="3">
        <f t="shared" si="2"/>
        <v>2.5307043724973903</v>
      </c>
      <c r="S100" s="3">
        <f t="shared" si="3"/>
        <v>15.45646051433382</v>
      </c>
      <c r="T100" s="3"/>
    </row>
    <row r="101" spans="1:20" x14ac:dyDescent="0.35">
      <c r="A101" t="s">
        <v>97</v>
      </c>
      <c r="B101" t="s">
        <v>0</v>
      </c>
      <c r="C101" t="s">
        <v>264</v>
      </c>
      <c r="D101">
        <v>34.851612000000003</v>
      </c>
      <c r="E101" t="s">
        <v>263</v>
      </c>
      <c r="F101">
        <v>31.046050999999999</v>
      </c>
      <c r="G101" s="3">
        <v>41.668619340972178</v>
      </c>
      <c r="H101" t="s">
        <v>274</v>
      </c>
      <c r="I101" s="3">
        <v>174.12033462187699</v>
      </c>
      <c r="J101" s="3">
        <v>298.49200220893198</v>
      </c>
      <c r="K101">
        <v>40</v>
      </c>
      <c r="L101">
        <v>0.98</v>
      </c>
      <c r="O101">
        <v>0.05</v>
      </c>
      <c r="P101" s="3">
        <v>1.7289999999999999</v>
      </c>
      <c r="Q101" s="3">
        <v>7.3282086021885062</v>
      </c>
      <c r="R101" s="3">
        <f t="shared" si="2"/>
        <v>5.862566881750805</v>
      </c>
      <c r="S101" s="3">
        <f t="shared" si="3"/>
        <v>35.806052459221377</v>
      </c>
      <c r="T101" s="3"/>
    </row>
    <row r="102" spans="1:20" x14ac:dyDescent="0.35">
      <c r="A102" t="s">
        <v>98</v>
      </c>
      <c r="B102" t="s">
        <v>0</v>
      </c>
      <c r="C102" t="s">
        <v>264</v>
      </c>
      <c r="D102">
        <v>36.238413999999999</v>
      </c>
      <c r="E102" t="s">
        <v>263</v>
      </c>
      <c r="F102">
        <v>30.585163999999999</v>
      </c>
      <c r="G102" s="3">
        <v>3.9146078030692553</v>
      </c>
      <c r="H102" t="s">
        <v>274</v>
      </c>
      <c r="I102" s="3">
        <v>174.12033462187699</v>
      </c>
      <c r="J102" s="3">
        <v>298.49200220893198</v>
      </c>
      <c r="K102">
        <v>40</v>
      </c>
      <c r="L102">
        <v>0.98</v>
      </c>
      <c r="O102">
        <v>0.05</v>
      </c>
      <c r="P102" s="3">
        <v>1.4560000000000002</v>
      </c>
      <c r="Q102" s="3">
        <v>0.6884572378533016</v>
      </c>
      <c r="R102" s="3">
        <f t="shared" si="2"/>
        <v>0.55076579028264128</v>
      </c>
      <c r="S102" s="3">
        <f t="shared" si="3"/>
        <v>3.363842012786614</v>
      </c>
      <c r="T102" s="3"/>
    </row>
    <row r="103" spans="1:20" x14ac:dyDescent="0.35">
      <c r="A103" t="s">
        <v>99</v>
      </c>
      <c r="B103" t="s">
        <v>0</v>
      </c>
      <c r="C103" t="s">
        <v>264</v>
      </c>
      <c r="D103">
        <v>135.90213792917399</v>
      </c>
      <c r="E103" t="s">
        <v>263</v>
      </c>
      <c r="F103">
        <v>34.911577090300597</v>
      </c>
      <c r="G103" s="3">
        <v>39.961747609709064</v>
      </c>
      <c r="H103" t="s">
        <v>274</v>
      </c>
      <c r="I103" s="3">
        <v>174.12033462187699</v>
      </c>
      <c r="J103" s="3">
        <v>298.49200220893198</v>
      </c>
      <c r="K103">
        <v>40</v>
      </c>
      <c r="L103">
        <v>0.98</v>
      </c>
      <c r="O103">
        <v>0.05</v>
      </c>
      <c r="P103" s="3">
        <v>3.4579999999999997</v>
      </c>
      <c r="Q103" s="3">
        <v>0.69679829257308423</v>
      </c>
      <c r="R103" s="3">
        <f t="shared" si="2"/>
        <v>0.55743863405846739</v>
      </c>
      <c r="S103" s="3">
        <f t="shared" si="3"/>
        <v>39.404308975650594</v>
      </c>
      <c r="T103" s="3"/>
    </row>
    <row r="104" spans="1:20" x14ac:dyDescent="0.35">
      <c r="A104" t="s">
        <v>100</v>
      </c>
      <c r="B104" t="s">
        <v>0</v>
      </c>
      <c r="C104" t="s">
        <v>264</v>
      </c>
      <c r="D104">
        <v>142.82311310834899</v>
      </c>
      <c r="E104" t="s">
        <v>263</v>
      </c>
      <c r="F104">
        <v>43.1081737536717</v>
      </c>
      <c r="G104" s="3">
        <v>3.5676102061814401</v>
      </c>
      <c r="H104" t="s">
        <v>274</v>
      </c>
      <c r="I104" s="3">
        <v>174.12033462187699</v>
      </c>
      <c r="J104" s="3">
        <v>298.49200220893198</v>
      </c>
      <c r="K104">
        <v>40</v>
      </c>
      <c r="L104">
        <v>0.98</v>
      </c>
      <c r="O104">
        <v>0.05</v>
      </c>
      <c r="P104" s="3">
        <v>3.4579999999999997</v>
      </c>
      <c r="Q104" s="3">
        <v>6.2207106769013365E-2</v>
      </c>
      <c r="R104" s="3">
        <f t="shared" si="2"/>
        <v>4.9765685415210696E-2</v>
      </c>
      <c r="S104" s="3">
        <f t="shared" si="3"/>
        <v>3.5178445207662294</v>
      </c>
      <c r="T104" s="3"/>
    </row>
    <row r="105" spans="1:20" x14ac:dyDescent="0.35">
      <c r="A105" t="s">
        <v>101</v>
      </c>
      <c r="B105" t="s">
        <v>0</v>
      </c>
      <c r="C105" t="s">
        <v>264</v>
      </c>
      <c r="D105">
        <v>131.01210611459899</v>
      </c>
      <c r="E105" t="s">
        <v>263</v>
      </c>
      <c r="F105">
        <v>32.647058717282199</v>
      </c>
      <c r="G105" s="3">
        <v>9.3251547852324013</v>
      </c>
      <c r="H105" t="s">
        <v>274</v>
      </c>
      <c r="I105" s="3">
        <v>174.12033462187699</v>
      </c>
      <c r="J105" s="3">
        <v>298.49200220893198</v>
      </c>
      <c r="K105">
        <v>40</v>
      </c>
      <c r="L105">
        <v>0.98</v>
      </c>
      <c r="O105">
        <v>0.05</v>
      </c>
      <c r="P105" s="3">
        <v>3.4579999999999997</v>
      </c>
      <c r="Q105" s="3">
        <v>0.16259929359923631</v>
      </c>
      <c r="R105" s="3">
        <f t="shared" si="2"/>
        <v>0.13007943487938906</v>
      </c>
      <c r="S105" s="3">
        <f t="shared" si="3"/>
        <v>9.1950753503530116</v>
      </c>
      <c r="T105" s="3"/>
    </row>
    <row r="106" spans="1:20" x14ac:dyDescent="0.35">
      <c r="A106" t="s">
        <v>102</v>
      </c>
      <c r="B106" t="s">
        <v>0</v>
      </c>
      <c r="C106" t="s">
        <v>264</v>
      </c>
      <c r="D106">
        <v>128.02559009999999</v>
      </c>
      <c r="E106" t="s">
        <v>263</v>
      </c>
      <c r="F106">
        <v>26.570775399999999</v>
      </c>
      <c r="G106" s="3">
        <v>0.82725474437616764</v>
      </c>
      <c r="H106" t="s">
        <v>274</v>
      </c>
      <c r="I106" s="3">
        <v>174.12033462187699</v>
      </c>
      <c r="J106" s="3">
        <v>298.49200220893198</v>
      </c>
      <c r="K106">
        <v>40</v>
      </c>
      <c r="L106">
        <v>0.98</v>
      </c>
      <c r="O106">
        <v>0.05</v>
      </c>
      <c r="P106" s="3">
        <v>3.2760000000000002</v>
      </c>
      <c r="Q106" s="3">
        <v>1.4424536660259777E-2</v>
      </c>
      <c r="R106" s="3">
        <f t="shared" si="2"/>
        <v>1.1539629328207823E-2</v>
      </c>
      <c r="S106" s="3">
        <f t="shared" si="3"/>
        <v>0.81571511504795979</v>
      </c>
      <c r="T106" s="3"/>
    </row>
    <row r="107" spans="1:20" x14ac:dyDescent="0.35">
      <c r="A107" t="s">
        <v>103</v>
      </c>
      <c r="B107" t="s">
        <v>0</v>
      </c>
      <c r="C107" t="s">
        <v>264</v>
      </c>
      <c r="D107">
        <v>133.59994428751199</v>
      </c>
      <c r="E107" t="s">
        <v>263</v>
      </c>
      <c r="F107">
        <v>33.7045857881008</v>
      </c>
      <c r="G107" s="3">
        <v>3.1898416703290895</v>
      </c>
      <c r="H107" t="s">
        <v>274</v>
      </c>
      <c r="I107" s="3">
        <v>174.12033462187699</v>
      </c>
      <c r="J107" s="3">
        <v>298.49200220893198</v>
      </c>
      <c r="K107">
        <v>40</v>
      </c>
      <c r="L107">
        <v>0.98</v>
      </c>
      <c r="O107">
        <v>0.05</v>
      </c>
      <c r="P107" s="3">
        <v>3.4579999999999997</v>
      </c>
      <c r="Q107" s="3">
        <v>5.5620095776886536E-2</v>
      </c>
      <c r="R107" s="3">
        <f t="shared" si="2"/>
        <v>4.4496076621509228E-2</v>
      </c>
      <c r="S107" s="3">
        <f t="shared" si="3"/>
        <v>3.1453455937075803</v>
      </c>
      <c r="T107" s="3"/>
    </row>
    <row r="108" spans="1:20" x14ac:dyDescent="0.35">
      <c r="A108" t="s">
        <v>104</v>
      </c>
      <c r="B108" t="s">
        <v>0</v>
      </c>
      <c r="C108" t="s">
        <v>264</v>
      </c>
      <c r="D108">
        <v>140.29173391458701</v>
      </c>
      <c r="E108" t="s">
        <v>263</v>
      </c>
      <c r="F108">
        <v>38.029522538224498</v>
      </c>
      <c r="G108" s="3">
        <v>40.07283542861628</v>
      </c>
      <c r="H108" t="s">
        <v>274</v>
      </c>
      <c r="I108" s="3">
        <v>174.12033462187699</v>
      </c>
      <c r="J108" s="3">
        <v>298.49200220893198</v>
      </c>
      <c r="K108">
        <v>40</v>
      </c>
      <c r="L108">
        <v>0.98</v>
      </c>
      <c r="O108">
        <v>0.05</v>
      </c>
      <c r="P108" s="3">
        <v>3.4579999999999997</v>
      </c>
      <c r="Q108" s="3">
        <v>0.69873529000613477</v>
      </c>
      <c r="R108" s="3">
        <f t="shared" si="2"/>
        <v>0.55898823200490788</v>
      </c>
      <c r="S108" s="3">
        <f t="shared" si="3"/>
        <v>39.513847196611373</v>
      </c>
      <c r="T108" s="3"/>
    </row>
    <row r="109" spans="1:20" x14ac:dyDescent="0.35">
      <c r="A109" t="s">
        <v>105</v>
      </c>
      <c r="B109" t="s">
        <v>0</v>
      </c>
      <c r="C109" t="s">
        <v>264</v>
      </c>
      <c r="D109">
        <v>66.923683999999994</v>
      </c>
      <c r="E109" t="s">
        <v>263</v>
      </c>
      <c r="F109">
        <v>48.019573000000001</v>
      </c>
      <c r="G109" s="3">
        <v>16.509783122506448</v>
      </c>
      <c r="H109" t="s">
        <v>274</v>
      </c>
      <c r="I109" s="3">
        <v>174.12033462187699</v>
      </c>
      <c r="J109" s="3">
        <v>298.49200220893198</v>
      </c>
      <c r="K109">
        <v>40</v>
      </c>
      <c r="L109">
        <v>0.98</v>
      </c>
      <c r="O109">
        <v>0.05</v>
      </c>
      <c r="P109" s="3">
        <v>2.3660000000000001</v>
      </c>
      <c r="Q109" s="3">
        <v>2.9035551600255052</v>
      </c>
      <c r="R109" s="3">
        <f t="shared" si="2"/>
        <v>2.3228441280204044</v>
      </c>
      <c r="S109" s="3">
        <f t="shared" si="3"/>
        <v>14.186938994486043</v>
      </c>
      <c r="T109" s="3"/>
    </row>
    <row r="110" spans="1:20" x14ac:dyDescent="0.35">
      <c r="A110" t="s">
        <v>106</v>
      </c>
      <c r="B110" t="s">
        <v>0</v>
      </c>
      <c r="C110" t="s">
        <v>264</v>
      </c>
      <c r="D110">
        <v>74.766098</v>
      </c>
      <c r="E110" t="s">
        <v>263</v>
      </c>
      <c r="F110">
        <v>41.20438</v>
      </c>
      <c r="G110" s="3">
        <v>0.73920082616385541</v>
      </c>
      <c r="H110" t="s">
        <v>274</v>
      </c>
      <c r="I110" s="3">
        <v>174.12033462187699</v>
      </c>
      <c r="J110" s="3">
        <v>298.49200220893198</v>
      </c>
      <c r="K110">
        <v>40</v>
      </c>
      <c r="L110">
        <v>0.98</v>
      </c>
      <c r="O110">
        <v>0.05</v>
      </c>
      <c r="P110" s="3">
        <v>2.2749999999999999</v>
      </c>
      <c r="Q110" s="3">
        <v>0.13000233601962272</v>
      </c>
      <c r="R110" s="3">
        <f t="shared" si="2"/>
        <v>0.10400186881569817</v>
      </c>
      <c r="S110" s="3">
        <f t="shared" si="3"/>
        <v>0.63519895734815723</v>
      </c>
      <c r="T110" s="3"/>
    </row>
    <row r="111" spans="1:20" x14ac:dyDescent="0.35">
      <c r="A111" t="s">
        <v>107</v>
      </c>
      <c r="B111" t="s">
        <v>0</v>
      </c>
      <c r="C111" t="s">
        <v>264</v>
      </c>
      <c r="D111">
        <v>104.99096299999999</v>
      </c>
      <c r="E111" t="s">
        <v>263</v>
      </c>
      <c r="F111">
        <v>12.565678999999999</v>
      </c>
      <c r="G111" s="3">
        <v>2.3327461933627403</v>
      </c>
      <c r="H111" t="s">
        <v>274</v>
      </c>
      <c r="I111" s="3">
        <v>174.12033462187699</v>
      </c>
      <c r="J111" s="3">
        <v>298.49200220893198</v>
      </c>
      <c r="K111">
        <v>40</v>
      </c>
      <c r="L111">
        <v>0.98</v>
      </c>
      <c r="O111">
        <v>0.05</v>
      </c>
      <c r="P111" s="3">
        <v>2.548</v>
      </c>
      <c r="Q111" s="3">
        <v>0.41025719093395052</v>
      </c>
      <c r="R111" s="3">
        <f t="shared" si="2"/>
        <v>0.32820575274716046</v>
      </c>
      <c r="S111" s="3">
        <f t="shared" si="3"/>
        <v>2.00454044061558</v>
      </c>
      <c r="T111" s="3"/>
    </row>
    <row r="112" spans="1:20" x14ac:dyDescent="0.35">
      <c r="A112" t="s">
        <v>108</v>
      </c>
      <c r="B112" t="s">
        <v>0</v>
      </c>
      <c r="C112" t="s">
        <v>264</v>
      </c>
      <c r="D112">
        <v>127.76692199999999</v>
      </c>
      <c r="E112" t="s">
        <v>263</v>
      </c>
      <c r="F112">
        <v>35.907756999999997</v>
      </c>
      <c r="G112" s="3">
        <v>155.61416983629593</v>
      </c>
      <c r="H112" t="s">
        <v>274</v>
      </c>
      <c r="I112" s="3">
        <v>174.12033462187699</v>
      </c>
      <c r="J112" s="3">
        <v>298.49200220893198</v>
      </c>
      <c r="K112">
        <v>40</v>
      </c>
      <c r="L112">
        <v>0.98</v>
      </c>
      <c r="O112">
        <v>0.05</v>
      </c>
      <c r="P112" s="3">
        <v>2.093</v>
      </c>
      <c r="Q112" s="3">
        <v>0</v>
      </c>
      <c r="R112" s="3">
        <f t="shared" si="2"/>
        <v>0</v>
      </c>
      <c r="S112" s="3">
        <f t="shared" si="3"/>
        <v>155.61416983629593</v>
      </c>
      <c r="T112" s="3"/>
    </row>
    <row r="113" spans="1:20" x14ac:dyDescent="0.35">
      <c r="A113" t="s">
        <v>109</v>
      </c>
      <c r="B113" t="s">
        <v>0</v>
      </c>
      <c r="C113" t="s">
        <v>264</v>
      </c>
      <c r="D113">
        <v>47.481766</v>
      </c>
      <c r="E113" t="s">
        <v>263</v>
      </c>
      <c r="F113">
        <v>29.31166</v>
      </c>
      <c r="G113" s="3">
        <v>9.1679742137593632</v>
      </c>
      <c r="H113" t="s">
        <v>274</v>
      </c>
      <c r="I113" s="3">
        <v>174.12033462187699</v>
      </c>
      <c r="J113" s="3">
        <v>298.49200220893198</v>
      </c>
      <c r="K113">
        <v>40</v>
      </c>
      <c r="L113">
        <v>0.98</v>
      </c>
      <c r="O113">
        <v>0.05</v>
      </c>
      <c r="P113" s="3">
        <v>1.9110000000000003</v>
      </c>
      <c r="Q113" s="3">
        <v>1.612360298001327</v>
      </c>
      <c r="R113" s="3">
        <f t="shared" si="2"/>
        <v>1.2898882384010617</v>
      </c>
      <c r="S113" s="3">
        <f t="shared" si="3"/>
        <v>7.8780859753583012</v>
      </c>
      <c r="T113" s="3"/>
    </row>
    <row r="114" spans="1:20" x14ac:dyDescent="0.35">
      <c r="A114" t="s">
        <v>110</v>
      </c>
      <c r="B114" t="s">
        <v>0</v>
      </c>
      <c r="C114" t="s">
        <v>264</v>
      </c>
      <c r="D114">
        <v>102.495496</v>
      </c>
      <c r="E114" t="s">
        <v>263</v>
      </c>
      <c r="F114">
        <v>19.856269999999999</v>
      </c>
      <c r="G114" s="3">
        <v>1.6289773933645695</v>
      </c>
      <c r="H114" t="s">
        <v>274</v>
      </c>
      <c r="I114" s="3">
        <v>174.12033462187699</v>
      </c>
      <c r="J114" s="3">
        <v>298.49200220893198</v>
      </c>
      <c r="K114">
        <v>40</v>
      </c>
      <c r="L114">
        <v>0.98</v>
      </c>
      <c r="O114">
        <v>0.05</v>
      </c>
      <c r="P114" s="3">
        <v>2.2749999999999999</v>
      </c>
      <c r="Q114" s="3">
        <v>0.28648624158004876</v>
      </c>
      <c r="R114" s="3">
        <f t="shared" si="2"/>
        <v>0.22918899326403902</v>
      </c>
      <c r="S114" s="3">
        <f t="shared" si="3"/>
        <v>1.3997884001005305</v>
      </c>
      <c r="T114" s="3"/>
    </row>
    <row r="115" spans="1:20" x14ac:dyDescent="0.35">
      <c r="A115" t="s">
        <v>111</v>
      </c>
      <c r="B115" t="s">
        <v>0</v>
      </c>
      <c r="C115" t="s">
        <v>264</v>
      </c>
      <c r="D115">
        <v>35.862285</v>
      </c>
      <c r="E115" t="s">
        <v>263</v>
      </c>
      <c r="F115">
        <v>33.854720999999998</v>
      </c>
      <c r="G115" s="3">
        <v>1.564039990763737</v>
      </c>
      <c r="H115" t="s">
        <v>274</v>
      </c>
      <c r="I115" s="3">
        <v>174.12033462187699</v>
      </c>
      <c r="J115" s="3">
        <v>298.49200220893198</v>
      </c>
      <c r="K115">
        <v>40</v>
      </c>
      <c r="L115">
        <v>0.98</v>
      </c>
      <c r="O115">
        <v>0.05</v>
      </c>
      <c r="P115" s="3">
        <v>1.5469999999999999</v>
      </c>
      <c r="Q115" s="3">
        <v>0.27506578081437905</v>
      </c>
      <c r="R115" s="3">
        <f t="shared" si="2"/>
        <v>0.22005262465150324</v>
      </c>
      <c r="S115" s="3">
        <f t="shared" si="3"/>
        <v>1.3439873661122337</v>
      </c>
      <c r="T115" s="3"/>
    </row>
    <row r="116" spans="1:20" x14ac:dyDescent="0.35">
      <c r="A116" t="s">
        <v>112</v>
      </c>
      <c r="B116" t="s">
        <v>0</v>
      </c>
      <c r="C116" t="s">
        <v>264</v>
      </c>
      <c r="D116">
        <v>80.771797000000007</v>
      </c>
      <c r="E116" t="s">
        <v>263</v>
      </c>
      <c r="F116">
        <v>7.8730539999999998</v>
      </c>
      <c r="G116" s="3">
        <v>7.3128048999927264</v>
      </c>
      <c r="H116" t="s">
        <v>274</v>
      </c>
      <c r="I116" s="3">
        <v>174.12033462187699</v>
      </c>
      <c r="J116" s="3">
        <v>298.49200220893198</v>
      </c>
      <c r="K116">
        <v>40</v>
      </c>
      <c r="L116">
        <v>0.98</v>
      </c>
      <c r="O116">
        <v>0.05</v>
      </c>
      <c r="P116" s="3">
        <v>2.3660000000000001</v>
      </c>
      <c r="Q116" s="3">
        <v>1.2860939628388139</v>
      </c>
      <c r="R116" s="3">
        <f t="shared" si="2"/>
        <v>1.0288751702710512</v>
      </c>
      <c r="S116" s="3">
        <f t="shared" si="3"/>
        <v>6.2839297297216756</v>
      </c>
      <c r="T116" s="3"/>
    </row>
    <row r="117" spans="1:20" x14ac:dyDescent="0.35">
      <c r="A117" t="s">
        <v>113</v>
      </c>
      <c r="B117" t="s">
        <v>0</v>
      </c>
      <c r="C117" t="s">
        <v>264</v>
      </c>
      <c r="D117">
        <v>95.956222999999994</v>
      </c>
      <c r="E117" t="s">
        <v>263</v>
      </c>
      <c r="F117">
        <v>21.913965000000001</v>
      </c>
      <c r="G117" s="3">
        <v>5.6298482854600085</v>
      </c>
      <c r="H117" t="s">
        <v>274</v>
      </c>
      <c r="I117" s="3">
        <v>174.12033462187699</v>
      </c>
      <c r="J117" s="3">
        <v>298.49200220893198</v>
      </c>
      <c r="K117">
        <v>40</v>
      </c>
      <c r="L117">
        <v>0.98</v>
      </c>
      <c r="O117">
        <v>0.05</v>
      </c>
      <c r="P117" s="3">
        <v>1.9110000000000003</v>
      </c>
      <c r="Q117" s="3">
        <v>0.99011446232289968</v>
      </c>
      <c r="R117" s="3">
        <f t="shared" si="2"/>
        <v>0.79209156985831974</v>
      </c>
      <c r="S117" s="3">
        <f t="shared" si="3"/>
        <v>4.8377567156016887</v>
      </c>
      <c r="T117" s="3"/>
    </row>
    <row r="118" spans="1:20" x14ac:dyDescent="0.35">
      <c r="A118" t="s">
        <v>114</v>
      </c>
      <c r="B118" t="s">
        <v>0</v>
      </c>
      <c r="C118" t="s">
        <v>264</v>
      </c>
      <c r="D118">
        <v>103.846656</v>
      </c>
      <c r="E118" t="s">
        <v>263</v>
      </c>
      <c r="F118">
        <v>46.862496</v>
      </c>
      <c r="G118" s="3">
        <v>1.3063230384091058</v>
      </c>
      <c r="H118" t="s">
        <v>274</v>
      </c>
      <c r="I118" s="3">
        <v>174.12033462187699</v>
      </c>
      <c r="J118" s="3">
        <v>298.49200220893198</v>
      </c>
      <c r="K118">
        <v>40</v>
      </c>
      <c r="L118">
        <v>0.98</v>
      </c>
      <c r="O118">
        <v>0.05</v>
      </c>
      <c r="P118" s="3">
        <v>1.6380000000000001</v>
      </c>
      <c r="Q118" s="3">
        <v>0.22974141881138904</v>
      </c>
      <c r="R118" s="3">
        <f t="shared" si="2"/>
        <v>0.18379313504911124</v>
      </c>
      <c r="S118" s="3">
        <f t="shared" si="3"/>
        <v>1.1225299033599945</v>
      </c>
      <c r="T118" s="3"/>
    </row>
    <row r="119" spans="1:20" x14ac:dyDescent="0.35">
      <c r="A119" t="s">
        <v>115</v>
      </c>
      <c r="B119" t="s">
        <v>0</v>
      </c>
      <c r="C119" t="s">
        <v>264</v>
      </c>
      <c r="D119">
        <v>101.97576599999999</v>
      </c>
      <c r="E119" t="s">
        <v>263</v>
      </c>
      <c r="F119">
        <v>4.2104840000000001</v>
      </c>
      <c r="G119" s="3">
        <v>32.24716090312694</v>
      </c>
      <c r="H119" t="s">
        <v>274</v>
      </c>
      <c r="I119" s="3">
        <v>174.12033462187699</v>
      </c>
      <c r="J119" s="3">
        <v>298.49200220893198</v>
      </c>
      <c r="K119">
        <v>40</v>
      </c>
      <c r="L119">
        <v>0.98</v>
      </c>
      <c r="O119">
        <v>0.05</v>
      </c>
      <c r="P119" s="3">
        <v>3.0030000000000001</v>
      </c>
      <c r="Q119" s="3">
        <v>5.6712683468753058</v>
      </c>
      <c r="R119" s="3">
        <f t="shared" si="2"/>
        <v>4.5370146775002445</v>
      </c>
      <c r="S119" s="3">
        <f t="shared" si="3"/>
        <v>27.710146225626694</v>
      </c>
      <c r="T119" s="3"/>
    </row>
    <row r="120" spans="1:20" x14ac:dyDescent="0.35">
      <c r="A120" t="s">
        <v>116</v>
      </c>
      <c r="B120" t="s">
        <v>0</v>
      </c>
      <c r="C120" t="s">
        <v>264</v>
      </c>
      <c r="D120">
        <v>84.124008000000003</v>
      </c>
      <c r="E120" t="s">
        <v>263</v>
      </c>
      <c r="F120">
        <v>28.394856999999998</v>
      </c>
      <c r="G120" s="3">
        <v>3.1398108011781858</v>
      </c>
      <c r="H120" t="s">
        <v>274</v>
      </c>
      <c r="I120" s="3">
        <v>174.12033462187699</v>
      </c>
      <c r="J120" s="3">
        <v>298.49200220893198</v>
      </c>
      <c r="K120">
        <v>40</v>
      </c>
      <c r="L120">
        <v>0.98</v>
      </c>
      <c r="O120">
        <v>0.05</v>
      </c>
      <c r="P120" s="3">
        <v>1.5469999999999999</v>
      </c>
      <c r="Q120" s="3">
        <v>0.55219464638737736</v>
      </c>
      <c r="R120" s="3">
        <f t="shared" si="2"/>
        <v>0.44175571710990191</v>
      </c>
      <c r="S120" s="3">
        <f t="shared" si="3"/>
        <v>2.698055084068284</v>
      </c>
      <c r="T120" s="3"/>
    </row>
    <row r="121" spans="1:20" x14ac:dyDescent="0.35">
      <c r="A121" t="s">
        <v>117</v>
      </c>
      <c r="B121" t="s">
        <v>0</v>
      </c>
      <c r="C121" t="s">
        <v>264</v>
      </c>
      <c r="D121">
        <v>55.923254999999997</v>
      </c>
      <c r="E121" t="s">
        <v>263</v>
      </c>
      <c r="F121">
        <v>21.512582999999999</v>
      </c>
      <c r="G121" s="3">
        <v>7.4295930257473364</v>
      </c>
      <c r="H121" t="s">
        <v>277</v>
      </c>
      <c r="I121" s="3">
        <v>174.12033462187699</v>
      </c>
      <c r="J121" s="3">
        <v>298.49200220893198</v>
      </c>
      <c r="K121">
        <v>40</v>
      </c>
      <c r="L121">
        <v>0.98</v>
      </c>
      <c r="O121">
        <v>0.05</v>
      </c>
      <c r="P121" s="3">
        <v>1.4560000000000002</v>
      </c>
      <c r="Q121" s="3">
        <v>1.3066333462243069</v>
      </c>
      <c r="R121" s="3">
        <f t="shared" si="2"/>
        <v>1.0453066769794457</v>
      </c>
      <c r="S121" s="3">
        <f t="shared" si="3"/>
        <v>6.3842863487678905</v>
      </c>
      <c r="T121" s="3"/>
    </row>
    <row r="122" spans="1:20" x14ac:dyDescent="0.35">
      <c r="A122" t="s">
        <v>118</v>
      </c>
      <c r="B122" t="s">
        <v>0</v>
      </c>
      <c r="C122" t="s">
        <v>264</v>
      </c>
      <c r="D122">
        <v>69.345116000000004</v>
      </c>
      <c r="E122" t="s">
        <v>263</v>
      </c>
      <c r="F122">
        <v>30.375321</v>
      </c>
      <c r="G122" s="3">
        <v>29.966576944382869</v>
      </c>
      <c r="H122" t="s">
        <v>274</v>
      </c>
      <c r="I122" s="3">
        <v>174.12033462187699</v>
      </c>
      <c r="J122" s="3">
        <v>298.49200220893198</v>
      </c>
      <c r="K122">
        <v>40</v>
      </c>
      <c r="L122">
        <v>0.98</v>
      </c>
      <c r="O122">
        <v>0.05</v>
      </c>
      <c r="P122" s="3">
        <v>1.6380000000000001</v>
      </c>
      <c r="Q122" s="3">
        <v>5.2701848636976392</v>
      </c>
      <c r="R122" s="3">
        <f t="shared" si="2"/>
        <v>4.2161478909581112</v>
      </c>
      <c r="S122" s="3">
        <f t="shared" si="3"/>
        <v>25.750429053424757</v>
      </c>
      <c r="T122" s="3"/>
    </row>
    <row r="123" spans="1:20" x14ac:dyDescent="0.35">
      <c r="A123" t="s">
        <v>119</v>
      </c>
      <c r="B123" t="s">
        <v>0</v>
      </c>
      <c r="C123" t="s">
        <v>264</v>
      </c>
      <c r="D123">
        <v>121.774017</v>
      </c>
      <c r="E123" t="s">
        <v>263</v>
      </c>
      <c r="F123">
        <v>12.879721</v>
      </c>
      <c r="G123" s="3">
        <v>34.097455975257724</v>
      </c>
      <c r="H123" t="s">
        <v>274</v>
      </c>
      <c r="I123" s="3">
        <v>174.12033462187699</v>
      </c>
      <c r="J123" s="3">
        <v>298.49200220893198</v>
      </c>
      <c r="K123">
        <v>40</v>
      </c>
      <c r="L123">
        <v>0.98</v>
      </c>
      <c r="O123">
        <v>0.05</v>
      </c>
      <c r="P123" s="3">
        <v>2.548</v>
      </c>
      <c r="Q123" s="3">
        <v>5.9966774551834172</v>
      </c>
      <c r="R123" s="3">
        <f t="shared" si="2"/>
        <v>4.7973419641467343</v>
      </c>
      <c r="S123" s="3">
        <f t="shared" si="3"/>
        <v>29.300114011110988</v>
      </c>
      <c r="T123" s="3"/>
    </row>
    <row r="124" spans="1:20" x14ac:dyDescent="0.35">
      <c r="A124" t="s">
        <v>120</v>
      </c>
      <c r="B124" t="s">
        <v>0</v>
      </c>
      <c r="C124" t="s">
        <v>264</v>
      </c>
      <c r="D124">
        <v>127.510093</v>
      </c>
      <c r="E124" t="s">
        <v>263</v>
      </c>
      <c r="F124">
        <v>40.339852</v>
      </c>
      <c r="G124" s="3">
        <v>2.0851992067465055</v>
      </c>
      <c r="H124" t="s">
        <v>274</v>
      </c>
      <c r="I124" s="3">
        <v>174.12033462187699</v>
      </c>
      <c r="J124" s="3">
        <v>298.49200220893198</v>
      </c>
      <c r="K124">
        <v>40</v>
      </c>
      <c r="L124">
        <v>0.98</v>
      </c>
      <c r="O124">
        <v>0.05</v>
      </c>
      <c r="P124" s="3">
        <v>2.093</v>
      </c>
      <c r="Q124" s="3">
        <v>0.36672140824044569</v>
      </c>
      <c r="R124" s="3">
        <f t="shared" si="2"/>
        <v>0.29337712659235654</v>
      </c>
      <c r="S124" s="3">
        <f t="shared" si="3"/>
        <v>1.7918220801541489</v>
      </c>
      <c r="T124" s="3"/>
    </row>
    <row r="125" spans="1:20" x14ac:dyDescent="0.35">
      <c r="A125" t="s">
        <v>121</v>
      </c>
      <c r="B125" t="s">
        <v>0</v>
      </c>
      <c r="C125" t="s">
        <v>264</v>
      </c>
      <c r="D125">
        <v>51.183883999999999</v>
      </c>
      <c r="E125" t="s">
        <v>263</v>
      </c>
      <c r="F125">
        <v>25.354825999999999</v>
      </c>
      <c r="G125" s="3">
        <v>15.536964954956565</v>
      </c>
      <c r="H125" t="s">
        <v>274</v>
      </c>
      <c r="I125" s="3">
        <v>174.12033462187699</v>
      </c>
      <c r="J125" s="3">
        <v>298.49200220893198</v>
      </c>
      <c r="K125">
        <v>40</v>
      </c>
      <c r="L125">
        <v>0.98</v>
      </c>
      <c r="O125">
        <v>0.05</v>
      </c>
      <c r="P125" s="3">
        <v>1.6380000000000001</v>
      </c>
      <c r="Q125" s="3">
        <v>2.7324668308090287</v>
      </c>
      <c r="R125" s="3">
        <f t="shared" si="2"/>
        <v>2.1859734646472231</v>
      </c>
      <c r="S125" s="3">
        <f t="shared" si="3"/>
        <v>13.350991490309342</v>
      </c>
      <c r="T125" s="3"/>
    </row>
    <row r="126" spans="1:20" x14ac:dyDescent="0.35">
      <c r="A126" t="s">
        <v>122</v>
      </c>
      <c r="B126" t="s">
        <v>0</v>
      </c>
      <c r="C126" t="s">
        <v>264</v>
      </c>
      <c r="D126">
        <v>37.6333188382443</v>
      </c>
      <c r="E126" t="s">
        <v>263</v>
      </c>
      <c r="F126">
        <v>55.750028634417198</v>
      </c>
      <c r="G126" s="3">
        <v>44.259865933762221</v>
      </c>
      <c r="H126" t="s">
        <v>277</v>
      </c>
      <c r="I126" s="3">
        <v>174.12033462187699</v>
      </c>
      <c r="J126" s="3">
        <v>298.49200220893198</v>
      </c>
      <c r="K126">
        <v>40</v>
      </c>
      <c r="L126">
        <v>0.98</v>
      </c>
      <c r="O126">
        <v>0.05</v>
      </c>
      <c r="P126" s="3">
        <v>3.2760000000000002</v>
      </c>
      <c r="Q126" s="3">
        <v>0</v>
      </c>
      <c r="R126" s="3">
        <f t="shared" si="2"/>
        <v>0</v>
      </c>
      <c r="S126" s="3">
        <f t="shared" si="3"/>
        <v>44.259865933762221</v>
      </c>
      <c r="T126" s="3"/>
    </row>
    <row r="127" spans="1:20" x14ac:dyDescent="0.35">
      <c r="A127" t="s">
        <v>123</v>
      </c>
      <c r="B127" t="s">
        <v>0</v>
      </c>
      <c r="C127" t="s">
        <v>264</v>
      </c>
      <c r="D127">
        <v>134.75309643952301</v>
      </c>
      <c r="E127" t="s">
        <v>263</v>
      </c>
      <c r="F127">
        <v>64.618387280561706</v>
      </c>
      <c r="G127" s="3">
        <v>6.2184311325733903</v>
      </c>
      <c r="H127" t="s">
        <v>277</v>
      </c>
      <c r="I127" s="3">
        <v>174.12033462187699</v>
      </c>
      <c r="J127" s="3">
        <v>298.49200220893198</v>
      </c>
      <c r="K127">
        <v>40</v>
      </c>
      <c r="L127">
        <v>0.98</v>
      </c>
      <c r="O127">
        <v>0.05</v>
      </c>
      <c r="P127" s="3">
        <v>3.4579999999999997</v>
      </c>
      <c r="Q127" s="3">
        <v>0</v>
      </c>
      <c r="R127" s="3">
        <f t="shared" si="2"/>
        <v>0</v>
      </c>
      <c r="S127" s="3">
        <f t="shared" si="3"/>
        <v>6.2184311325733903</v>
      </c>
      <c r="T127" s="3"/>
    </row>
    <row r="128" spans="1:20" x14ac:dyDescent="0.35">
      <c r="A128" t="s">
        <v>124</v>
      </c>
      <c r="B128" t="s">
        <v>0</v>
      </c>
      <c r="C128" t="s">
        <v>264</v>
      </c>
      <c r="D128">
        <v>46.549635279400398</v>
      </c>
      <c r="E128" t="s">
        <v>263</v>
      </c>
      <c r="F128">
        <v>54.348367768465501</v>
      </c>
      <c r="G128" s="3">
        <v>20.132674783517974</v>
      </c>
      <c r="H128" t="s">
        <v>277</v>
      </c>
      <c r="I128" s="3">
        <v>174.12033462187699</v>
      </c>
      <c r="J128" s="3">
        <v>298.49200220893198</v>
      </c>
      <c r="K128">
        <v>40</v>
      </c>
      <c r="L128">
        <v>0.98</v>
      </c>
      <c r="O128">
        <v>0.05</v>
      </c>
      <c r="P128" s="3">
        <v>3.1850000000000001</v>
      </c>
      <c r="Q128" s="3">
        <v>0</v>
      </c>
      <c r="R128" s="3">
        <f t="shared" si="2"/>
        <v>0</v>
      </c>
      <c r="S128" s="3">
        <f t="shared" si="3"/>
        <v>20.132674783517974</v>
      </c>
      <c r="T128" s="3"/>
    </row>
    <row r="129" spans="1:20" x14ac:dyDescent="0.35">
      <c r="A129" t="s">
        <v>125</v>
      </c>
      <c r="B129" t="s">
        <v>0</v>
      </c>
      <c r="C129" t="s">
        <v>264</v>
      </c>
      <c r="D129">
        <v>49.390305273752098</v>
      </c>
      <c r="E129" t="s">
        <v>263</v>
      </c>
      <c r="F129">
        <v>63.562928827792902</v>
      </c>
      <c r="G129" s="3">
        <v>17.429202748924482</v>
      </c>
      <c r="H129" t="s">
        <v>277</v>
      </c>
      <c r="I129" s="3">
        <v>174.12033462187699</v>
      </c>
      <c r="J129" s="3">
        <v>298.49200220893198</v>
      </c>
      <c r="K129">
        <v>40</v>
      </c>
      <c r="L129">
        <v>0.98</v>
      </c>
      <c r="O129">
        <v>0.05</v>
      </c>
      <c r="P129" s="3">
        <v>3.5489999999999999</v>
      </c>
      <c r="Q129" s="3">
        <v>0</v>
      </c>
      <c r="R129" s="3">
        <f t="shared" si="2"/>
        <v>0</v>
      </c>
      <c r="S129" s="3">
        <f t="shared" si="3"/>
        <v>17.429202748924482</v>
      </c>
      <c r="T129" s="3"/>
    </row>
    <row r="130" spans="1:20" x14ac:dyDescent="0.35">
      <c r="A130" t="s">
        <v>126</v>
      </c>
      <c r="B130" t="s">
        <v>0</v>
      </c>
      <c r="C130" t="s">
        <v>264</v>
      </c>
      <c r="D130">
        <v>93.190968935202093</v>
      </c>
      <c r="E130" t="s">
        <v>263</v>
      </c>
      <c r="F130">
        <v>58.681865403530402</v>
      </c>
      <c r="G130" s="3">
        <v>39.370339329027253</v>
      </c>
      <c r="H130" t="s">
        <v>277</v>
      </c>
      <c r="I130" s="3">
        <v>174.12033462187699</v>
      </c>
      <c r="J130" s="3">
        <v>298.49200220893198</v>
      </c>
      <c r="K130">
        <v>40</v>
      </c>
      <c r="L130">
        <v>0.98</v>
      </c>
      <c r="O130">
        <v>0.05</v>
      </c>
      <c r="P130" s="3">
        <v>2.3660000000000001</v>
      </c>
      <c r="Q130" s="3">
        <v>0</v>
      </c>
      <c r="R130" s="3">
        <f t="shared" si="2"/>
        <v>0</v>
      </c>
      <c r="S130" s="3">
        <f t="shared" si="3"/>
        <v>39.370339329027253</v>
      </c>
      <c r="T130" s="3"/>
    </row>
    <row r="131" spans="1:20" x14ac:dyDescent="0.35">
      <c r="A131" t="s">
        <v>127</v>
      </c>
      <c r="B131" t="s">
        <v>0</v>
      </c>
      <c r="C131" t="s">
        <v>264</v>
      </c>
      <c r="D131">
        <v>42.896885809069502</v>
      </c>
      <c r="E131" t="s">
        <v>263</v>
      </c>
      <c r="F131">
        <v>45.226322943269103</v>
      </c>
      <c r="G131" s="3">
        <v>16.962955190915981</v>
      </c>
      <c r="H131" t="s">
        <v>277</v>
      </c>
      <c r="I131" s="3">
        <v>174.12033462187699</v>
      </c>
      <c r="J131" s="3">
        <v>298.49200220893198</v>
      </c>
      <c r="K131">
        <v>40</v>
      </c>
      <c r="L131">
        <v>0.98</v>
      </c>
      <c r="O131">
        <v>0.05</v>
      </c>
      <c r="P131" s="3">
        <v>3.0939999999999999</v>
      </c>
      <c r="Q131" s="3">
        <v>0</v>
      </c>
      <c r="R131" s="3">
        <f t="shared" ref="R131:R194" si="5">Q131*0.8</f>
        <v>0</v>
      </c>
      <c r="S131" s="3">
        <f t="shared" ref="S131:S194" si="6">G131-R131</f>
        <v>16.962955190915981</v>
      </c>
      <c r="T131" s="3"/>
    </row>
    <row r="132" spans="1:20" x14ac:dyDescent="0.35">
      <c r="A132" t="s">
        <v>128</v>
      </c>
      <c r="B132" t="s">
        <v>0</v>
      </c>
      <c r="C132" t="s">
        <v>264</v>
      </c>
      <c r="D132">
        <v>61.920327021845097</v>
      </c>
      <c r="E132" t="s">
        <v>263</v>
      </c>
      <c r="F132">
        <v>58.109403024406099</v>
      </c>
      <c r="G132" s="3">
        <v>49.793197547945354</v>
      </c>
      <c r="H132" t="s">
        <v>277</v>
      </c>
      <c r="I132" s="3">
        <v>174.12033462187699</v>
      </c>
      <c r="J132" s="3">
        <v>298.49200220893198</v>
      </c>
      <c r="K132">
        <v>40</v>
      </c>
      <c r="L132">
        <v>0.98</v>
      </c>
      <c r="O132">
        <v>0.05</v>
      </c>
      <c r="P132" s="3">
        <v>3.2760000000000002</v>
      </c>
      <c r="Q132" s="3">
        <v>0</v>
      </c>
      <c r="R132" s="3">
        <f t="shared" si="5"/>
        <v>0</v>
      </c>
      <c r="S132" s="3">
        <f t="shared" si="6"/>
        <v>49.793197547945354</v>
      </c>
      <c r="T132" s="3"/>
    </row>
    <row r="133" spans="1:20" x14ac:dyDescent="0.35">
      <c r="A133" t="s">
        <v>129</v>
      </c>
      <c r="B133" t="s">
        <v>0</v>
      </c>
      <c r="C133" t="s">
        <v>264</v>
      </c>
      <c r="D133">
        <v>45.079161999999997</v>
      </c>
      <c r="E133" t="s">
        <v>263</v>
      </c>
      <c r="F133">
        <v>23.885942</v>
      </c>
      <c r="G133" s="3">
        <v>72.120312252482861</v>
      </c>
      <c r="H133" t="s">
        <v>274</v>
      </c>
      <c r="I133" s="3">
        <v>174.12033462187699</v>
      </c>
      <c r="J133" s="3">
        <v>298.49200220893198</v>
      </c>
      <c r="K133">
        <v>40</v>
      </c>
      <c r="L133">
        <v>0.98</v>
      </c>
      <c r="O133">
        <v>0.05</v>
      </c>
      <c r="P133" s="3">
        <v>1.6380000000000001</v>
      </c>
      <c r="Q133" s="3">
        <v>0</v>
      </c>
      <c r="R133" s="3">
        <f t="shared" si="5"/>
        <v>0</v>
      </c>
      <c r="S133" s="3">
        <f t="shared" si="6"/>
        <v>72.120312252482861</v>
      </c>
      <c r="T133" s="3"/>
    </row>
    <row r="134" spans="1:20" x14ac:dyDescent="0.35">
      <c r="A134" t="s">
        <v>130</v>
      </c>
      <c r="B134" t="s">
        <v>0</v>
      </c>
      <c r="C134" t="s">
        <v>264</v>
      </c>
      <c r="D134">
        <v>103.819836</v>
      </c>
      <c r="E134" t="s">
        <v>263</v>
      </c>
      <c r="F134">
        <v>1.3520829999999999</v>
      </c>
      <c r="G134" s="3">
        <v>34.3484136404956</v>
      </c>
      <c r="H134" t="s">
        <v>274</v>
      </c>
      <c r="I134" s="3">
        <v>174.12033462187699</v>
      </c>
      <c r="J134" s="3">
        <v>298.49200220893198</v>
      </c>
      <c r="K134">
        <v>40</v>
      </c>
      <c r="L134">
        <v>0.98</v>
      </c>
      <c r="O134">
        <v>0.05</v>
      </c>
      <c r="P134" s="3">
        <v>2.548</v>
      </c>
      <c r="Q134" s="3">
        <v>6.0408130697122386</v>
      </c>
      <c r="R134" s="3">
        <f t="shared" si="5"/>
        <v>4.8326504557697909</v>
      </c>
      <c r="S134" s="3">
        <f t="shared" si="6"/>
        <v>29.51576318472581</v>
      </c>
      <c r="T134" s="3"/>
    </row>
    <row r="135" spans="1:20" x14ac:dyDescent="0.35">
      <c r="A135" t="s">
        <v>131</v>
      </c>
      <c r="B135" t="s">
        <v>0</v>
      </c>
      <c r="C135" t="s">
        <v>264</v>
      </c>
      <c r="D135">
        <v>38.996814999999998</v>
      </c>
      <c r="E135" t="s">
        <v>263</v>
      </c>
      <c r="F135">
        <v>34.802075000000002</v>
      </c>
      <c r="G135" s="3">
        <v>1.3497555031222193</v>
      </c>
      <c r="H135" t="s">
        <v>274</v>
      </c>
      <c r="I135" s="3">
        <v>174.12033462187699</v>
      </c>
      <c r="J135" s="3">
        <v>298.49200220893198</v>
      </c>
      <c r="K135">
        <v>40</v>
      </c>
      <c r="L135">
        <v>0.98</v>
      </c>
      <c r="O135">
        <v>0.05</v>
      </c>
      <c r="P135" s="3">
        <v>1.4560000000000002</v>
      </c>
      <c r="Q135" s="3">
        <v>0.23737983271995658</v>
      </c>
      <c r="R135" s="3">
        <f t="shared" si="5"/>
        <v>0.18990386617596527</v>
      </c>
      <c r="S135" s="3">
        <f t="shared" si="6"/>
        <v>1.1598516369462539</v>
      </c>
      <c r="T135" s="3"/>
    </row>
    <row r="136" spans="1:20" x14ac:dyDescent="0.35">
      <c r="A136" t="s">
        <v>132</v>
      </c>
      <c r="B136" t="s">
        <v>0</v>
      </c>
      <c r="C136" t="s">
        <v>264</v>
      </c>
      <c r="D136">
        <v>100.992541</v>
      </c>
      <c r="E136" t="s">
        <v>263</v>
      </c>
      <c r="F136">
        <v>15.870032</v>
      </c>
      <c r="G136" s="3">
        <v>43.778943856096014</v>
      </c>
      <c r="H136" t="s">
        <v>274</v>
      </c>
      <c r="I136" s="3">
        <v>174.12033462187699</v>
      </c>
      <c r="J136" s="3">
        <v>298.49200220893198</v>
      </c>
      <c r="K136">
        <v>40</v>
      </c>
      <c r="L136">
        <v>0.98</v>
      </c>
      <c r="O136">
        <v>0.05</v>
      </c>
      <c r="P136" s="3">
        <v>2.093</v>
      </c>
      <c r="Q136" s="3">
        <v>7.6993487673711174</v>
      </c>
      <c r="R136" s="3">
        <f t="shared" si="5"/>
        <v>6.1594790138968945</v>
      </c>
      <c r="S136" s="3">
        <f t="shared" si="6"/>
        <v>37.619464842199122</v>
      </c>
      <c r="T136" s="3"/>
    </row>
    <row r="137" spans="1:20" x14ac:dyDescent="0.35">
      <c r="A137" t="s">
        <v>133</v>
      </c>
      <c r="B137" t="s">
        <v>0</v>
      </c>
      <c r="C137" t="s">
        <v>264</v>
      </c>
      <c r="D137">
        <v>71.276093000000003</v>
      </c>
      <c r="E137" t="s">
        <v>263</v>
      </c>
      <c r="F137">
        <v>38.861033999999997</v>
      </c>
      <c r="G137" s="3">
        <v>0.75675172585122386</v>
      </c>
      <c r="H137" t="s">
        <v>274</v>
      </c>
      <c r="I137" s="3">
        <v>174.12033462187699</v>
      </c>
      <c r="J137" s="3">
        <v>298.49200220893198</v>
      </c>
      <c r="K137">
        <v>40</v>
      </c>
      <c r="L137">
        <v>0.98</v>
      </c>
      <c r="O137">
        <v>0.05</v>
      </c>
      <c r="P137" s="3">
        <v>2.0020000000000002</v>
      </c>
      <c r="Q137" s="3">
        <v>0.13308899106361777</v>
      </c>
      <c r="R137" s="3">
        <f t="shared" si="5"/>
        <v>0.10647119285089422</v>
      </c>
      <c r="S137" s="3">
        <f t="shared" si="6"/>
        <v>0.65028053300032962</v>
      </c>
      <c r="T137" s="3"/>
    </row>
    <row r="138" spans="1:20" x14ac:dyDescent="0.35">
      <c r="A138" t="s">
        <v>134</v>
      </c>
      <c r="B138" t="s">
        <v>0</v>
      </c>
      <c r="C138" t="s">
        <v>264</v>
      </c>
      <c r="D138">
        <v>59.556277999999999</v>
      </c>
      <c r="E138" t="s">
        <v>263</v>
      </c>
      <c r="F138">
        <v>38.969718999999998</v>
      </c>
      <c r="G138" s="3">
        <v>3.9135493351516235</v>
      </c>
      <c r="H138" t="s">
        <v>274</v>
      </c>
      <c r="I138" s="3">
        <v>174.12033462187699</v>
      </c>
      <c r="J138" s="3">
        <v>298.49200220893198</v>
      </c>
      <c r="K138">
        <v>40</v>
      </c>
      <c r="L138">
        <v>0.98</v>
      </c>
      <c r="O138">
        <v>0.05</v>
      </c>
      <c r="P138" s="3">
        <v>2.0020000000000002</v>
      </c>
      <c r="Q138" s="3">
        <v>0.68827108640835799</v>
      </c>
      <c r="R138" s="3">
        <f t="shared" si="5"/>
        <v>0.55061686912668639</v>
      </c>
      <c r="S138" s="3">
        <f t="shared" si="6"/>
        <v>3.3629324660249371</v>
      </c>
      <c r="T138" s="3"/>
    </row>
    <row r="139" spans="1:20" x14ac:dyDescent="0.35">
      <c r="A139" t="s">
        <v>135</v>
      </c>
      <c r="B139" t="s">
        <v>0</v>
      </c>
      <c r="C139" t="s">
        <v>264</v>
      </c>
      <c r="D139">
        <v>125.72753899999999</v>
      </c>
      <c r="E139" t="s">
        <v>263</v>
      </c>
      <c r="F139">
        <v>-8.8742169999999998</v>
      </c>
      <c r="G139" s="3">
        <v>0.16950980140062719</v>
      </c>
      <c r="H139" t="s">
        <v>274</v>
      </c>
      <c r="I139" s="3">
        <v>174.12033462187699</v>
      </c>
      <c r="J139" s="3">
        <v>298.49200220893198</v>
      </c>
      <c r="K139">
        <v>40</v>
      </c>
      <c r="L139">
        <v>0.98</v>
      </c>
      <c r="O139">
        <v>0.05</v>
      </c>
      <c r="P139" s="3">
        <v>1.82</v>
      </c>
      <c r="Q139" s="3">
        <v>2.9811479344070805E-2</v>
      </c>
      <c r="R139" s="3">
        <f t="shared" si="5"/>
        <v>2.3849183475256646E-2</v>
      </c>
      <c r="S139" s="3">
        <f t="shared" si="6"/>
        <v>0.14566061792537055</v>
      </c>
      <c r="T139" s="3"/>
    </row>
    <row r="140" spans="1:20" x14ac:dyDescent="0.35">
      <c r="A140" t="s">
        <v>136</v>
      </c>
      <c r="B140" t="s">
        <v>0</v>
      </c>
      <c r="C140" t="s">
        <v>264</v>
      </c>
      <c r="D140">
        <v>35.243321999999999</v>
      </c>
      <c r="E140" t="s">
        <v>263</v>
      </c>
      <c r="F140">
        <v>38.963745000000003</v>
      </c>
      <c r="G140" s="3">
        <v>70.539585476290483</v>
      </c>
      <c r="H140" t="s">
        <v>277</v>
      </c>
      <c r="I140" s="3">
        <v>174.12033462187699</v>
      </c>
      <c r="J140" s="3">
        <v>298.49200220893198</v>
      </c>
      <c r="K140">
        <v>40</v>
      </c>
      <c r="L140">
        <v>0.98</v>
      </c>
      <c r="O140">
        <v>0.05</v>
      </c>
      <c r="P140" s="3">
        <v>1.82</v>
      </c>
      <c r="Q140" s="3">
        <v>12.405709746515992</v>
      </c>
      <c r="R140" s="3">
        <f t="shared" si="5"/>
        <v>9.924567797212795</v>
      </c>
      <c r="S140" s="3">
        <f t="shared" si="6"/>
        <v>60.615017679077688</v>
      </c>
      <c r="T140" s="3"/>
    </row>
    <row r="141" spans="1:20" x14ac:dyDescent="0.35">
      <c r="A141" t="s">
        <v>137</v>
      </c>
      <c r="B141" t="s">
        <v>0</v>
      </c>
      <c r="C141" t="s">
        <v>264</v>
      </c>
      <c r="D141">
        <v>120.960515</v>
      </c>
      <c r="E141" t="s">
        <v>263</v>
      </c>
      <c r="F141">
        <v>23.69781</v>
      </c>
      <c r="G141" s="3">
        <v>6.7119188076412204</v>
      </c>
      <c r="H141" t="s">
        <v>274</v>
      </c>
      <c r="I141" s="3">
        <v>174.12033462187699</v>
      </c>
      <c r="J141" s="3">
        <v>298.49200220893198</v>
      </c>
      <c r="K141">
        <v>40</v>
      </c>
      <c r="L141">
        <v>0.98</v>
      </c>
      <c r="O141">
        <v>0.05</v>
      </c>
      <c r="P141" s="3">
        <v>2.0020000000000002</v>
      </c>
      <c r="Q141" s="3">
        <v>1.1804168681678147</v>
      </c>
      <c r="R141" s="3">
        <f t="shared" si="5"/>
        <v>0.94433349453425175</v>
      </c>
      <c r="S141" s="3">
        <f t="shared" si="6"/>
        <v>5.7675853131069683</v>
      </c>
      <c r="T141" s="3"/>
    </row>
    <row r="142" spans="1:20" x14ac:dyDescent="0.35">
      <c r="A142" t="s">
        <v>138</v>
      </c>
      <c r="B142" t="s">
        <v>0</v>
      </c>
      <c r="C142" t="s">
        <v>264</v>
      </c>
      <c r="D142">
        <v>64.585262</v>
      </c>
      <c r="E142" t="s">
        <v>263</v>
      </c>
      <c r="F142">
        <v>41.377490999999999</v>
      </c>
      <c r="G142" s="3">
        <v>5.9907429806220645</v>
      </c>
      <c r="H142" t="s">
        <v>274</v>
      </c>
      <c r="I142" s="3">
        <v>174.12033462187699</v>
      </c>
      <c r="J142" s="3">
        <v>298.49200220893198</v>
      </c>
      <c r="K142">
        <v>40</v>
      </c>
      <c r="L142">
        <v>0.98</v>
      </c>
      <c r="O142">
        <v>0.05</v>
      </c>
      <c r="P142" s="3">
        <v>2.0020000000000002</v>
      </c>
      <c r="Q142" s="3">
        <v>1.0535845664780008</v>
      </c>
      <c r="R142" s="3">
        <f t="shared" si="5"/>
        <v>0.84286765318240064</v>
      </c>
      <c r="S142" s="3">
        <f t="shared" si="6"/>
        <v>5.1478753274396638</v>
      </c>
      <c r="T142" s="3"/>
    </row>
    <row r="143" spans="1:20" x14ac:dyDescent="0.35">
      <c r="A143" t="s">
        <v>139</v>
      </c>
      <c r="B143" t="s">
        <v>0</v>
      </c>
      <c r="C143" t="s">
        <v>264</v>
      </c>
      <c r="D143">
        <v>108.277199</v>
      </c>
      <c r="E143" t="s">
        <v>263</v>
      </c>
      <c r="F143">
        <v>14.058324000000001</v>
      </c>
      <c r="G143" s="3">
        <v>31.376409855987607</v>
      </c>
      <c r="H143" t="s">
        <v>274</v>
      </c>
      <c r="I143" s="3">
        <v>174.12033462187699</v>
      </c>
      <c r="J143" s="3">
        <v>298.49200220893198</v>
      </c>
      <c r="K143">
        <v>40</v>
      </c>
      <c r="L143">
        <v>0.98</v>
      </c>
      <c r="O143">
        <v>0.05</v>
      </c>
      <c r="P143" s="3">
        <v>2.548</v>
      </c>
      <c r="Q143" s="3">
        <v>5.5181304360221688</v>
      </c>
      <c r="R143" s="3">
        <f t="shared" si="5"/>
        <v>4.4145043488177356</v>
      </c>
      <c r="S143" s="3">
        <f t="shared" si="6"/>
        <v>26.96190550716987</v>
      </c>
      <c r="T143" s="3"/>
    </row>
    <row r="144" spans="1:20" x14ac:dyDescent="0.35">
      <c r="A144" t="s">
        <v>140</v>
      </c>
      <c r="B144" t="s">
        <v>0</v>
      </c>
      <c r="C144" t="s">
        <v>264</v>
      </c>
      <c r="D144">
        <v>48.516387999999999</v>
      </c>
      <c r="E144" t="s">
        <v>263</v>
      </c>
      <c r="F144">
        <v>15.552727000000001</v>
      </c>
      <c r="G144" s="3">
        <v>1.8223162937199111</v>
      </c>
      <c r="H144" t="s">
        <v>274</v>
      </c>
      <c r="I144" s="3">
        <v>174.12033462187699</v>
      </c>
      <c r="J144" s="3">
        <v>298.49200220893198</v>
      </c>
      <c r="K144">
        <v>40</v>
      </c>
      <c r="L144">
        <v>0.98</v>
      </c>
      <c r="O144">
        <v>0.05</v>
      </c>
      <c r="P144" s="3">
        <v>1.4560000000000002</v>
      </c>
      <c r="Q144" s="3">
        <v>0.32048851511658838</v>
      </c>
      <c r="R144" s="3">
        <f t="shared" si="5"/>
        <v>0.25639081209327069</v>
      </c>
      <c r="S144" s="3">
        <f t="shared" si="6"/>
        <v>1.5659254816266404</v>
      </c>
      <c r="T144" s="3"/>
    </row>
    <row r="145" spans="1:20" x14ac:dyDescent="0.35">
      <c r="A145" t="s">
        <v>141</v>
      </c>
      <c r="B145" t="s">
        <v>0</v>
      </c>
      <c r="C145" t="s">
        <v>264</v>
      </c>
      <c r="D145">
        <v>20.168330999999998</v>
      </c>
      <c r="E145" t="s">
        <v>263</v>
      </c>
      <c r="F145">
        <v>41.153331999999999</v>
      </c>
      <c r="G145" s="3">
        <v>0.39328658968533503</v>
      </c>
      <c r="H145" t="s">
        <v>274</v>
      </c>
      <c r="I145" s="3">
        <v>174.12033462187699</v>
      </c>
      <c r="J145" s="3">
        <v>298.49200220893198</v>
      </c>
      <c r="K145">
        <v>40</v>
      </c>
      <c r="L145">
        <v>0.98</v>
      </c>
      <c r="O145">
        <v>0.05</v>
      </c>
      <c r="P145" s="3">
        <v>2.2749999999999999</v>
      </c>
      <c r="Q145" s="3">
        <v>1.7055557825525428E-2</v>
      </c>
      <c r="R145" s="3">
        <f t="shared" si="5"/>
        <v>1.3644446260420343E-2</v>
      </c>
      <c r="S145" s="3">
        <f t="shared" si="6"/>
        <v>0.3796421434249147</v>
      </c>
      <c r="T145" s="3"/>
    </row>
    <row r="146" spans="1:20" x14ac:dyDescent="0.35">
      <c r="A146" t="s">
        <v>142</v>
      </c>
      <c r="B146" t="s">
        <v>0</v>
      </c>
      <c r="C146" t="s">
        <v>264</v>
      </c>
      <c r="D146">
        <v>45.038189000000003</v>
      </c>
      <c r="E146" t="s">
        <v>263</v>
      </c>
      <c r="F146">
        <v>40.069099000000001</v>
      </c>
      <c r="G146" s="3">
        <v>0.29854352399020689</v>
      </c>
      <c r="H146" t="s">
        <v>274</v>
      </c>
      <c r="I146" s="3">
        <v>174.12033462187699</v>
      </c>
      <c r="J146" s="3">
        <v>298.49200220893198</v>
      </c>
      <c r="K146">
        <v>40</v>
      </c>
      <c r="L146">
        <v>0.98</v>
      </c>
      <c r="O146">
        <v>0.05</v>
      </c>
      <c r="P146" s="3">
        <v>2.093</v>
      </c>
      <c r="Q146" s="3">
        <v>1.2946859797393637E-2</v>
      </c>
      <c r="R146" s="3">
        <f t="shared" si="5"/>
        <v>1.035748783791491E-2</v>
      </c>
      <c r="S146" s="3">
        <f t="shared" si="6"/>
        <v>0.28818603615229199</v>
      </c>
      <c r="T146" s="3"/>
    </row>
    <row r="147" spans="1:20" x14ac:dyDescent="0.35">
      <c r="A147" t="s">
        <v>143</v>
      </c>
      <c r="B147" t="s">
        <v>0</v>
      </c>
      <c r="C147" t="s">
        <v>264</v>
      </c>
      <c r="D147">
        <v>14.550072</v>
      </c>
      <c r="E147" t="s">
        <v>263</v>
      </c>
      <c r="F147">
        <v>47.516230999999998</v>
      </c>
      <c r="G147" s="3">
        <v>10.275448501847748</v>
      </c>
      <c r="H147" t="s">
        <v>274</v>
      </c>
      <c r="I147" s="3">
        <v>174.12033462187699</v>
      </c>
      <c r="J147" s="3">
        <v>298.49200220893198</v>
      </c>
      <c r="K147">
        <v>40</v>
      </c>
      <c r="L147">
        <v>0.98</v>
      </c>
      <c r="O147">
        <v>0.05</v>
      </c>
      <c r="P147" s="3">
        <v>1.9110000000000003</v>
      </c>
      <c r="Q147" s="3">
        <v>0.44561271780634987</v>
      </c>
      <c r="R147" s="3">
        <f t="shared" si="5"/>
        <v>0.35649017424507989</v>
      </c>
      <c r="S147" s="3">
        <f t="shared" si="6"/>
        <v>9.9189583276026685</v>
      </c>
      <c r="T147" s="3"/>
    </row>
    <row r="148" spans="1:20" x14ac:dyDescent="0.35">
      <c r="A148" t="s">
        <v>144</v>
      </c>
      <c r="B148" t="s">
        <v>0</v>
      </c>
      <c r="C148" t="s">
        <v>264</v>
      </c>
      <c r="D148">
        <v>47.576926999999998</v>
      </c>
      <c r="E148" t="s">
        <v>263</v>
      </c>
      <c r="F148">
        <v>40.143104999999998</v>
      </c>
      <c r="G148" s="3">
        <v>1.1764577398479623</v>
      </c>
      <c r="H148" t="s">
        <v>274</v>
      </c>
      <c r="I148" s="3">
        <v>174.12033462187699</v>
      </c>
      <c r="J148" s="3">
        <v>298.49200220893198</v>
      </c>
      <c r="K148">
        <v>40</v>
      </c>
      <c r="L148">
        <v>0.98</v>
      </c>
      <c r="O148">
        <v>0.05</v>
      </c>
      <c r="P148" s="3">
        <v>2.1840000000000002</v>
      </c>
      <c r="Q148" s="3">
        <v>5.1019138555722959E-2</v>
      </c>
      <c r="R148" s="3">
        <f t="shared" si="5"/>
        <v>4.0815310844578373E-2</v>
      </c>
      <c r="S148" s="3">
        <f t="shared" si="6"/>
        <v>1.135642429003384</v>
      </c>
      <c r="T148" s="3"/>
    </row>
    <row r="149" spans="1:20" x14ac:dyDescent="0.35">
      <c r="A149" t="s">
        <v>145</v>
      </c>
      <c r="B149" t="s">
        <v>0</v>
      </c>
      <c r="C149" t="s">
        <v>264</v>
      </c>
      <c r="D149">
        <v>4.4699359999999997</v>
      </c>
      <c r="E149" t="s">
        <v>263</v>
      </c>
      <c r="F149">
        <v>50.503886999999999</v>
      </c>
      <c r="G149" s="3">
        <v>12.920252688170192</v>
      </c>
      <c r="H149" t="s">
        <v>274</v>
      </c>
      <c r="I149" s="3">
        <v>174.12033462187699</v>
      </c>
      <c r="J149" s="3">
        <v>298.49200220893198</v>
      </c>
      <c r="K149">
        <v>40</v>
      </c>
      <c r="L149">
        <v>0.98</v>
      </c>
      <c r="O149">
        <v>0.05</v>
      </c>
      <c r="P149" s="3">
        <v>2.2749999999999999</v>
      </c>
      <c r="Q149" s="3">
        <v>0.56030925697160627</v>
      </c>
      <c r="R149" s="3">
        <f t="shared" si="5"/>
        <v>0.44824740557728504</v>
      </c>
      <c r="S149" s="3">
        <f t="shared" si="6"/>
        <v>12.472005282592907</v>
      </c>
      <c r="T149" s="3"/>
    </row>
    <row r="150" spans="1:20" x14ac:dyDescent="0.35">
      <c r="A150" t="s">
        <v>146</v>
      </c>
      <c r="B150" t="s">
        <v>0</v>
      </c>
      <c r="C150" t="s">
        <v>264</v>
      </c>
      <c r="D150">
        <v>25.48583</v>
      </c>
      <c r="E150" t="s">
        <v>263</v>
      </c>
      <c r="F150">
        <v>42.733882999999999</v>
      </c>
      <c r="G150" s="3">
        <v>1.7288871633658556</v>
      </c>
      <c r="H150" t="s">
        <v>274</v>
      </c>
      <c r="I150" s="3">
        <v>174.12033462187699</v>
      </c>
      <c r="J150" s="3">
        <v>298.49200220893198</v>
      </c>
      <c r="K150">
        <v>40</v>
      </c>
      <c r="L150">
        <v>0.98</v>
      </c>
      <c r="O150">
        <v>0.05</v>
      </c>
      <c r="P150" s="3">
        <v>2.0020000000000002</v>
      </c>
      <c r="Q150" s="3">
        <v>7.4976202499524233E-2</v>
      </c>
      <c r="R150" s="3">
        <f t="shared" si="5"/>
        <v>5.9980961999619387E-2</v>
      </c>
      <c r="S150" s="3">
        <f t="shared" si="6"/>
        <v>1.6689062013662361</v>
      </c>
      <c r="T150" s="3"/>
    </row>
    <row r="151" spans="1:20" x14ac:dyDescent="0.35">
      <c r="A151" t="s">
        <v>147</v>
      </c>
      <c r="B151" t="s">
        <v>0</v>
      </c>
      <c r="C151" t="s">
        <v>264</v>
      </c>
      <c r="D151">
        <v>17.679075999999998</v>
      </c>
      <c r="E151" t="s">
        <v>263</v>
      </c>
      <c r="F151">
        <v>43.915886</v>
      </c>
      <c r="G151" s="3">
        <v>0.48614743550341283</v>
      </c>
      <c r="H151" t="s">
        <v>274</v>
      </c>
      <c r="I151" s="3">
        <v>174.12033462187699</v>
      </c>
      <c r="J151" s="3">
        <v>298.49200220893198</v>
      </c>
      <c r="K151">
        <v>40</v>
      </c>
      <c r="L151">
        <v>0.98</v>
      </c>
      <c r="O151">
        <v>0.05</v>
      </c>
      <c r="P151" s="3">
        <v>2.4570000000000003</v>
      </c>
      <c r="Q151" s="3">
        <v>2.1082630111017304E-2</v>
      </c>
      <c r="R151" s="3">
        <f t="shared" si="5"/>
        <v>1.6866104088813845E-2</v>
      </c>
      <c r="S151" s="3">
        <f t="shared" si="6"/>
        <v>0.46928133141459899</v>
      </c>
      <c r="T151" s="3"/>
    </row>
    <row r="152" spans="1:20" x14ac:dyDescent="0.35">
      <c r="A152" t="s">
        <v>148</v>
      </c>
      <c r="B152" t="s">
        <v>0</v>
      </c>
      <c r="C152" t="s">
        <v>264</v>
      </c>
      <c r="D152">
        <v>27.953389000000001</v>
      </c>
      <c r="E152" t="s">
        <v>263</v>
      </c>
      <c r="F152">
        <v>53.709806999999998</v>
      </c>
      <c r="G152" s="3">
        <v>1.4693034924968367</v>
      </c>
      <c r="H152" t="s">
        <v>274</v>
      </c>
      <c r="I152" s="3">
        <v>174.12033462187699</v>
      </c>
      <c r="J152" s="3">
        <v>298.49200220893198</v>
      </c>
      <c r="K152">
        <v>40</v>
      </c>
      <c r="L152">
        <v>0.98</v>
      </c>
      <c r="O152">
        <v>0.05</v>
      </c>
      <c r="P152" s="3">
        <v>2.73</v>
      </c>
      <c r="Q152" s="3">
        <v>6.3718904576879606E-2</v>
      </c>
      <c r="R152" s="3">
        <f t="shared" si="5"/>
        <v>5.0975123661503689E-2</v>
      </c>
      <c r="S152" s="3">
        <f t="shared" si="6"/>
        <v>1.418328368835333</v>
      </c>
      <c r="T152" s="3"/>
    </row>
    <row r="153" spans="1:20" x14ac:dyDescent="0.35">
      <c r="A153" t="s">
        <v>149</v>
      </c>
      <c r="B153" t="s">
        <v>0</v>
      </c>
      <c r="C153" t="s">
        <v>264</v>
      </c>
      <c r="D153">
        <v>8.2275120000000008</v>
      </c>
      <c r="E153" t="s">
        <v>263</v>
      </c>
      <c r="F153">
        <v>46.818187999999999</v>
      </c>
      <c r="G153" s="3">
        <v>17.507606831586219</v>
      </c>
      <c r="H153" t="s">
        <v>274</v>
      </c>
      <c r="I153" s="3">
        <v>174.12033462187699</v>
      </c>
      <c r="J153" s="3">
        <v>298.49200220893198</v>
      </c>
      <c r="K153">
        <v>40</v>
      </c>
      <c r="L153">
        <v>0.98</v>
      </c>
      <c r="O153">
        <v>0.05</v>
      </c>
      <c r="P153" s="3">
        <v>2.4570000000000003</v>
      </c>
      <c r="Q153" s="3">
        <v>0.75924785775582004</v>
      </c>
      <c r="R153" s="3">
        <f t="shared" si="5"/>
        <v>0.60739828620465608</v>
      </c>
      <c r="S153" s="3">
        <f t="shared" si="6"/>
        <v>16.900208545381563</v>
      </c>
      <c r="T153" s="3"/>
    </row>
    <row r="154" spans="1:20" x14ac:dyDescent="0.35">
      <c r="A154" t="s">
        <v>150</v>
      </c>
      <c r="B154" t="s">
        <v>0</v>
      </c>
      <c r="C154" t="s">
        <v>264</v>
      </c>
      <c r="D154">
        <v>33.429859</v>
      </c>
      <c r="E154" t="s">
        <v>263</v>
      </c>
      <c r="F154">
        <v>35.126412999999999</v>
      </c>
      <c r="G154" s="3">
        <v>0.59702178588418187</v>
      </c>
      <c r="H154" t="s">
        <v>274</v>
      </c>
      <c r="I154" s="3">
        <v>174.12033462187699</v>
      </c>
      <c r="J154" s="3">
        <v>298.49200220893198</v>
      </c>
      <c r="K154">
        <v>40</v>
      </c>
      <c r="L154">
        <v>0.98</v>
      </c>
      <c r="O154">
        <v>0.05</v>
      </c>
      <c r="P154" s="3">
        <v>1.6380000000000001</v>
      </c>
      <c r="Q154" s="3">
        <v>2.5890889390337665E-2</v>
      </c>
      <c r="R154" s="3">
        <f t="shared" si="5"/>
        <v>2.0712711512270134E-2</v>
      </c>
      <c r="S154" s="3">
        <f t="shared" si="6"/>
        <v>0.5763090743719117</v>
      </c>
      <c r="T154" s="3"/>
    </row>
    <row r="155" spans="1:20" x14ac:dyDescent="0.35">
      <c r="A155" t="s">
        <v>151</v>
      </c>
      <c r="B155" t="s">
        <v>0</v>
      </c>
      <c r="C155" t="s">
        <v>264</v>
      </c>
      <c r="D155">
        <v>15.472962000000001</v>
      </c>
      <c r="E155" t="s">
        <v>263</v>
      </c>
      <c r="F155">
        <v>49.817492000000001</v>
      </c>
      <c r="G155" s="3">
        <v>6.0810846354304582</v>
      </c>
      <c r="H155" t="s">
        <v>274</v>
      </c>
      <c r="I155" s="3">
        <v>174.12033462187699</v>
      </c>
      <c r="J155" s="3">
        <v>298.49200220893198</v>
      </c>
      <c r="K155">
        <v>40</v>
      </c>
      <c r="L155">
        <v>0.98</v>
      </c>
      <c r="O155">
        <v>0.05</v>
      </c>
      <c r="P155" s="3">
        <v>2.0020000000000002</v>
      </c>
      <c r="Q155" s="3">
        <v>0.26371682473201247</v>
      </c>
      <c r="R155" s="3">
        <f t="shared" si="5"/>
        <v>0.21097345978561</v>
      </c>
      <c r="S155" s="3">
        <f t="shared" si="6"/>
        <v>5.8701111756448485</v>
      </c>
      <c r="T155" s="3"/>
    </row>
    <row r="156" spans="1:20" x14ac:dyDescent="0.35">
      <c r="A156" t="s">
        <v>152</v>
      </c>
      <c r="B156" t="s">
        <v>0</v>
      </c>
      <c r="C156" t="s">
        <v>264</v>
      </c>
      <c r="D156">
        <v>10.451525999999999</v>
      </c>
      <c r="E156" t="s">
        <v>263</v>
      </c>
      <c r="F156">
        <v>51.165691000000002</v>
      </c>
      <c r="G156" s="3">
        <v>100</v>
      </c>
      <c r="H156" t="s">
        <v>274</v>
      </c>
      <c r="I156" s="3">
        <v>174.12033462187699</v>
      </c>
      <c r="J156" s="3">
        <v>298.49200220893198</v>
      </c>
      <c r="K156">
        <v>40</v>
      </c>
      <c r="L156">
        <v>0.98</v>
      </c>
      <c r="O156">
        <v>0.05</v>
      </c>
      <c r="P156" s="3">
        <v>2.3660000000000001</v>
      </c>
      <c r="Q156" s="3">
        <v>20</v>
      </c>
      <c r="R156" s="3">
        <f t="shared" si="5"/>
        <v>16</v>
      </c>
      <c r="S156" s="3">
        <f t="shared" si="6"/>
        <v>84</v>
      </c>
      <c r="T156" s="3"/>
    </row>
    <row r="157" spans="1:20" x14ac:dyDescent="0.35">
      <c r="A157" t="s">
        <v>153</v>
      </c>
      <c r="B157" t="s">
        <v>0</v>
      </c>
      <c r="C157" t="s">
        <v>264</v>
      </c>
      <c r="D157">
        <v>9.5017849999999999</v>
      </c>
      <c r="E157" t="s">
        <v>263</v>
      </c>
      <c r="F157">
        <v>56.263919999999999</v>
      </c>
      <c r="G157" s="3">
        <v>8.5528719029320683</v>
      </c>
      <c r="H157" t="s">
        <v>277</v>
      </c>
      <c r="I157" s="3">
        <v>174.12033462187699</v>
      </c>
      <c r="J157" s="3">
        <v>298.49200220893198</v>
      </c>
      <c r="K157">
        <v>40</v>
      </c>
      <c r="L157">
        <v>0.98</v>
      </c>
      <c r="O157">
        <v>0.05</v>
      </c>
      <c r="P157" s="3">
        <v>1.6380000000000001</v>
      </c>
      <c r="Q157" s="3">
        <v>0.37091018392333697</v>
      </c>
      <c r="R157" s="3">
        <f t="shared" si="5"/>
        <v>0.29672814713866957</v>
      </c>
      <c r="S157" s="3">
        <f t="shared" si="6"/>
        <v>8.2561437557933992</v>
      </c>
      <c r="T157" s="3"/>
    </row>
    <row r="158" spans="1:20" x14ac:dyDescent="0.35">
      <c r="A158" t="s">
        <v>154</v>
      </c>
      <c r="B158" t="s">
        <v>0</v>
      </c>
      <c r="C158" t="s">
        <v>264</v>
      </c>
      <c r="D158">
        <v>-3.7492200000000002</v>
      </c>
      <c r="E158" t="s">
        <v>263</v>
      </c>
      <c r="F158">
        <v>40.463667000000001</v>
      </c>
      <c r="G158" s="3">
        <v>30.697745489132956</v>
      </c>
      <c r="H158" t="s">
        <v>277</v>
      </c>
      <c r="I158" s="3">
        <v>174.12033462187699</v>
      </c>
      <c r="J158" s="3">
        <v>298.49200220893198</v>
      </c>
      <c r="K158">
        <v>40</v>
      </c>
      <c r="L158">
        <v>0.98</v>
      </c>
      <c r="O158">
        <v>0.05</v>
      </c>
      <c r="P158" s="3">
        <v>1.4560000000000002</v>
      </c>
      <c r="Q158" s="3">
        <v>30.426923076923075</v>
      </c>
      <c r="R158" s="3">
        <f t="shared" si="5"/>
        <v>24.341538461538462</v>
      </c>
      <c r="S158" s="3">
        <f t="shared" si="6"/>
        <v>6.3562070275944933</v>
      </c>
      <c r="T158" s="3"/>
    </row>
    <row r="159" spans="1:20" x14ac:dyDescent="0.35">
      <c r="A159" t="s">
        <v>155</v>
      </c>
      <c r="B159" t="s">
        <v>0</v>
      </c>
      <c r="C159" t="s">
        <v>264</v>
      </c>
      <c r="D159">
        <v>25.013607</v>
      </c>
      <c r="E159" t="s">
        <v>263</v>
      </c>
      <c r="F159">
        <v>58.595272000000001</v>
      </c>
      <c r="G159" s="3">
        <v>0.78103438533413871</v>
      </c>
      <c r="H159" t="s">
        <v>274</v>
      </c>
      <c r="I159" s="3">
        <v>174.12033462187699</v>
      </c>
      <c r="J159" s="3">
        <v>298.49200220893198</v>
      </c>
      <c r="K159">
        <v>40</v>
      </c>
      <c r="L159">
        <v>0.98</v>
      </c>
      <c r="O159">
        <v>0.05</v>
      </c>
      <c r="P159" s="3">
        <v>2.548</v>
      </c>
      <c r="Q159" s="3">
        <v>3.3870916202477445E-2</v>
      </c>
      <c r="R159" s="3">
        <f t="shared" si="5"/>
        <v>2.7096732961981958E-2</v>
      </c>
      <c r="S159" s="3">
        <f t="shared" si="6"/>
        <v>0.75393765237215671</v>
      </c>
      <c r="T159" s="3"/>
    </row>
    <row r="160" spans="1:20" x14ac:dyDescent="0.35">
      <c r="A160" t="s">
        <v>156</v>
      </c>
      <c r="B160" t="s">
        <v>0</v>
      </c>
      <c r="C160" t="s">
        <v>264</v>
      </c>
      <c r="D160">
        <v>25.748151</v>
      </c>
      <c r="E160" t="s">
        <v>263</v>
      </c>
      <c r="F160">
        <v>61.924109999999999</v>
      </c>
      <c r="G160" s="3">
        <v>6.4432345508478468</v>
      </c>
      <c r="H160" t="s">
        <v>274</v>
      </c>
      <c r="I160" s="3">
        <v>174.12033462187699</v>
      </c>
      <c r="J160" s="3">
        <v>298.49200220893198</v>
      </c>
      <c r="K160">
        <v>40</v>
      </c>
      <c r="L160">
        <v>0.98</v>
      </c>
      <c r="O160">
        <v>0.05</v>
      </c>
      <c r="P160" s="3">
        <v>3.1850000000000001</v>
      </c>
      <c r="Q160" s="3">
        <v>0.27942208645693506</v>
      </c>
      <c r="R160" s="3">
        <f t="shared" si="5"/>
        <v>0.22353766916554807</v>
      </c>
      <c r="S160" s="3">
        <f t="shared" si="6"/>
        <v>6.2196968816822986</v>
      </c>
      <c r="T160" s="3"/>
    </row>
    <row r="161" spans="1:20" x14ac:dyDescent="0.35">
      <c r="A161" t="s">
        <v>157</v>
      </c>
      <c r="B161" t="s">
        <v>0</v>
      </c>
      <c r="C161" t="s">
        <v>264</v>
      </c>
      <c r="D161">
        <v>2.213749</v>
      </c>
      <c r="E161" t="s">
        <v>263</v>
      </c>
      <c r="F161">
        <v>46.227637999999999</v>
      </c>
      <c r="G161" s="3">
        <v>63.267573446980414</v>
      </c>
      <c r="H161" t="s">
        <v>274</v>
      </c>
      <c r="I161" s="3">
        <v>174.12033462187699</v>
      </c>
      <c r="J161" s="3">
        <v>298.49200220893198</v>
      </c>
      <c r="K161">
        <v>40</v>
      </c>
      <c r="L161">
        <v>0.98</v>
      </c>
      <c r="O161">
        <v>0.05</v>
      </c>
      <c r="P161" s="3">
        <v>2.1840000000000002</v>
      </c>
      <c r="Q161" s="3">
        <v>2.7437084958045492</v>
      </c>
      <c r="R161" s="3">
        <f t="shared" si="5"/>
        <v>2.1949667966436395</v>
      </c>
      <c r="S161" s="3">
        <f t="shared" si="6"/>
        <v>61.072606650336773</v>
      </c>
      <c r="T161" s="3"/>
    </row>
    <row r="162" spans="1:20" x14ac:dyDescent="0.35">
      <c r="A162" t="s">
        <v>158</v>
      </c>
      <c r="B162" t="s">
        <v>0</v>
      </c>
      <c r="C162" t="s">
        <v>264</v>
      </c>
      <c r="D162">
        <v>-3.4359730000000002</v>
      </c>
      <c r="E162" t="s">
        <v>263</v>
      </c>
      <c r="F162">
        <v>55.378050999999999</v>
      </c>
      <c r="G162" s="3">
        <v>68.638894460620193</v>
      </c>
      <c r="H162" t="s">
        <v>277</v>
      </c>
      <c r="I162" s="3">
        <v>174.12033462187699</v>
      </c>
      <c r="J162" s="3">
        <v>298.49200220893198</v>
      </c>
      <c r="K162">
        <v>40</v>
      </c>
      <c r="L162">
        <v>0.98</v>
      </c>
      <c r="O162">
        <v>0.05</v>
      </c>
      <c r="P162" s="3">
        <v>2.3660000000000001</v>
      </c>
      <c r="Q162" s="3">
        <v>15.213461538461537</v>
      </c>
      <c r="R162" s="3">
        <f t="shared" si="5"/>
        <v>12.170769230769231</v>
      </c>
      <c r="S162" s="3">
        <f t="shared" si="6"/>
        <v>56.468125229850962</v>
      </c>
      <c r="T162" s="3"/>
    </row>
    <row r="163" spans="1:20" x14ac:dyDescent="0.35">
      <c r="A163" t="s">
        <v>159</v>
      </c>
      <c r="B163" t="s">
        <v>0</v>
      </c>
      <c r="C163" t="s">
        <v>264</v>
      </c>
      <c r="D163">
        <v>43.356892000000002</v>
      </c>
      <c r="E163" t="s">
        <v>263</v>
      </c>
      <c r="F163">
        <v>42.315407</v>
      </c>
      <c r="G163" s="3">
        <v>0.4027676146276421</v>
      </c>
      <c r="H163" t="s">
        <v>274</v>
      </c>
      <c r="I163" s="3">
        <v>174.12033462187699</v>
      </c>
      <c r="J163" s="3">
        <v>298.49200220893198</v>
      </c>
      <c r="K163">
        <v>40</v>
      </c>
      <c r="L163">
        <v>0.98</v>
      </c>
      <c r="O163">
        <v>0.05</v>
      </c>
      <c r="P163" s="3">
        <v>2.1840000000000002</v>
      </c>
      <c r="Q163" s="3">
        <v>1.7466718982274112E-2</v>
      </c>
      <c r="R163" s="3">
        <f t="shared" si="5"/>
        <v>1.397337518581929E-2</v>
      </c>
      <c r="S163" s="3">
        <f t="shared" si="6"/>
        <v>0.38879423944182279</v>
      </c>
      <c r="T163" s="3"/>
    </row>
    <row r="164" spans="1:20" x14ac:dyDescent="0.35">
      <c r="A164" t="s">
        <v>160</v>
      </c>
      <c r="B164" t="s">
        <v>0</v>
      </c>
      <c r="C164" t="s">
        <v>264</v>
      </c>
      <c r="D164">
        <v>21.824311999999999</v>
      </c>
      <c r="E164" t="s">
        <v>263</v>
      </c>
      <c r="F164">
        <v>39.074207999999999</v>
      </c>
      <c r="G164" s="3">
        <v>4.6574108101715455</v>
      </c>
      <c r="H164" t="s">
        <v>274</v>
      </c>
      <c r="I164" s="3">
        <v>174.12033462187699</v>
      </c>
      <c r="J164" s="3">
        <v>298.49200220893198</v>
      </c>
      <c r="K164">
        <v>40</v>
      </c>
      <c r="L164">
        <v>0.98</v>
      </c>
      <c r="O164">
        <v>0.05</v>
      </c>
      <c r="P164" s="3">
        <v>1.6380000000000001</v>
      </c>
      <c r="Q164" s="3">
        <v>0.20197673013377607</v>
      </c>
      <c r="R164" s="3">
        <f t="shared" si="5"/>
        <v>0.16158138410702086</v>
      </c>
      <c r="S164" s="3">
        <f t="shared" si="6"/>
        <v>4.4958294260645246</v>
      </c>
      <c r="T164" s="3"/>
    </row>
    <row r="165" spans="1:20" x14ac:dyDescent="0.35">
      <c r="A165" t="s">
        <v>161</v>
      </c>
      <c r="B165" t="s">
        <v>0</v>
      </c>
      <c r="C165" t="s">
        <v>264</v>
      </c>
      <c r="D165">
        <v>15.2</v>
      </c>
      <c r="E165" t="s">
        <v>263</v>
      </c>
      <c r="F165">
        <v>45.1</v>
      </c>
      <c r="G165" s="3">
        <v>1.4610968757212321</v>
      </c>
      <c r="H165" t="s">
        <v>274</v>
      </c>
      <c r="I165" s="3">
        <v>174.12033462187699</v>
      </c>
      <c r="J165" s="3">
        <v>298.49200220893198</v>
      </c>
      <c r="K165">
        <v>40</v>
      </c>
      <c r="L165">
        <v>0.98</v>
      </c>
      <c r="O165">
        <v>0.05</v>
      </c>
      <c r="P165" s="3">
        <v>2.4570000000000003</v>
      </c>
      <c r="Q165" s="3">
        <v>6.3363010349516719E-2</v>
      </c>
      <c r="R165" s="3">
        <f t="shared" si="5"/>
        <v>5.069040827961338E-2</v>
      </c>
      <c r="S165" s="3">
        <f t="shared" si="6"/>
        <v>1.4104064674416188</v>
      </c>
      <c r="T165" s="3"/>
    </row>
    <row r="166" spans="1:20" x14ac:dyDescent="0.35">
      <c r="A166" t="s">
        <v>162</v>
      </c>
      <c r="B166" t="s">
        <v>0</v>
      </c>
      <c r="C166" t="s">
        <v>264</v>
      </c>
      <c r="D166">
        <v>19.503304</v>
      </c>
      <c r="E166" t="s">
        <v>263</v>
      </c>
      <c r="F166">
        <v>47.162494000000002</v>
      </c>
      <c r="G166" s="3">
        <v>3.9259754844697454</v>
      </c>
      <c r="H166" t="s">
        <v>274</v>
      </c>
      <c r="I166" s="3">
        <v>174.12033462187699</v>
      </c>
      <c r="J166" s="3">
        <v>298.49200220893198</v>
      </c>
      <c r="K166">
        <v>40</v>
      </c>
      <c r="L166">
        <v>0.98</v>
      </c>
      <c r="O166">
        <v>0.05</v>
      </c>
      <c r="P166" s="3">
        <v>2.0020000000000002</v>
      </c>
      <c r="Q166" s="3">
        <v>0.17025676352337057</v>
      </c>
      <c r="R166" s="3">
        <f t="shared" si="5"/>
        <v>0.13620541081869647</v>
      </c>
      <c r="S166" s="3">
        <f t="shared" si="6"/>
        <v>3.7897700736510491</v>
      </c>
      <c r="T166" s="3"/>
    </row>
    <row r="167" spans="1:20" x14ac:dyDescent="0.35">
      <c r="A167" t="s">
        <v>163</v>
      </c>
      <c r="B167" t="s">
        <v>0</v>
      </c>
      <c r="C167" t="s">
        <v>264</v>
      </c>
      <c r="D167">
        <v>-8.2438900000000004</v>
      </c>
      <c r="E167" t="s">
        <v>263</v>
      </c>
      <c r="F167">
        <v>53.412909999999997</v>
      </c>
      <c r="G167" s="3">
        <v>10.738024566215921</v>
      </c>
      <c r="H167" t="s">
        <v>274</v>
      </c>
      <c r="I167" s="3">
        <v>174.12033462187699</v>
      </c>
      <c r="J167" s="3">
        <v>298.49200220893198</v>
      </c>
      <c r="K167">
        <v>40</v>
      </c>
      <c r="L167">
        <v>0.98</v>
      </c>
      <c r="O167">
        <v>0.05</v>
      </c>
      <c r="P167" s="3">
        <v>2.4570000000000003</v>
      </c>
      <c r="Q167" s="3">
        <v>0.46567313436122831</v>
      </c>
      <c r="R167" s="3">
        <f t="shared" si="5"/>
        <v>0.37253850748898265</v>
      </c>
      <c r="S167" s="3">
        <f t="shared" si="6"/>
        <v>10.365486058726939</v>
      </c>
      <c r="T167" s="3"/>
    </row>
    <row r="168" spans="1:20" x14ac:dyDescent="0.35">
      <c r="A168" t="s">
        <v>164</v>
      </c>
      <c r="B168" t="s">
        <v>0</v>
      </c>
      <c r="C168" t="s">
        <v>264</v>
      </c>
      <c r="D168">
        <v>-19.020835000000002</v>
      </c>
      <c r="E168" t="s">
        <v>263</v>
      </c>
      <c r="F168">
        <v>64.963050999999993</v>
      </c>
      <c r="G168" s="3">
        <v>0.54833699037488137</v>
      </c>
      <c r="H168" t="s">
        <v>274</v>
      </c>
      <c r="I168" s="3">
        <v>174.12033462187699</v>
      </c>
      <c r="J168" s="3">
        <v>298.49200220893198</v>
      </c>
      <c r="K168">
        <v>40</v>
      </c>
      <c r="L168">
        <v>0.98</v>
      </c>
      <c r="O168">
        <v>0.05</v>
      </c>
      <c r="P168" s="3">
        <v>3.3670000000000004</v>
      </c>
      <c r="Q168" s="3">
        <v>2.3779588454048161E-2</v>
      </c>
      <c r="R168" s="3">
        <f t="shared" si="5"/>
        <v>1.9023670763238531E-2</v>
      </c>
      <c r="S168" s="3">
        <f t="shared" si="6"/>
        <v>0.52931331961164285</v>
      </c>
      <c r="T168" s="3"/>
    </row>
    <row r="169" spans="1:20" x14ac:dyDescent="0.35">
      <c r="A169" t="s">
        <v>165</v>
      </c>
      <c r="B169" t="s">
        <v>0</v>
      </c>
      <c r="C169" t="s">
        <v>264</v>
      </c>
      <c r="D169">
        <v>12.56738</v>
      </c>
      <c r="E169" t="s">
        <v>263</v>
      </c>
      <c r="F169">
        <v>41.871940000000002</v>
      </c>
      <c r="G169" s="3">
        <v>45.227423578138684</v>
      </c>
      <c r="H169" t="s">
        <v>274</v>
      </c>
      <c r="I169" s="3">
        <v>174.12033462187699</v>
      </c>
      <c r="J169" s="3">
        <v>298.49200220893198</v>
      </c>
      <c r="K169">
        <v>40</v>
      </c>
      <c r="L169">
        <v>0.98</v>
      </c>
      <c r="O169">
        <v>0.05</v>
      </c>
      <c r="P169" s="3">
        <v>1.6380000000000001</v>
      </c>
      <c r="Q169" s="3">
        <v>25.35576923076923</v>
      </c>
      <c r="R169" s="3">
        <f t="shared" si="5"/>
        <v>20.284615384615385</v>
      </c>
      <c r="S169" s="3">
        <f t="shared" si="6"/>
        <v>24.942808193523298</v>
      </c>
      <c r="T169" s="3"/>
    </row>
    <row r="170" spans="1:20" x14ac:dyDescent="0.35">
      <c r="A170" t="s">
        <v>279</v>
      </c>
      <c r="B170" t="s">
        <v>0</v>
      </c>
      <c r="C170" t="s">
        <v>264</v>
      </c>
      <c r="D170">
        <v>20.902977</v>
      </c>
      <c r="E170" t="s">
        <v>263</v>
      </c>
      <c r="F170">
        <v>42.602635999999997</v>
      </c>
      <c r="G170" s="3">
        <v>0.20288887454594803</v>
      </c>
      <c r="H170" t="s">
        <v>274</v>
      </c>
      <c r="I170" s="3">
        <v>174.12033462187699</v>
      </c>
      <c r="J170" s="3">
        <v>298.49200220893198</v>
      </c>
      <c r="K170">
        <v>40</v>
      </c>
      <c r="L170">
        <v>0.98</v>
      </c>
      <c r="O170">
        <v>0.05</v>
      </c>
      <c r="P170" s="3">
        <v>2.3660000000000001</v>
      </c>
      <c r="Q170" s="3">
        <v>8.7986293525614788E-3</v>
      </c>
      <c r="R170" s="3">
        <f t="shared" si="5"/>
        <v>7.0389034820491836E-3</v>
      </c>
      <c r="S170" s="3">
        <f t="shared" si="6"/>
        <v>0.19584997106389884</v>
      </c>
      <c r="T170" s="3"/>
    </row>
    <row r="171" spans="1:20" x14ac:dyDescent="0.35">
      <c r="A171" t="s">
        <v>166</v>
      </c>
      <c r="B171" t="s">
        <v>0</v>
      </c>
      <c r="C171" t="s">
        <v>264</v>
      </c>
      <c r="D171">
        <v>23.881274999999999</v>
      </c>
      <c r="E171" t="s">
        <v>263</v>
      </c>
      <c r="F171">
        <v>55.169438</v>
      </c>
      <c r="G171" s="3">
        <v>1.4108282744154104</v>
      </c>
      <c r="H171" t="s">
        <v>274</v>
      </c>
      <c r="I171" s="3">
        <v>174.12033462187699</v>
      </c>
      <c r="J171" s="3">
        <v>298.49200220893198</v>
      </c>
      <c r="K171">
        <v>40</v>
      </c>
      <c r="L171">
        <v>0.98</v>
      </c>
      <c r="O171">
        <v>0.05</v>
      </c>
      <c r="P171" s="3">
        <v>2.548</v>
      </c>
      <c r="Q171" s="3">
        <v>6.1183024916843569E-2</v>
      </c>
      <c r="R171" s="3">
        <f t="shared" si="5"/>
        <v>4.8946419933474858E-2</v>
      </c>
      <c r="S171" s="3">
        <f t="shared" si="6"/>
        <v>1.3618818544819355</v>
      </c>
      <c r="T171" s="3"/>
    </row>
    <row r="172" spans="1:20" x14ac:dyDescent="0.35">
      <c r="A172" t="s">
        <v>167</v>
      </c>
      <c r="B172" t="s">
        <v>0</v>
      </c>
      <c r="C172" t="s">
        <v>264</v>
      </c>
      <c r="D172">
        <v>6.1295830000000002</v>
      </c>
      <c r="E172" t="s">
        <v>263</v>
      </c>
      <c r="F172">
        <v>49.815272999999998</v>
      </c>
      <c r="G172" s="3">
        <v>1.8675857006410967</v>
      </c>
      <c r="H172" t="s">
        <v>274</v>
      </c>
      <c r="I172" s="3">
        <v>174.12033462187699</v>
      </c>
      <c r="J172" s="3">
        <v>298.49200220893198</v>
      </c>
      <c r="K172">
        <v>40</v>
      </c>
      <c r="L172">
        <v>0.98</v>
      </c>
      <c r="O172">
        <v>0.05</v>
      </c>
      <c r="P172" s="3">
        <v>2.4570000000000003</v>
      </c>
      <c r="Q172" s="3">
        <v>8.0991106096177129E-2</v>
      </c>
      <c r="R172" s="3">
        <f t="shared" si="5"/>
        <v>6.4792884876941709E-2</v>
      </c>
      <c r="S172" s="3">
        <f t="shared" si="6"/>
        <v>1.8027928157641551</v>
      </c>
      <c r="T172" s="3"/>
    </row>
    <row r="173" spans="1:20" x14ac:dyDescent="0.35">
      <c r="A173" t="s">
        <v>168</v>
      </c>
      <c r="B173" t="s">
        <v>0</v>
      </c>
      <c r="C173" t="s">
        <v>264</v>
      </c>
      <c r="D173">
        <v>24.603189</v>
      </c>
      <c r="E173" t="s">
        <v>263</v>
      </c>
      <c r="F173">
        <v>56.879635</v>
      </c>
      <c r="G173" s="3">
        <v>0.83724067463364649</v>
      </c>
      <c r="H173" t="s">
        <v>274</v>
      </c>
      <c r="I173" s="3">
        <v>174.12033462187699</v>
      </c>
      <c r="J173" s="3">
        <v>298.49200220893198</v>
      </c>
      <c r="K173">
        <v>40</v>
      </c>
      <c r="L173">
        <v>0.98</v>
      </c>
      <c r="O173">
        <v>0.05</v>
      </c>
      <c r="P173" s="3">
        <v>2.548</v>
      </c>
      <c r="Q173" s="3">
        <v>3.6308399814804417E-2</v>
      </c>
      <c r="R173" s="3">
        <f t="shared" si="5"/>
        <v>2.9046719851843535E-2</v>
      </c>
      <c r="S173" s="3">
        <f t="shared" si="6"/>
        <v>0.808193954781803</v>
      </c>
      <c r="T173" s="3"/>
    </row>
    <row r="174" spans="1:20" x14ac:dyDescent="0.35">
      <c r="A174" t="s">
        <v>169</v>
      </c>
      <c r="B174" t="s">
        <v>0</v>
      </c>
      <c r="C174" t="s">
        <v>264</v>
      </c>
      <c r="D174">
        <v>28.369885</v>
      </c>
      <c r="E174" t="s">
        <v>263</v>
      </c>
      <c r="F174">
        <v>47.411631</v>
      </c>
      <c r="G174" s="3">
        <v>0.2946243971293977</v>
      </c>
      <c r="H174" t="s">
        <v>274</v>
      </c>
      <c r="I174" s="3">
        <v>174.12033462187699</v>
      </c>
      <c r="J174" s="3">
        <v>298.49200220893198</v>
      </c>
      <c r="K174">
        <v>40</v>
      </c>
      <c r="L174">
        <v>0.98</v>
      </c>
      <c r="O174">
        <v>0.05</v>
      </c>
      <c r="P174" s="3">
        <v>2.3660000000000001</v>
      </c>
      <c r="Q174" s="3">
        <v>1.2776900036361406E-2</v>
      </c>
      <c r="R174" s="3">
        <f t="shared" si="5"/>
        <v>1.0221520029089125E-2</v>
      </c>
      <c r="S174" s="3">
        <f t="shared" si="6"/>
        <v>0.28440287710030859</v>
      </c>
      <c r="T174" s="3"/>
    </row>
    <row r="175" spans="1:20" x14ac:dyDescent="0.35">
      <c r="A175" t="s">
        <v>170</v>
      </c>
      <c r="B175" t="s">
        <v>0</v>
      </c>
      <c r="C175" t="s">
        <v>264</v>
      </c>
      <c r="D175">
        <v>21.745274999999999</v>
      </c>
      <c r="E175" t="s">
        <v>263</v>
      </c>
      <c r="F175">
        <v>41.608635</v>
      </c>
      <c r="G175" s="3">
        <v>0.29893304646313135</v>
      </c>
      <c r="H175" t="s">
        <v>274</v>
      </c>
      <c r="I175" s="3">
        <v>174.12033462187699</v>
      </c>
      <c r="J175" s="3">
        <v>298.49200220893198</v>
      </c>
      <c r="K175">
        <v>40</v>
      </c>
      <c r="L175">
        <v>0.98</v>
      </c>
      <c r="O175">
        <v>0.05</v>
      </c>
      <c r="P175" s="3">
        <v>2.3660000000000001</v>
      </c>
      <c r="Q175" s="3">
        <v>1.296375211774105E-2</v>
      </c>
      <c r="R175" s="3">
        <f t="shared" si="5"/>
        <v>1.037100169419284E-2</v>
      </c>
      <c r="S175" s="3">
        <f t="shared" si="6"/>
        <v>0.28856204476893849</v>
      </c>
      <c r="T175" s="3"/>
    </row>
    <row r="176" spans="1:20" x14ac:dyDescent="0.35">
      <c r="A176" t="s">
        <v>171</v>
      </c>
      <c r="B176" t="s">
        <v>0</v>
      </c>
      <c r="C176" t="s">
        <v>264</v>
      </c>
      <c r="D176">
        <v>14.375416</v>
      </c>
      <c r="E176" t="s">
        <v>263</v>
      </c>
      <c r="F176">
        <v>35.937496000000003</v>
      </c>
      <c r="G176" s="3">
        <v>0.37023408372784355</v>
      </c>
      <c r="H176" t="s">
        <v>274</v>
      </c>
      <c r="I176" s="3">
        <v>174.12033462187699</v>
      </c>
      <c r="J176" s="3">
        <v>298.49200220893198</v>
      </c>
      <c r="K176">
        <v>40</v>
      </c>
      <c r="L176">
        <v>0.98</v>
      </c>
      <c r="O176">
        <v>0.05</v>
      </c>
      <c r="P176" s="3">
        <v>1.7289999999999999</v>
      </c>
      <c r="Q176" s="3">
        <v>1.6055845761364176E-2</v>
      </c>
      <c r="R176" s="3">
        <f t="shared" si="5"/>
        <v>1.2844676609091341E-2</v>
      </c>
      <c r="S176" s="3">
        <f t="shared" si="6"/>
        <v>0.35738940711875222</v>
      </c>
      <c r="T176" s="3"/>
    </row>
    <row r="177" spans="1:20" x14ac:dyDescent="0.35">
      <c r="A177" t="s">
        <v>172</v>
      </c>
      <c r="B177" t="s">
        <v>0</v>
      </c>
      <c r="C177" t="s">
        <v>264</v>
      </c>
      <c r="D177">
        <v>19.374389999999998</v>
      </c>
      <c r="E177" t="s">
        <v>263</v>
      </c>
      <c r="F177">
        <v>42.708677999999999</v>
      </c>
      <c r="G177" s="3">
        <v>0.12511848816147822</v>
      </c>
      <c r="H177" t="s">
        <v>274</v>
      </c>
      <c r="I177" s="3">
        <v>174.12033462187699</v>
      </c>
      <c r="J177" s="3">
        <v>298.49200220893198</v>
      </c>
      <c r="K177">
        <v>40</v>
      </c>
      <c r="L177">
        <v>0.98</v>
      </c>
      <c r="O177">
        <v>0.05</v>
      </c>
      <c r="P177" s="3">
        <v>2.3660000000000001</v>
      </c>
      <c r="Q177" s="3">
        <v>5.425981118725093E-3</v>
      </c>
      <c r="R177" s="3">
        <f t="shared" si="5"/>
        <v>4.3407848949800747E-3</v>
      </c>
      <c r="S177" s="3">
        <f t="shared" si="6"/>
        <v>0.12077770326649814</v>
      </c>
      <c r="T177" s="3"/>
    </row>
    <row r="178" spans="1:20" x14ac:dyDescent="0.35">
      <c r="A178" t="s">
        <v>173</v>
      </c>
      <c r="B178" t="s">
        <v>0</v>
      </c>
      <c r="C178" t="s">
        <v>264</v>
      </c>
      <c r="D178">
        <v>5.2912660000000002</v>
      </c>
      <c r="E178" t="s">
        <v>263</v>
      </c>
      <c r="F178">
        <v>52.132632999999998</v>
      </c>
      <c r="G178" s="3">
        <v>21.925934826362759</v>
      </c>
      <c r="H178" t="s">
        <v>274</v>
      </c>
      <c r="I178" s="3">
        <v>174.12033462187699</v>
      </c>
      <c r="J178" s="3">
        <v>298.49200220893198</v>
      </c>
      <c r="K178">
        <v>40</v>
      </c>
      <c r="L178">
        <v>0.98</v>
      </c>
      <c r="O178">
        <v>0.05</v>
      </c>
      <c r="P178" s="3">
        <v>2.2749999999999999</v>
      </c>
      <c r="Q178" s="3">
        <v>0.95085634526448792</v>
      </c>
      <c r="R178" s="3">
        <f t="shared" si="5"/>
        <v>0.76068507621159043</v>
      </c>
      <c r="S178" s="3">
        <f t="shared" si="6"/>
        <v>21.165249750151169</v>
      </c>
      <c r="T178" s="3"/>
    </row>
    <row r="179" spans="1:20" x14ac:dyDescent="0.35">
      <c r="A179" t="s">
        <v>174</v>
      </c>
      <c r="B179" t="s">
        <v>0</v>
      </c>
      <c r="C179" t="s">
        <v>264</v>
      </c>
      <c r="D179">
        <v>8.4689460000000008</v>
      </c>
      <c r="E179" t="s">
        <v>263</v>
      </c>
      <c r="F179">
        <v>60.472023999999998</v>
      </c>
      <c r="G179" s="3">
        <v>10.390775369913637</v>
      </c>
      <c r="H179" t="s">
        <v>274</v>
      </c>
      <c r="I179" s="3">
        <v>174.12033462187699</v>
      </c>
      <c r="J179" s="3">
        <v>298.49200220893198</v>
      </c>
      <c r="K179">
        <v>40</v>
      </c>
      <c r="L179">
        <v>0.98</v>
      </c>
      <c r="O179">
        <v>0.05</v>
      </c>
      <c r="P179" s="3">
        <v>3.5489999999999999</v>
      </c>
      <c r="Q179" s="3">
        <v>0.45061406826863809</v>
      </c>
      <c r="R179" s="3">
        <f t="shared" si="5"/>
        <v>0.36049125461491049</v>
      </c>
      <c r="S179" s="3">
        <f t="shared" si="6"/>
        <v>10.030284115298727</v>
      </c>
      <c r="T179" s="3"/>
    </row>
    <row r="180" spans="1:20" x14ac:dyDescent="0.35">
      <c r="A180" t="s">
        <v>175</v>
      </c>
      <c r="B180" t="s">
        <v>0</v>
      </c>
      <c r="C180" t="s">
        <v>264</v>
      </c>
      <c r="D180">
        <v>19.145136000000001</v>
      </c>
      <c r="E180" t="s">
        <v>263</v>
      </c>
      <c r="F180">
        <v>51.919438</v>
      </c>
      <c r="G180" s="3">
        <v>14.517717002018001</v>
      </c>
      <c r="H180" t="s">
        <v>274</v>
      </c>
      <c r="I180" s="3">
        <v>174.12033462187699</v>
      </c>
      <c r="J180" s="3">
        <v>298.49200220893198</v>
      </c>
      <c r="K180">
        <v>40</v>
      </c>
      <c r="L180">
        <v>0.98</v>
      </c>
      <c r="O180">
        <v>0.05</v>
      </c>
      <c r="P180" s="3">
        <v>2.1840000000000002</v>
      </c>
      <c r="Q180" s="3">
        <v>0.62958607874385031</v>
      </c>
      <c r="R180" s="3">
        <f t="shared" si="5"/>
        <v>0.50366886299508029</v>
      </c>
      <c r="S180" s="3">
        <f t="shared" si="6"/>
        <v>14.01404813902292</v>
      </c>
      <c r="T180" s="3"/>
    </row>
    <row r="181" spans="1:20" x14ac:dyDescent="0.35">
      <c r="A181" t="s">
        <v>176</v>
      </c>
      <c r="B181" t="s">
        <v>0</v>
      </c>
      <c r="C181" t="s">
        <v>264</v>
      </c>
      <c r="D181">
        <v>-8.2244539999999997</v>
      </c>
      <c r="E181" t="s">
        <v>263</v>
      </c>
      <c r="F181">
        <v>39.399872000000002</v>
      </c>
      <c r="G181" s="3">
        <v>5.382078929639257</v>
      </c>
      <c r="H181" t="s">
        <v>277</v>
      </c>
      <c r="I181" s="3">
        <v>174.12033462187699</v>
      </c>
      <c r="J181" s="3">
        <v>298.49200220893198</v>
      </c>
      <c r="K181">
        <v>40</v>
      </c>
      <c r="L181">
        <v>0.98</v>
      </c>
      <c r="O181">
        <v>0.05</v>
      </c>
      <c r="P181" s="3">
        <v>1.7289999999999999</v>
      </c>
      <c r="Q181" s="3">
        <v>0.23340322506152109</v>
      </c>
      <c r="R181" s="3">
        <f t="shared" si="5"/>
        <v>0.18672258004921688</v>
      </c>
      <c r="S181" s="3">
        <f t="shared" si="6"/>
        <v>5.1953563495900399</v>
      </c>
      <c r="T181" s="3"/>
    </row>
    <row r="182" spans="1:20" x14ac:dyDescent="0.35">
      <c r="A182" t="s">
        <v>177</v>
      </c>
      <c r="B182" t="s">
        <v>0</v>
      </c>
      <c r="C182" t="s">
        <v>264</v>
      </c>
      <c r="D182">
        <v>24.966760000000001</v>
      </c>
      <c r="E182" t="s">
        <v>263</v>
      </c>
      <c r="F182">
        <v>45.943161000000003</v>
      </c>
      <c r="G182" s="3">
        <v>6.1187055276794888</v>
      </c>
      <c r="H182" t="s">
        <v>274</v>
      </c>
      <c r="I182" s="3">
        <v>174.12033462187699</v>
      </c>
      <c r="J182" s="3">
        <v>298.49200220893198</v>
      </c>
      <c r="K182">
        <v>40</v>
      </c>
      <c r="L182">
        <v>0.98</v>
      </c>
      <c r="O182">
        <v>0.05</v>
      </c>
      <c r="P182" s="3">
        <v>2.3660000000000001</v>
      </c>
      <c r="Q182" s="3">
        <v>0.26534832023689248</v>
      </c>
      <c r="R182" s="3">
        <f t="shared" si="5"/>
        <v>0.212278656189514</v>
      </c>
      <c r="S182" s="3">
        <f t="shared" si="6"/>
        <v>5.906426871489975</v>
      </c>
      <c r="T182" s="3"/>
    </row>
    <row r="183" spans="1:20" x14ac:dyDescent="0.35">
      <c r="A183" t="s">
        <v>178</v>
      </c>
      <c r="B183" t="s">
        <v>0</v>
      </c>
      <c r="C183" t="s">
        <v>264</v>
      </c>
      <c r="D183">
        <v>21.005859000000001</v>
      </c>
      <c r="E183" t="s">
        <v>263</v>
      </c>
      <c r="F183">
        <v>44.016520999999997</v>
      </c>
      <c r="G183" s="3">
        <v>1.3583676060440228</v>
      </c>
      <c r="H183" t="s">
        <v>274</v>
      </c>
      <c r="I183" s="3">
        <v>174.12033462187699</v>
      </c>
      <c r="J183" s="3">
        <v>298.49200220893198</v>
      </c>
      <c r="K183">
        <v>40</v>
      </c>
      <c r="L183">
        <v>0.98</v>
      </c>
      <c r="O183">
        <v>0.05</v>
      </c>
      <c r="P183" s="3">
        <v>2.4570000000000003</v>
      </c>
      <c r="Q183" s="3">
        <v>5.890797667863696E-2</v>
      </c>
      <c r="R183" s="3">
        <f t="shared" si="5"/>
        <v>4.7126381342909571E-2</v>
      </c>
      <c r="S183" s="3">
        <f t="shared" si="6"/>
        <v>1.3112412247011134</v>
      </c>
      <c r="T183" s="3"/>
    </row>
    <row r="184" spans="1:20" x14ac:dyDescent="0.35">
      <c r="A184" t="s">
        <v>179</v>
      </c>
      <c r="B184" t="s">
        <v>0</v>
      </c>
      <c r="C184" t="s">
        <v>264</v>
      </c>
      <c r="D184">
        <v>19.699024000000001</v>
      </c>
      <c r="E184" t="s">
        <v>263</v>
      </c>
      <c r="F184">
        <v>48.669026000000002</v>
      </c>
      <c r="G184" s="3">
        <v>2.4740964269486616</v>
      </c>
      <c r="H184" t="s">
        <v>274</v>
      </c>
      <c r="I184" s="3">
        <v>174.12033462187699</v>
      </c>
      <c r="J184" s="3">
        <v>298.49200220893198</v>
      </c>
      <c r="K184">
        <v>40</v>
      </c>
      <c r="L184">
        <v>0.98</v>
      </c>
      <c r="O184">
        <v>0.05</v>
      </c>
      <c r="P184" s="3">
        <v>2.0020000000000002</v>
      </c>
      <c r="Q184" s="3">
        <v>0.10729349991188425</v>
      </c>
      <c r="R184" s="3">
        <f t="shared" si="5"/>
        <v>8.5834799929507405E-2</v>
      </c>
      <c r="S184" s="3">
        <f t="shared" si="6"/>
        <v>2.3882616270191543</v>
      </c>
      <c r="T184" s="3"/>
    </row>
    <row r="185" spans="1:20" x14ac:dyDescent="0.35">
      <c r="A185" t="s">
        <v>180</v>
      </c>
      <c r="B185" t="s">
        <v>0</v>
      </c>
      <c r="C185" t="s">
        <v>264</v>
      </c>
      <c r="D185">
        <v>14.995463000000001</v>
      </c>
      <c r="E185" t="s">
        <v>263</v>
      </c>
      <c r="F185">
        <v>46.151240999999999</v>
      </c>
      <c r="G185" s="3">
        <v>1.3251601095542385</v>
      </c>
      <c r="H185" t="s">
        <v>274</v>
      </c>
      <c r="I185" s="3">
        <v>174.12033462187699</v>
      </c>
      <c r="J185" s="3">
        <v>298.49200220893198</v>
      </c>
      <c r="K185">
        <v>40</v>
      </c>
      <c r="L185">
        <v>0.98</v>
      </c>
      <c r="O185">
        <v>0.05</v>
      </c>
      <c r="P185" s="3">
        <v>2.093</v>
      </c>
      <c r="Q185" s="3">
        <v>5.7467875766282928E-2</v>
      </c>
      <c r="R185" s="3">
        <f t="shared" si="5"/>
        <v>4.5974300613026348E-2</v>
      </c>
      <c r="S185" s="3">
        <f t="shared" si="6"/>
        <v>1.279185808941212</v>
      </c>
      <c r="T185" s="3"/>
    </row>
    <row r="186" spans="1:20" x14ac:dyDescent="0.35">
      <c r="A186" t="s">
        <v>181</v>
      </c>
      <c r="B186" t="s">
        <v>0</v>
      </c>
      <c r="C186" t="s">
        <v>264</v>
      </c>
      <c r="D186">
        <v>18.643501000000001</v>
      </c>
      <c r="E186" t="s">
        <v>263</v>
      </c>
      <c r="F186">
        <v>60.128160999999999</v>
      </c>
      <c r="G186" s="3">
        <v>13.513818381392422</v>
      </c>
      <c r="H186" t="s">
        <v>274</v>
      </c>
      <c r="I186" s="3">
        <v>174.12033462187699</v>
      </c>
      <c r="J186" s="3">
        <v>298.49200220893198</v>
      </c>
      <c r="K186">
        <v>40</v>
      </c>
      <c r="L186">
        <v>0.98</v>
      </c>
      <c r="O186">
        <v>0.05</v>
      </c>
      <c r="P186" s="3">
        <v>2.9120000000000004</v>
      </c>
      <c r="Q186" s="3">
        <v>0.58605026688526651</v>
      </c>
      <c r="R186" s="3">
        <f t="shared" si="5"/>
        <v>0.46884021350821325</v>
      </c>
      <c r="S186" s="3">
        <f t="shared" si="6"/>
        <v>13.044978167884208</v>
      </c>
      <c r="T186" s="3"/>
    </row>
    <row r="187" spans="1:20" x14ac:dyDescent="0.35">
      <c r="A187" t="s">
        <v>182</v>
      </c>
      <c r="B187" t="s">
        <v>0</v>
      </c>
      <c r="C187" t="s">
        <v>264</v>
      </c>
      <c r="D187">
        <v>31.165579999999999</v>
      </c>
      <c r="E187" t="s">
        <v>263</v>
      </c>
      <c r="F187">
        <v>48.379432999999999</v>
      </c>
      <c r="G187" s="3">
        <v>4.3094617373537991</v>
      </c>
      <c r="H187" t="s">
        <v>274</v>
      </c>
      <c r="I187" s="3">
        <v>174.12033462187699</v>
      </c>
      <c r="J187" s="3">
        <v>298.49200220893198</v>
      </c>
      <c r="K187">
        <v>40</v>
      </c>
      <c r="L187">
        <v>0.98</v>
      </c>
      <c r="O187">
        <v>0.05</v>
      </c>
      <c r="P187" s="3">
        <v>2.3660000000000001</v>
      </c>
      <c r="Q187" s="3">
        <v>0.18688731267733763</v>
      </c>
      <c r="R187" s="3">
        <f t="shared" si="5"/>
        <v>0.1495098501418701</v>
      </c>
      <c r="S187" s="3">
        <f t="shared" si="6"/>
        <v>4.1599518872119292</v>
      </c>
      <c r="T187" s="3"/>
    </row>
    <row r="188" spans="1:20" x14ac:dyDescent="0.35">
      <c r="A188" t="s">
        <v>183</v>
      </c>
      <c r="B188" t="s">
        <v>0</v>
      </c>
      <c r="C188" t="s">
        <v>264</v>
      </c>
      <c r="D188">
        <v>-88.497649999999993</v>
      </c>
      <c r="E188" t="s">
        <v>263</v>
      </c>
      <c r="F188">
        <v>17.189876999999999</v>
      </c>
      <c r="G188" s="3">
        <v>9.0453527178321558E-2</v>
      </c>
      <c r="H188" t="s">
        <v>274</v>
      </c>
      <c r="I188" s="3">
        <v>174.12033462187699</v>
      </c>
      <c r="J188" s="3">
        <v>298.49200220893198</v>
      </c>
      <c r="K188">
        <v>40</v>
      </c>
      <c r="L188">
        <v>0.98</v>
      </c>
      <c r="O188">
        <v>0.05</v>
      </c>
      <c r="P188" s="3">
        <v>2.1840000000000002</v>
      </c>
      <c r="Q188" s="3">
        <v>3.3521744219012876E-2</v>
      </c>
      <c r="R188" s="3">
        <f t="shared" si="5"/>
        <v>2.6817395375210301E-2</v>
      </c>
      <c r="S188" s="3">
        <f t="shared" si="6"/>
        <v>6.3636131803111257E-2</v>
      </c>
      <c r="T188" s="3"/>
    </row>
    <row r="189" spans="1:20" x14ac:dyDescent="0.35">
      <c r="A189" t="s">
        <v>184</v>
      </c>
      <c r="B189" t="s">
        <v>0</v>
      </c>
      <c r="C189" t="s">
        <v>264</v>
      </c>
      <c r="D189">
        <v>-114.687617226762</v>
      </c>
      <c r="E189" t="s">
        <v>263</v>
      </c>
      <c r="F189">
        <v>54.839868802882798</v>
      </c>
      <c r="G189" s="3">
        <v>15.151766936616884</v>
      </c>
      <c r="H189" t="s">
        <v>277</v>
      </c>
      <c r="I189" s="3">
        <v>174.12033462187699</v>
      </c>
      <c r="J189" s="3">
        <v>298.49200220893198</v>
      </c>
      <c r="K189">
        <v>40</v>
      </c>
      <c r="L189">
        <v>0.98</v>
      </c>
      <c r="O189">
        <v>0.05</v>
      </c>
      <c r="P189" s="3">
        <v>2.548</v>
      </c>
      <c r="Q189" s="3">
        <v>7.1284727411617981</v>
      </c>
      <c r="R189" s="3">
        <f t="shared" si="5"/>
        <v>5.702778192929439</v>
      </c>
      <c r="S189" s="3">
        <f t="shared" si="6"/>
        <v>9.448988743687444</v>
      </c>
      <c r="T189" s="3"/>
    </row>
    <row r="190" spans="1:20" x14ac:dyDescent="0.35">
      <c r="A190" t="s">
        <v>185</v>
      </c>
      <c r="B190" t="s">
        <v>0</v>
      </c>
      <c r="C190" t="s">
        <v>264</v>
      </c>
      <c r="D190">
        <v>-64.903434433535395</v>
      </c>
      <c r="E190" t="s">
        <v>263</v>
      </c>
      <c r="F190">
        <v>46.001723491061398</v>
      </c>
      <c r="G190" s="3">
        <v>4.859113851978897</v>
      </c>
      <c r="H190" t="s">
        <v>277</v>
      </c>
      <c r="I190" s="3">
        <v>174.12033462187699</v>
      </c>
      <c r="J190" s="3">
        <v>298.49200220893198</v>
      </c>
      <c r="K190">
        <v>40</v>
      </c>
      <c r="L190">
        <v>0.98</v>
      </c>
      <c r="O190">
        <v>0.05</v>
      </c>
      <c r="P190" s="3">
        <v>2.6389999999999998</v>
      </c>
      <c r="Q190" s="3">
        <v>2.2860740126832577</v>
      </c>
      <c r="R190" s="3">
        <f t="shared" si="5"/>
        <v>1.8288592101466064</v>
      </c>
      <c r="S190" s="3">
        <f t="shared" si="6"/>
        <v>3.0302546418322907</v>
      </c>
      <c r="T190" s="3"/>
    </row>
    <row r="191" spans="1:20" x14ac:dyDescent="0.35">
      <c r="A191" t="s">
        <v>186</v>
      </c>
      <c r="B191" t="s">
        <v>0</v>
      </c>
      <c r="C191" t="s">
        <v>264</v>
      </c>
      <c r="D191">
        <v>-124.53394214741699</v>
      </c>
      <c r="E191" t="s">
        <v>263</v>
      </c>
      <c r="F191">
        <v>54.764075937035798</v>
      </c>
      <c r="G191" s="3">
        <v>11.227645894262613</v>
      </c>
      <c r="H191" t="s">
        <v>277</v>
      </c>
      <c r="I191" s="3">
        <v>174.12033462187699</v>
      </c>
      <c r="J191" s="3">
        <v>298.49200220893198</v>
      </c>
      <c r="K191">
        <v>40</v>
      </c>
      <c r="L191">
        <v>0.98</v>
      </c>
      <c r="O191">
        <v>0.05</v>
      </c>
      <c r="P191" s="3">
        <v>2.6389999999999998</v>
      </c>
      <c r="Q191" s="3">
        <v>5.2822860884460523</v>
      </c>
      <c r="R191" s="3">
        <f t="shared" si="5"/>
        <v>4.2258288707568417</v>
      </c>
      <c r="S191" s="3">
        <f t="shared" si="6"/>
        <v>7.0018170235057715</v>
      </c>
      <c r="T191" s="3"/>
    </row>
    <row r="192" spans="1:20" x14ac:dyDescent="0.35">
      <c r="A192" t="s">
        <v>187</v>
      </c>
      <c r="B192" t="s">
        <v>0</v>
      </c>
      <c r="C192" t="s">
        <v>264</v>
      </c>
      <c r="D192">
        <v>-97.895358010454203</v>
      </c>
      <c r="E192" t="s">
        <v>263</v>
      </c>
      <c r="F192">
        <v>54.788828137861401</v>
      </c>
      <c r="G192" s="3">
        <v>4.1636365769469661</v>
      </c>
      <c r="H192" t="s">
        <v>277</v>
      </c>
      <c r="I192" s="3">
        <v>174.12033462187699</v>
      </c>
      <c r="J192" s="3">
        <v>298.49200220893198</v>
      </c>
      <c r="K192">
        <v>40</v>
      </c>
      <c r="L192">
        <v>0.98</v>
      </c>
      <c r="O192">
        <v>0.05</v>
      </c>
      <c r="P192" s="3">
        <v>2.8210000000000002</v>
      </c>
      <c r="Q192" s="3">
        <v>1.9588718574559698</v>
      </c>
      <c r="R192" s="3">
        <f t="shared" si="5"/>
        <v>1.5670974859647759</v>
      </c>
      <c r="S192" s="3">
        <f t="shared" si="6"/>
        <v>2.5965390909821902</v>
      </c>
      <c r="T192" s="3"/>
    </row>
    <row r="193" spans="1:20" x14ac:dyDescent="0.35">
      <c r="A193" t="s">
        <v>188</v>
      </c>
      <c r="B193" t="s">
        <v>0</v>
      </c>
      <c r="C193" t="s">
        <v>264</v>
      </c>
      <c r="D193">
        <v>-58.305405553434603</v>
      </c>
      <c r="E193" t="s">
        <v>263</v>
      </c>
      <c r="F193">
        <v>52.576578551550298</v>
      </c>
      <c r="G193" s="3">
        <v>2.1643323824583347</v>
      </c>
      <c r="H193" t="s">
        <v>277</v>
      </c>
      <c r="I193" s="3">
        <v>174.12033462187699</v>
      </c>
      <c r="J193" s="3">
        <v>298.49200220893198</v>
      </c>
      <c r="K193">
        <v>40</v>
      </c>
      <c r="L193">
        <v>0.98</v>
      </c>
      <c r="O193">
        <v>0.05</v>
      </c>
      <c r="P193" s="3">
        <v>2.4570000000000003</v>
      </c>
      <c r="Q193" s="3">
        <v>1.0182564486180574</v>
      </c>
      <c r="R193" s="3">
        <f t="shared" si="5"/>
        <v>0.81460515889444596</v>
      </c>
      <c r="S193" s="3">
        <f t="shared" si="6"/>
        <v>1.3497272235638889</v>
      </c>
      <c r="T193" s="3"/>
    </row>
    <row r="194" spans="1:20" x14ac:dyDescent="0.35">
      <c r="A194" t="s">
        <v>189</v>
      </c>
      <c r="B194" t="s">
        <v>0</v>
      </c>
      <c r="C194" t="s">
        <v>264</v>
      </c>
      <c r="D194">
        <v>-116.45057956807101</v>
      </c>
      <c r="E194" t="s">
        <v>263</v>
      </c>
      <c r="F194">
        <v>62.320293948909097</v>
      </c>
      <c r="G194" s="3">
        <v>0.15528471458523102</v>
      </c>
      <c r="H194" t="s">
        <v>277</v>
      </c>
      <c r="I194" s="3">
        <v>174.12033462187699</v>
      </c>
      <c r="J194" s="3">
        <v>298.49200220893198</v>
      </c>
      <c r="K194">
        <v>40</v>
      </c>
      <c r="L194">
        <v>0.98</v>
      </c>
      <c r="O194">
        <v>0.05</v>
      </c>
      <c r="P194" s="3">
        <v>2.9120000000000004</v>
      </c>
      <c r="Q194" s="3">
        <v>7.3057014384559263E-2</v>
      </c>
      <c r="R194" s="3">
        <f t="shared" si="5"/>
        <v>5.8445611507647412E-2</v>
      </c>
      <c r="S194" s="3">
        <f t="shared" si="6"/>
        <v>9.6839103077583616E-2</v>
      </c>
      <c r="T194" s="3"/>
    </row>
    <row r="195" spans="1:20" x14ac:dyDescent="0.35">
      <c r="A195" t="s">
        <v>190</v>
      </c>
      <c r="B195" t="s">
        <v>0</v>
      </c>
      <c r="C195" t="s">
        <v>264</v>
      </c>
      <c r="D195">
        <v>-84.882395669145694</v>
      </c>
      <c r="E195" t="s">
        <v>263</v>
      </c>
      <c r="F195">
        <v>49.767538804971402</v>
      </c>
      <c r="G195" s="3">
        <v>24.953550914956502</v>
      </c>
      <c r="H195" t="s">
        <v>277</v>
      </c>
      <c r="I195" s="3">
        <v>174.12033462187699</v>
      </c>
      <c r="J195" s="3">
        <v>298.49200220893198</v>
      </c>
      <c r="K195">
        <v>40</v>
      </c>
      <c r="L195">
        <v>0.98</v>
      </c>
      <c r="O195">
        <v>0.05</v>
      </c>
      <c r="P195" s="3">
        <v>3.0030000000000001</v>
      </c>
      <c r="Q195" s="3">
        <v>11.739931602470783</v>
      </c>
      <c r="R195" s="3">
        <f t="shared" ref="R195:R258" si="7">Q195*0.8</f>
        <v>9.3919452819766267</v>
      </c>
      <c r="S195" s="3">
        <f t="shared" ref="S195:S258" si="8">G195-R195</f>
        <v>15.561605632979875</v>
      </c>
      <c r="T195" s="3"/>
    </row>
    <row r="196" spans="1:20" x14ac:dyDescent="0.35">
      <c r="A196" t="s">
        <v>191</v>
      </c>
      <c r="B196" t="s">
        <v>0</v>
      </c>
      <c r="C196" t="s">
        <v>264</v>
      </c>
      <c r="D196">
        <v>-73.951224263761702</v>
      </c>
      <c r="E196" t="s">
        <v>263</v>
      </c>
      <c r="F196">
        <v>49.866669861314897</v>
      </c>
      <c r="G196" s="3">
        <v>33.621813218305199</v>
      </c>
      <c r="H196" t="s">
        <v>277</v>
      </c>
      <c r="I196" s="3">
        <v>174.12033462187699</v>
      </c>
      <c r="J196" s="3">
        <v>298.49200220893198</v>
      </c>
      <c r="K196">
        <v>40</v>
      </c>
      <c r="L196">
        <v>0.98</v>
      </c>
      <c r="O196">
        <v>0.05</v>
      </c>
      <c r="P196" s="3">
        <v>2.2749999999999999</v>
      </c>
      <c r="Q196" s="3">
        <v>15.818100954015632</v>
      </c>
      <c r="R196" s="3">
        <f t="shared" si="7"/>
        <v>12.654480763212506</v>
      </c>
      <c r="S196" s="3">
        <f t="shared" si="8"/>
        <v>20.967332455092695</v>
      </c>
      <c r="T196" s="3"/>
    </row>
    <row r="197" spans="1:20" x14ac:dyDescent="0.35">
      <c r="A197" t="s">
        <v>192</v>
      </c>
      <c r="B197" t="s">
        <v>0</v>
      </c>
      <c r="C197" t="s">
        <v>264</v>
      </c>
      <c r="D197">
        <v>-105.720198556108</v>
      </c>
      <c r="E197" t="s">
        <v>263</v>
      </c>
      <c r="F197">
        <v>54.864969790574101</v>
      </c>
      <c r="G197" s="3">
        <v>4.3057209980910729</v>
      </c>
      <c r="H197" t="s">
        <v>277</v>
      </c>
      <c r="I197" s="3">
        <v>174.12033462187699</v>
      </c>
      <c r="J197" s="3">
        <v>298.49200220893198</v>
      </c>
      <c r="K197">
        <v>40</v>
      </c>
      <c r="L197">
        <v>0.98</v>
      </c>
      <c r="O197">
        <v>0.05</v>
      </c>
      <c r="P197" s="3">
        <v>2.3660000000000001</v>
      </c>
      <c r="Q197" s="3">
        <v>2.0257185115331127</v>
      </c>
      <c r="R197" s="3">
        <f t="shared" si="7"/>
        <v>1.6205748092264902</v>
      </c>
      <c r="S197" s="3">
        <f t="shared" si="8"/>
        <v>2.6851461888645827</v>
      </c>
      <c r="T197" s="3"/>
    </row>
    <row r="198" spans="1:20" x14ac:dyDescent="0.35">
      <c r="A198" t="s">
        <v>193</v>
      </c>
      <c r="B198" t="s">
        <v>0</v>
      </c>
      <c r="C198" t="s">
        <v>264</v>
      </c>
      <c r="D198">
        <v>-83.753428</v>
      </c>
      <c r="E198" t="s">
        <v>263</v>
      </c>
      <c r="F198">
        <v>9.7489170000000005</v>
      </c>
      <c r="G198" s="3">
        <v>3.248504240309829</v>
      </c>
      <c r="H198" t="s">
        <v>274</v>
      </c>
      <c r="I198" s="3">
        <v>174.12033462187699</v>
      </c>
      <c r="J198" s="3">
        <v>298.49200220893198</v>
      </c>
      <c r="K198">
        <v>40</v>
      </c>
      <c r="L198">
        <v>0.98</v>
      </c>
      <c r="O198">
        <v>0.05</v>
      </c>
      <c r="P198" s="3">
        <v>2.4570000000000003</v>
      </c>
      <c r="Q198" s="3">
        <v>1.2038837139359575</v>
      </c>
      <c r="R198" s="3">
        <f t="shared" si="7"/>
        <v>0.96310697114876609</v>
      </c>
      <c r="S198" s="3">
        <f t="shared" si="8"/>
        <v>2.2853972691610629</v>
      </c>
      <c r="T198" s="3"/>
    </row>
    <row r="199" spans="1:20" x14ac:dyDescent="0.35">
      <c r="A199" t="s">
        <v>194</v>
      </c>
      <c r="B199" t="s">
        <v>0</v>
      </c>
      <c r="C199" t="s">
        <v>264</v>
      </c>
      <c r="D199">
        <v>-77.781166999999996</v>
      </c>
      <c r="E199" t="s">
        <v>263</v>
      </c>
      <c r="F199">
        <v>21.521757000000001</v>
      </c>
      <c r="G199" s="3">
        <v>5.4250186277730981</v>
      </c>
      <c r="H199" t="s">
        <v>274</v>
      </c>
      <c r="I199" s="3">
        <v>174.12033462187699</v>
      </c>
      <c r="J199" s="3">
        <v>298.49200220893198</v>
      </c>
      <c r="K199">
        <v>40</v>
      </c>
      <c r="L199">
        <v>0.98</v>
      </c>
      <c r="O199">
        <v>0.05</v>
      </c>
      <c r="P199" s="3">
        <v>2.093</v>
      </c>
      <c r="Q199" s="3">
        <v>2.0104919343286194</v>
      </c>
      <c r="R199" s="3">
        <f t="shared" si="7"/>
        <v>1.6083935474628956</v>
      </c>
      <c r="S199" s="3">
        <f t="shared" si="8"/>
        <v>3.8166250803102022</v>
      </c>
      <c r="T199" s="3"/>
    </row>
    <row r="200" spans="1:20" x14ac:dyDescent="0.35">
      <c r="A200" t="s">
        <v>195</v>
      </c>
      <c r="B200" t="s">
        <v>0</v>
      </c>
      <c r="C200" t="s">
        <v>264</v>
      </c>
      <c r="D200">
        <v>-70.162650999999997</v>
      </c>
      <c r="E200" t="s">
        <v>263</v>
      </c>
      <c r="F200">
        <v>18.735693000000001</v>
      </c>
      <c r="G200" s="3">
        <v>4.762580046541486</v>
      </c>
      <c r="H200" t="s">
        <v>274</v>
      </c>
      <c r="I200" s="3">
        <v>174.12033462187699</v>
      </c>
      <c r="J200" s="3">
        <v>298.49200220893198</v>
      </c>
      <c r="K200">
        <v>40</v>
      </c>
      <c r="L200">
        <v>0.98</v>
      </c>
      <c r="O200">
        <v>0.05</v>
      </c>
      <c r="P200" s="3">
        <v>2.0020000000000002</v>
      </c>
      <c r="Q200" s="3">
        <v>1.764994634515485</v>
      </c>
      <c r="R200" s="3">
        <f t="shared" si="7"/>
        <v>1.4119957076123881</v>
      </c>
      <c r="S200" s="3">
        <f t="shared" si="8"/>
        <v>3.3505843389290977</v>
      </c>
      <c r="T200" s="3"/>
    </row>
    <row r="201" spans="1:20" x14ac:dyDescent="0.35">
      <c r="A201" t="s">
        <v>256</v>
      </c>
      <c r="B201" t="s">
        <v>0</v>
      </c>
      <c r="C201" t="s">
        <v>264</v>
      </c>
      <c r="D201">
        <v>-44.720830450000001</v>
      </c>
      <c r="E201" t="s">
        <v>263</v>
      </c>
      <c r="F201">
        <v>60.270832249999998</v>
      </c>
      <c r="G201" s="3">
        <v>0</v>
      </c>
      <c r="H201" t="s">
        <v>274</v>
      </c>
      <c r="I201" s="3">
        <v>174.12033462187699</v>
      </c>
      <c r="J201" s="3">
        <v>298.49200220893198</v>
      </c>
      <c r="K201">
        <v>40</v>
      </c>
      <c r="L201">
        <v>0.98</v>
      </c>
      <c r="O201">
        <v>0.05</v>
      </c>
      <c r="P201" s="3">
        <v>3.64</v>
      </c>
      <c r="Q201" s="3">
        <v>0</v>
      </c>
      <c r="R201" s="3">
        <f t="shared" si="7"/>
        <v>0</v>
      </c>
      <c r="S201" s="3">
        <f t="shared" si="8"/>
        <v>0</v>
      </c>
      <c r="T201" s="3"/>
    </row>
    <row r="202" spans="1:20" x14ac:dyDescent="0.35">
      <c r="A202" t="s">
        <v>196</v>
      </c>
      <c r="B202" t="s">
        <v>0</v>
      </c>
      <c r="C202" t="s">
        <v>264</v>
      </c>
      <c r="D202">
        <v>-90.230759000000006</v>
      </c>
      <c r="E202" t="s">
        <v>263</v>
      </c>
      <c r="F202">
        <v>15.783471</v>
      </c>
      <c r="G202" s="3">
        <v>4.3453069914781084</v>
      </c>
      <c r="H202" t="s">
        <v>274</v>
      </c>
      <c r="I202" s="3">
        <v>174.12033462187699</v>
      </c>
      <c r="J202" s="3">
        <v>298.49200220893198</v>
      </c>
      <c r="K202">
        <v>40</v>
      </c>
      <c r="L202">
        <v>0.98</v>
      </c>
      <c r="O202">
        <v>0.05</v>
      </c>
      <c r="P202" s="3">
        <v>2.1840000000000002</v>
      </c>
      <c r="Q202" s="3">
        <v>1.610354776262694</v>
      </c>
      <c r="R202" s="3">
        <f t="shared" si="7"/>
        <v>1.2882838210101553</v>
      </c>
      <c r="S202" s="3">
        <f t="shared" si="8"/>
        <v>3.0570231704679531</v>
      </c>
      <c r="T202" s="3"/>
    </row>
    <row r="203" spans="1:20" x14ac:dyDescent="0.35">
      <c r="A203" t="s">
        <v>197</v>
      </c>
      <c r="B203" t="s">
        <v>0</v>
      </c>
      <c r="C203" t="s">
        <v>264</v>
      </c>
      <c r="D203">
        <v>-86.241905000000003</v>
      </c>
      <c r="E203" t="s">
        <v>263</v>
      </c>
      <c r="F203">
        <v>15.199999</v>
      </c>
      <c r="G203" s="3">
        <v>1.4396709536556986</v>
      </c>
      <c r="H203" t="s">
        <v>274</v>
      </c>
      <c r="I203" s="3">
        <v>174.12033462187699</v>
      </c>
      <c r="J203" s="3">
        <v>298.49200220893198</v>
      </c>
      <c r="K203">
        <v>40</v>
      </c>
      <c r="L203">
        <v>0.98</v>
      </c>
      <c r="O203">
        <v>0.05</v>
      </c>
      <c r="P203" s="3">
        <v>1.9110000000000003</v>
      </c>
      <c r="Q203" s="3">
        <v>0.53353675609407203</v>
      </c>
      <c r="R203" s="3">
        <f t="shared" si="7"/>
        <v>0.42682940487525767</v>
      </c>
      <c r="S203" s="3">
        <f t="shared" si="8"/>
        <v>1.012841548780441</v>
      </c>
      <c r="T203" s="3"/>
    </row>
    <row r="204" spans="1:20" x14ac:dyDescent="0.35">
      <c r="A204" t="s">
        <v>198</v>
      </c>
      <c r="B204" t="s">
        <v>0</v>
      </c>
      <c r="C204" t="s">
        <v>264</v>
      </c>
      <c r="D204">
        <v>-72.285214999999994</v>
      </c>
      <c r="E204" t="s">
        <v>263</v>
      </c>
      <c r="F204">
        <v>18.971187</v>
      </c>
      <c r="G204" s="3">
        <v>1.0584220143472309</v>
      </c>
      <c r="H204" t="s">
        <v>274</v>
      </c>
      <c r="I204" s="3">
        <v>174.12033462187699</v>
      </c>
      <c r="J204" s="3">
        <v>298.49200220893198</v>
      </c>
      <c r="K204">
        <v>40</v>
      </c>
      <c r="L204">
        <v>0.98</v>
      </c>
      <c r="O204">
        <v>0.05</v>
      </c>
      <c r="P204" s="3">
        <v>2.0020000000000002</v>
      </c>
      <c r="Q204" s="3">
        <v>0.39224730253773415</v>
      </c>
      <c r="R204" s="3">
        <f t="shared" si="7"/>
        <v>0.31379784203018735</v>
      </c>
      <c r="S204" s="3">
        <f t="shared" si="8"/>
        <v>0.74462417231704359</v>
      </c>
      <c r="T204" s="3"/>
    </row>
    <row r="205" spans="1:20" x14ac:dyDescent="0.35">
      <c r="A205" t="s">
        <v>199</v>
      </c>
      <c r="B205" t="s">
        <v>0</v>
      </c>
      <c r="C205" t="s">
        <v>264</v>
      </c>
      <c r="D205">
        <v>-77.297507999999993</v>
      </c>
      <c r="E205" t="s">
        <v>263</v>
      </c>
      <c r="F205">
        <v>18.109580999999999</v>
      </c>
      <c r="G205" s="3">
        <v>0.68920613683425591</v>
      </c>
      <c r="H205" t="s">
        <v>274</v>
      </c>
      <c r="I205" s="3">
        <v>174.12033462187699</v>
      </c>
      <c r="J205" s="3">
        <v>298.49200220893198</v>
      </c>
      <c r="K205">
        <v>40</v>
      </c>
      <c r="L205">
        <v>0.98</v>
      </c>
      <c r="O205">
        <v>0.05</v>
      </c>
      <c r="P205" s="3">
        <v>2.093</v>
      </c>
      <c r="Q205" s="3">
        <v>0.25541725738992477</v>
      </c>
      <c r="R205" s="3">
        <f t="shared" si="7"/>
        <v>0.20433380591193984</v>
      </c>
      <c r="S205" s="3">
        <f t="shared" si="8"/>
        <v>0.48487233092231607</v>
      </c>
      <c r="T205" s="3"/>
    </row>
    <row r="206" spans="1:20" x14ac:dyDescent="0.35">
      <c r="A206" t="s">
        <v>200</v>
      </c>
      <c r="B206" t="s">
        <v>0</v>
      </c>
      <c r="C206" t="s">
        <v>264</v>
      </c>
      <c r="D206">
        <v>-102.552784</v>
      </c>
      <c r="E206" t="s">
        <v>263</v>
      </c>
      <c r="F206">
        <v>23.634501</v>
      </c>
      <c r="G206" s="3">
        <v>65.343491610961166</v>
      </c>
      <c r="H206" t="s">
        <v>274</v>
      </c>
      <c r="I206" s="3">
        <v>174.12033462187699</v>
      </c>
      <c r="J206" s="3">
        <v>298.49200220893198</v>
      </c>
      <c r="K206">
        <v>40</v>
      </c>
      <c r="L206">
        <v>0.98</v>
      </c>
      <c r="O206">
        <v>0.05</v>
      </c>
      <c r="P206" s="3">
        <v>1.7289999999999999</v>
      </c>
      <c r="Q206" s="3">
        <v>3.3807692307692299</v>
      </c>
      <c r="R206" s="3">
        <f t="shared" si="7"/>
        <v>2.704615384615384</v>
      </c>
      <c r="S206" s="3">
        <f t="shared" si="8"/>
        <v>62.638876226345779</v>
      </c>
      <c r="T206" s="3"/>
    </row>
    <row r="207" spans="1:20" x14ac:dyDescent="0.35">
      <c r="A207" t="s">
        <v>201</v>
      </c>
      <c r="B207" t="s">
        <v>0</v>
      </c>
      <c r="C207" t="s">
        <v>264</v>
      </c>
      <c r="D207">
        <v>-85.207228999999998</v>
      </c>
      <c r="E207" t="s">
        <v>263</v>
      </c>
      <c r="F207">
        <v>12.865416</v>
      </c>
      <c r="G207" s="3">
        <v>0.70814615359607525</v>
      </c>
      <c r="H207" t="s">
        <v>274</v>
      </c>
      <c r="I207" s="3">
        <v>174.12033462187699</v>
      </c>
      <c r="J207" s="3">
        <v>298.49200220893198</v>
      </c>
      <c r="K207">
        <v>40</v>
      </c>
      <c r="L207">
        <v>0.98</v>
      </c>
      <c r="O207">
        <v>0.05</v>
      </c>
      <c r="P207" s="3">
        <v>2.0020000000000002</v>
      </c>
      <c r="Q207" s="3">
        <v>0.26243635788494329</v>
      </c>
      <c r="R207" s="3">
        <f t="shared" si="7"/>
        <v>0.20994908630795464</v>
      </c>
      <c r="S207" s="3">
        <f t="shared" si="8"/>
        <v>0.49819706728812063</v>
      </c>
      <c r="T207" s="3"/>
    </row>
    <row r="208" spans="1:20" x14ac:dyDescent="0.35">
      <c r="A208" t="s">
        <v>202</v>
      </c>
      <c r="B208" t="s">
        <v>0</v>
      </c>
      <c r="C208" t="s">
        <v>264</v>
      </c>
      <c r="D208">
        <v>-80.782127000000003</v>
      </c>
      <c r="E208" t="s">
        <v>263</v>
      </c>
      <c r="F208">
        <v>8.5379810000000003</v>
      </c>
      <c r="G208" s="3">
        <v>3.2142732951946269</v>
      </c>
      <c r="H208" t="s">
        <v>274</v>
      </c>
      <c r="I208" s="3">
        <v>174.12033462187699</v>
      </c>
      <c r="J208" s="3">
        <v>298.49200220893198</v>
      </c>
      <c r="K208">
        <v>40</v>
      </c>
      <c r="L208">
        <v>0.98</v>
      </c>
      <c r="O208">
        <v>0.05</v>
      </c>
      <c r="P208" s="3">
        <v>2.9120000000000004</v>
      </c>
      <c r="Q208" s="3">
        <v>1.1911978516780413</v>
      </c>
      <c r="R208" s="3">
        <f t="shared" si="7"/>
        <v>0.9529582813424331</v>
      </c>
      <c r="S208" s="3">
        <f t="shared" si="8"/>
        <v>2.2613150138521938</v>
      </c>
      <c r="T208" s="3"/>
    </row>
    <row r="209" spans="1:20" x14ac:dyDescent="0.35">
      <c r="A209" t="s">
        <v>203</v>
      </c>
      <c r="B209" t="s">
        <v>0</v>
      </c>
      <c r="C209" t="s">
        <v>264</v>
      </c>
      <c r="D209">
        <v>-88.896529999999998</v>
      </c>
      <c r="E209" t="s">
        <v>263</v>
      </c>
      <c r="F209">
        <v>13.794185000000001</v>
      </c>
      <c r="G209" s="3">
        <v>1.4522173299537771</v>
      </c>
      <c r="H209" t="s">
        <v>274</v>
      </c>
      <c r="I209" s="3">
        <v>174.12033462187699</v>
      </c>
      <c r="J209" s="3">
        <v>298.49200220893198</v>
      </c>
      <c r="K209">
        <v>40</v>
      </c>
      <c r="L209">
        <v>0.98</v>
      </c>
      <c r="O209">
        <v>0.05</v>
      </c>
      <c r="P209" s="3">
        <v>2.0020000000000002</v>
      </c>
      <c r="Q209" s="3">
        <v>0.53818639696778325</v>
      </c>
      <c r="R209" s="3">
        <f t="shared" si="7"/>
        <v>0.43054911757422665</v>
      </c>
      <c r="S209" s="3">
        <f t="shared" si="8"/>
        <v>1.0216682123795504</v>
      </c>
      <c r="T209" s="3"/>
    </row>
    <row r="210" spans="1:20" x14ac:dyDescent="0.35">
      <c r="A210" t="s">
        <v>204</v>
      </c>
      <c r="B210" t="s">
        <v>0</v>
      </c>
      <c r="C210" t="s">
        <v>264</v>
      </c>
      <c r="D210">
        <v>-61.222503000000003</v>
      </c>
      <c r="E210" t="s">
        <v>263</v>
      </c>
      <c r="F210">
        <v>10.691803</v>
      </c>
      <c r="G210" s="3">
        <v>1.0810318020985041</v>
      </c>
      <c r="H210" t="s">
        <v>274</v>
      </c>
      <c r="I210" s="3">
        <v>174.12033462187699</v>
      </c>
      <c r="J210" s="3">
        <v>298.49200220893198</v>
      </c>
      <c r="K210">
        <v>40</v>
      </c>
      <c r="L210">
        <v>0.98</v>
      </c>
      <c r="O210">
        <v>0.05</v>
      </c>
      <c r="P210" s="3">
        <v>1.9110000000000003</v>
      </c>
      <c r="Q210" s="3">
        <v>0.40062640665326715</v>
      </c>
      <c r="R210" s="3">
        <f t="shared" si="7"/>
        <v>0.32050112532261377</v>
      </c>
      <c r="S210" s="3">
        <f t="shared" si="8"/>
        <v>0.76053067677589037</v>
      </c>
      <c r="T210" s="3"/>
    </row>
    <row r="211" spans="1:20" x14ac:dyDescent="0.35">
      <c r="A211" t="s">
        <v>205</v>
      </c>
      <c r="B211" t="s">
        <v>0</v>
      </c>
      <c r="C211" t="s">
        <v>264</v>
      </c>
      <c r="D211">
        <v>-149.68090900000001</v>
      </c>
      <c r="E211" t="s">
        <v>263</v>
      </c>
      <c r="F211">
        <v>64.445961299999993</v>
      </c>
      <c r="G211" s="3">
        <v>0.90482245061501543</v>
      </c>
      <c r="H211" t="s">
        <v>277</v>
      </c>
      <c r="I211" s="3">
        <v>174.12033462187699</v>
      </c>
      <c r="J211" s="3">
        <v>298.49200220893198</v>
      </c>
      <c r="K211">
        <v>40</v>
      </c>
      <c r="L211">
        <v>0.98</v>
      </c>
      <c r="O211">
        <v>0.05</v>
      </c>
      <c r="P211" s="3">
        <v>3.1850000000000001</v>
      </c>
      <c r="Q211" s="3">
        <v>0.26410859679239768</v>
      </c>
      <c r="R211" s="3">
        <f t="shared" si="7"/>
        <v>0.21128687743391816</v>
      </c>
      <c r="S211" s="3">
        <f t="shared" si="8"/>
        <v>0.69353557318109726</v>
      </c>
      <c r="T211" s="3"/>
    </row>
    <row r="212" spans="1:20" x14ac:dyDescent="0.35">
      <c r="A212" t="s">
        <v>206</v>
      </c>
      <c r="B212" t="s">
        <v>0</v>
      </c>
      <c r="C212" t="s">
        <v>264</v>
      </c>
      <c r="D212">
        <v>-109.059241864227</v>
      </c>
      <c r="E212" t="s">
        <v>263</v>
      </c>
      <c r="F212">
        <v>34.204419204412098</v>
      </c>
      <c r="G212" s="3">
        <v>21.649486204101439</v>
      </c>
      <c r="H212" t="s">
        <v>277</v>
      </c>
      <c r="I212" s="3">
        <v>174.12033462187699</v>
      </c>
      <c r="J212" s="3">
        <v>298.49200220893198</v>
      </c>
      <c r="K212">
        <v>40</v>
      </c>
      <c r="L212">
        <v>0.98</v>
      </c>
      <c r="O212">
        <v>0.05</v>
      </c>
      <c r="P212" s="3">
        <v>1.6380000000000001</v>
      </c>
      <c r="Q212" s="3">
        <v>6.3192678505657733</v>
      </c>
      <c r="R212" s="3">
        <f t="shared" si="7"/>
        <v>5.0554142804526192</v>
      </c>
      <c r="S212" s="3">
        <f t="shared" si="8"/>
        <v>16.594071923648819</v>
      </c>
      <c r="T212" s="3"/>
    </row>
    <row r="213" spans="1:20" x14ac:dyDescent="0.35">
      <c r="A213" t="s">
        <v>207</v>
      </c>
      <c r="B213" t="s">
        <v>0</v>
      </c>
      <c r="C213" t="s">
        <v>264</v>
      </c>
      <c r="D213">
        <v>-119.667657467865</v>
      </c>
      <c r="E213" t="s">
        <v>263</v>
      </c>
      <c r="F213">
        <v>36.444898512132603</v>
      </c>
      <c r="G213" s="3">
        <v>44.319557013818667</v>
      </c>
      <c r="H213" t="s">
        <v>277</v>
      </c>
      <c r="I213" s="3">
        <v>174.12033462187699</v>
      </c>
      <c r="J213" s="3">
        <v>298.49200220893198</v>
      </c>
      <c r="K213">
        <v>40</v>
      </c>
      <c r="L213">
        <v>0.98</v>
      </c>
      <c r="O213">
        <v>0.05</v>
      </c>
      <c r="P213" s="3">
        <v>1.6380000000000001</v>
      </c>
      <c r="Q213" s="3">
        <v>12.936434109724189</v>
      </c>
      <c r="R213" s="3">
        <f t="shared" si="7"/>
        <v>10.349147287779353</v>
      </c>
      <c r="S213" s="3">
        <f t="shared" si="8"/>
        <v>33.970409726039314</v>
      </c>
      <c r="T213" s="3"/>
    </row>
    <row r="214" spans="1:20" x14ac:dyDescent="0.35">
      <c r="A214" t="s">
        <v>208</v>
      </c>
      <c r="B214" t="s">
        <v>0</v>
      </c>
      <c r="C214" t="s">
        <v>264</v>
      </c>
      <c r="D214">
        <v>-98.899119946503205</v>
      </c>
      <c r="E214" t="s">
        <v>263</v>
      </c>
      <c r="F214">
        <v>30.568468074498899</v>
      </c>
      <c r="G214" s="3">
        <v>58.650859219597699</v>
      </c>
      <c r="H214" t="s">
        <v>277</v>
      </c>
      <c r="I214" s="3">
        <v>174.12033462187699</v>
      </c>
      <c r="J214" s="3">
        <v>298.49200220893198</v>
      </c>
      <c r="K214">
        <v>40</v>
      </c>
      <c r="L214">
        <v>0.98</v>
      </c>
      <c r="O214">
        <v>0.05</v>
      </c>
      <c r="P214" s="3">
        <v>2.0020000000000002</v>
      </c>
      <c r="Q214" s="3">
        <v>17.119597462051914</v>
      </c>
      <c r="R214" s="3">
        <f t="shared" si="7"/>
        <v>13.695677969641531</v>
      </c>
      <c r="S214" s="3">
        <f t="shared" si="8"/>
        <v>44.955181249956169</v>
      </c>
      <c r="T214" s="3"/>
    </row>
    <row r="215" spans="1:20" x14ac:dyDescent="0.35">
      <c r="A215" t="s">
        <v>209</v>
      </c>
      <c r="B215" t="s">
        <v>0</v>
      </c>
      <c r="C215" t="s">
        <v>264</v>
      </c>
      <c r="D215">
        <v>-81.514371487640901</v>
      </c>
      <c r="E215" t="s">
        <v>263</v>
      </c>
      <c r="F215">
        <v>28.1363334529604</v>
      </c>
      <c r="G215" s="3">
        <v>37.059554072379989</v>
      </c>
      <c r="H215" t="s">
        <v>277</v>
      </c>
      <c r="I215" s="3">
        <v>174.12033462187699</v>
      </c>
      <c r="J215" s="3">
        <v>298.49200220893198</v>
      </c>
      <c r="K215">
        <v>40</v>
      </c>
      <c r="L215">
        <v>0.98</v>
      </c>
      <c r="O215">
        <v>0.05</v>
      </c>
      <c r="P215" s="3">
        <v>2.1840000000000002</v>
      </c>
      <c r="Q215" s="3">
        <v>10.817312078359079</v>
      </c>
      <c r="R215" s="3">
        <f t="shared" si="7"/>
        <v>8.6538496626872625</v>
      </c>
      <c r="S215" s="3">
        <f t="shared" si="8"/>
        <v>28.405704409692724</v>
      </c>
      <c r="T215" s="3"/>
    </row>
    <row r="216" spans="1:20" x14ac:dyDescent="0.35">
      <c r="A216" t="s">
        <v>210</v>
      </c>
      <c r="B216" t="s">
        <v>0</v>
      </c>
      <c r="C216" t="s">
        <v>264</v>
      </c>
      <c r="D216">
        <v>144.75755100000001</v>
      </c>
      <c r="E216" t="s">
        <v>263</v>
      </c>
      <c r="F216">
        <v>13.450125699999999</v>
      </c>
      <c r="G216" s="3">
        <v>0.24298522393147659</v>
      </c>
      <c r="H216" t="s">
        <v>274</v>
      </c>
      <c r="I216" s="3">
        <v>174.12033462187699</v>
      </c>
      <c r="J216" s="3">
        <v>298.49200220893198</v>
      </c>
      <c r="K216">
        <v>40</v>
      </c>
      <c r="L216">
        <v>0.98</v>
      </c>
      <c r="O216">
        <v>0.05</v>
      </c>
      <c r="P216" s="3">
        <v>2.2749999999999999</v>
      </c>
      <c r="Q216" s="3">
        <v>7.092494940881372E-2</v>
      </c>
      <c r="R216" s="3">
        <f t="shared" si="7"/>
        <v>5.6739959527050979E-2</v>
      </c>
      <c r="S216" s="3">
        <f t="shared" si="8"/>
        <v>0.18624526440442563</v>
      </c>
      <c r="T216" s="3"/>
    </row>
    <row r="217" spans="1:20" x14ac:dyDescent="0.35">
      <c r="A217" t="s">
        <v>211</v>
      </c>
      <c r="B217" t="s">
        <v>0</v>
      </c>
      <c r="C217" t="s">
        <v>264</v>
      </c>
      <c r="D217">
        <v>-155.524039689212</v>
      </c>
      <c r="E217" t="s">
        <v>263</v>
      </c>
      <c r="F217">
        <v>19.64486415144</v>
      </c>
      <c r="G217" s="3">
        <v>1.397294054633009</v>
      </c>
      <c r="H217" t="s">
        <v>274</v>
      </c>
      <c r="I217" s="3">
        <v>174.12033462187699</v>
      </c>
      <c r="J217" s="3">
        <v>298.49200220893198</v>
      </c>
      <c r="K217">
        <v>40</v>
      </c>
      <c r="L217">
        <v>0.98</v>
      </c>
      <c r="O217">
        <v>0.05</v>
      </c>
      <c r="P217" s="3">
        <v>1.82</v>
      </c>
      <c r="Q217" s="3">
        <v>0.40785611787665754</v>
      </c>
      <c r="R217" s="3">
        <f t="shared" si="7"/>
        <v>0.32628489430132607</v>
      </c>
      <c r="S217" s="3">
        <f t="shared" si="8"/>
        <v>1.0710091603316829</v>
      </c>
      <c r="T217" s="3"/>
    </row>
    <row r="218" spans="1:20" x14ac:dyDescent="0.35">
      <c r="A218" t="s">
        <v>212</v>
      </c>
      <c r="B218" t="s">
        <v>0</v>
      </c>
      <c r="C218" t="s">
        <v>264</v>
      </c>
      <c r="D218">
        <v>-88.958724591278596</v>
      </c>
      <c r="E218" t="s">
        <v>263</v>
      </c>
      <c r="F218">
        <v>44.5014022151896</v>
      </c>
      <c r="G218" s="3">
        <v>3.7483917558243824</v>
      </c>
      <c r="H218" t="s">
        <v>277</v>
      </c>
      <c r="I218" s="3">
        <v>174.12033462187699</v>
      </c>
      <c r="J218" s="3">
        <v>298.49200220893198</v>
      </c>
      <c r="K218">
        <v>40</v>
      </c>
      <c r="L218">
        <v>0.98</v>
      </c>
      <c r="O218">
        <v>0.05</v>
      </c>
      <c r="P218" s="3">
        <v>2.3660000000000001</v>
      </c>
      <c r="Q218" s="3">
        <v>1.0941179522966855</v>
      </c>
      <c r="R218" s="3">
        <f t="shared" si="7"/>
        <v>0.87529436183734843</v>
      </c>
      <c r="S218" s="3">
        <f t="shared" si="8"/>
        <v>2.8730973939870341</v>
      </c>
      <c r="T218" s="3"/>
    </row>
    <row r="219" spans="1:20" x14ac:dyDescent="0.35">
      <c r="A219" t="s">
        <v>213</v>
      </c>
      <c r="B219" t="s">
        <v>0</v>
      </c>
      <c r="C219" t="s">
        <v>264</v>
      </c>
      <c r="D219">
        <v>-96.868195468856499</v>
      </c>
      <c r="E219" t="s">
        <v>263</v>
      </c>
      <c r="F219">
        <v>45.166060544481503</v>
      </c>
      <c r="G219" s="3">
        <v>32.2486425905443</v>
      </c>
      <c r="H219" t="s">
        <v>277</v>
      </c>
      <c r="I219" s="3">
        <v>174.12033462187699</v>
      </c>
      <c r="J219" s="3">
        <v>298.49200220893198</v>
      </c>
      <c r="K219">
        <v>40</v>
      </c>
      <c r="L219">
        <v>0.98</v>
      </c>
      <c r="O219">
        <v>0.05</v>
      </c>
      <c r="P219" s="3">
        <v>2.093</v>
      </c>
      <c r="Q219" s="3">
        <v>9.4130552764899171</v>
      </c>
      <c r="R219" s="3">
        <f t="shared" si="7"/>
        <v>7.5304442211919342</v>
      </c>
      <c r="S219" s="3">
        <f t="shared" si="8"/>
        <v>24.718198369352365</v>
      </c>
      <c r="T219" s="3"/>
    </row>
    <row r="220" spans="1:20" x14ac:dyDescent="0.35">
      <c r="A220" t="s">
        <v>214</v>
      </c>
      <c r="B220" t="s">
        <v>0</v>
      </c>
      <c r="C220" t="s">
        <v>264</v>
      </c>
      <c r="D220">
        <v>-70.942479523473807</v>
      </c>
      <c r="E220" t="s">
        <v>263</v>
      </c>
      <c r="F220">
        <v>43.388455629903298</v>
      </c>
      <c r="G220" s="3">
        <v>20.606989269680071</v>
      </c>
      <c r="H220" t="s">
        <v>277</v>
      </c>
      <c r="I220" s="3">
        <v>174.12033462187699</v>
      </c>
      <c r="J220" s="3">
        <v>298.49200220893198</v>
      </c>
      <c r="K220">
        <v>40</v>
      </c>
      <c r="L220">
        <v>0.98</v>
      </c>
      <c r="O220">
        <v>0.05</v>
      </c>
      <c r="P220" s="3">
        <v>2.1840000000000002</v>
      </c>
      <c r="Q220" s="3">
        <v>6.0149734530038446</v>
      </c>
      <c r="R220" s="3">
        <f t="shared" si="7"/>
        <v>4.8119787624030756</v>
      </c>
      <c r="S220" s="3">
        <f t="shared" si="8"/>
        <v>15.795010507276995</v>
      </c>
      <c r="T220" s="3"/>
    </row>
    <row r="221" spans="1:20" x14ac:dyDescent="0.35">
      <c r="A221" t="s">
        <v>215</v>
      </c>
      <c r="B221" t="s">
        <v>0</v>
      </c>
      <c r="C221" t="s">
        <v>264</v>
      </c>
      <c r="D221">
        <v>-114.018431135889</v>
      </c>
      <c r="E221" t="s">
        <v>263</v>
      </c>
      <c r="F221">
        <v>43.034781082519203</v>
      </c>
      <c r="G221" s="3">
        <v>39.254882651725651</v>
      </c>
      <c r="H221" t="s">
        <v>277</v>
      </c>
      <c r="I221" s="3">
        <v>174.12033462187699</v>
      </c>
      <c r="J221" s="3">
        <v>298.49200220893198</v>
      </c>
      <c r="K221">
        <v>40</v>
      </c>
      <c r="L221">
        <v>0.98</v>
      </c>
      <c r="O221">
        <v>0.05</v>
      </c>
      <c r="P221" s="3">
        <v>1.7289999999999999</v>
      </c>
      <c r="Q221" s="3">
        <v>11.458106468678563</v>
      </c>
      <c r="R221" s="3">
        <f t="shared" si="7"/>
        <v>9.1664851749428511</v>
      </c>
      <c r="S221" s="3">
        <f t="shared" si="8"/>
        <v>30.088397476782802</v>
      </c>
      <c r="T221" s="3"/>
    </row>
    <row r="222" spans="1:20" x14ac:dyDescent="0.35">
      <c r="A222" t="s">
        <v>216</v>
      </c>
      <c r="B222" t="s">
        <v>0</v>
      </c>
      <c r="C222" t="s">
        <v>264</v>
      </c>
      <c r="D222">
        <v>-74.825557286605701</v>
      </c>
      <c r="E222" t="s">
        <v>263</v>
      </c>
      <c r="F222">
        <v>42.763900460971001</v>
      </c>
      <c r="G222" s="3">
        <v>25.70432003105001</v>
      </c>
      <c r="H222" t="s">
        <v>277</v>
      </c>
      <c r="I222" s="3">
        <v>174.12033462187699</v>
      </c>
      <c r="J222" s="3">
        <v>298.49200220893198</v>
      </c>
      <c r="K222">
        <v>40</v>
      </c>
      <c r="L222">
        <v>0.98</v>
      </c>
      <c r="O222">
        <v>0.05</v>
      </c>
      <c r="P222" s="3">
        <v>2.3660000000000001</v>
      </c>
      <c r="Q222" s="3">
        <v>7.5028331694123862</v>
      </c>
      <c r="R222" s="3">
        <f t="shared" si="7"/>
        <v>6.002266535529909</v>
      </c>
      <c r="S222" s="3">
        <f t="shared" si="8"/>
        <v>19.702053495520101</v>
      </c>
      <c r="T222" s="3"/>
    </row>
    <row r="223" spans="1:20" x14ac:dyDescent="0.35">
      <c r="A223" t="s">
        <v>217</v>
      </c>
      <c r="B223" t="s">
        <v>0</v>
      </c>
      <c r="C223" t="s">
        <v>264</v>
      </c>
      <c r="D223">
        <v>-66.413281900000001</v>
      </c>
      <c r="E223" t="s">
        <v>263</v>
      </c>
      <c r="F223">
        <v>18.221417200000001</v>
      </c>
      <c r="G223" s="3">
        <v>2.716997091670692</v>
      </c>
      <c r="H223" t="s">
        <v>277</v>
      </c>
      <c r="I223" s="3">
        <v>174.12033462187699</v>
      </c>
      <c r="J223" s="3">
        <v>298.49200220893198</v>
      </c>
      <c r="K223">
        <v>40</v>
      </c>
      <c r="L223">
        <v>0.98</v>
      </c>
      <c r="O223">
        <v>0.05</v>
      </c>
      <c r="P223" s="3">
        <v>2.0020000000000002</v>
      </c>
      <c r="Q223" s="3">
        <v>0.79306419605572931</v>
      </c>
      <c r="R223" s="3">
        <f t="shared" si="7"/>
        <v>0.63445135684458354</v>
      </c>
      <c r="S223" s="3">
        <f t="shared" si="8"/>
        <v>2.0825457348261085</v>
      </c>
      <c r="T223" s="3"/>
    </row>
    <row r="224" spans="1:20" x14ac:dyDescent="0.35">
      <c r="A224" t="s">
        <v>218</v>
      </c>
      <c r="B224" t="s">
        <v>0</v>
      </c>
      <c r="C224" t="s">
        <v>264</v>
      </c>
      <c r="D224">
        <v>-104.986025142385</v>
      </c>
      <c r="E224" t="s">
        <v>263</v>
      </c>
      <c r="F224">
        <v>39.649484799605197</v>
      </c>
      <c r="G224" s="3">
        <v>10.613698321669403</v>
      </c>
      <c r="H224" t="s">
        <v>277</v>
      </c>
      <c r="I224" s="3">
        <v>174.12033462187699</v>
      </c>
      <c r="J224" s="3">
        <v>298.49200220893198</v>
      </c>
      <c r="K224">
        <v>40</v>
      </c>
      <c r="L224">
        <v>0.98</v>
      </c>
      <c r="O224">
        <v>0.05</v>
      </c>
      <c r="P224" s="3">
        <v>1.6380000000000001</v>
      </c>
      <c r="Q224" s="3">
        <v>3.0980320709423106</v>
      </c>
      <c r="R224" s="3">
        <f t="shared" si="7"/>
        <v>2.4784256567538487</v>
      </c>
      <c r="S224" s="3">
        <f t="shared" si="8"/>
        <v>8.1352726649155542</v>
      </c>
      <c r="T224" s="3"/>
    </row>
    <row r="225" spans="1:20" x14ac:dyDescent="0.35">
      <c r="A225" t="s">
        <v>219</v>
      </c>
      <c r="B225" t="s">
        <v>0</v>
      </c>
      <c r="C225" t="s">
        <v>264</v>
      </c>
      <c r="D225">
        <v>-75.664344808346399</v>
      </c>
      <c r="E225" t="s">
        <v>263</v>
      </c>
      <c r="F225">
        <v>40.747645491834596</v>
      </c>
      <c r="G225" s="3">
        <v>44.623442565206773</v>
      </c>
      <c r="H225" t="s">
        <v>277</v>
      </c>
      <c r="I225" s="3">
        <v>174.12033462187699</v>
      </c>
      <c r="J225" s="3">
        <v>298.49200220893198</v>
      </c>
      <c r="K225">
        <v>40</v>
      </c>
      <c r="L225">
        <v>0.98</v>
      </c>
      <c r="O225">
        <v>0.05</v>
      </c>
      <c r="P225" s="3">
        <v>2.093</v>
      </c>
      <c r="Q225" s="3">
        <v>13.025135253808362</v>
      </c>
      <c r="R225" s="3">
        <f t="shared" si="7"/>
        <v>10.42010820304669</v>
      </c>
      <c r="S225" s="3">
        <f t="shared" si="8"/>
        <v>34.203334362160085</v>
      </c>
      <c r="T225" s="3"/>
    </row>
    <row r="226" spans="1:20" x14ac:dyDescent="0.35">
      <c r="A226" t="s">
        <v>220</v>
      </c>
      <c r="B226" t="s">
        <v>0</v>
      </c>
      <c r="C226" t="s">
        <v>264</v>
      </c>
      <c r="D226">
        <v>-84.558893224484095</v>
      </c>
      <c r="E226" t="s">
        <v>263</v>
      </c>
      <c r="F226">
        <v>43.213431959340298</v>
      </c>
      <c r="G226" s="3">
        <v>15.886291760344658</v>
      </c>
      <c r="H226" t="s">
        <v>277</v>
      </c>
      <c r="I226" s="3">
        <v>174.12033462187699</v>
      </c>
      <c r="J226" s="3">
        <v>298.49200220893198</v>
      </c>
      <c r="K226">
        <v>40</v>
      </c>
      <c r="L226">
        <v>0.98</v>
      </c>
      <c r="O226">
        <v>0.05</v>
      </c>
      <c r="P226" s="3">
        <v>2.3660000000000001</v>
      </c>
      <c r="Q226" s="3">
        <v>4.6370492047444225</v>
      </c>
      <c r="R226" s="3">
        <f t="shared" si="7"/>
        <v>3.7096393637955383</v>
      </c>
      <c r="S226" s="3">
        <f t="shared" si="8"/>
        <v>12.17665239654912</v>
      </c>
      <c r="T226" s="3"/>
    </row>
    <row r="227" spans="1:20" x14ac:dyDescent="0.35">
      <c r="A227" t="s">
        <v>221</v>
      </c>
      <c r="B227" t="s">
        <v>0</v>
      </c>
      <c r="C227" t="s">
        <v>264</v>
      </c>
      <c r="D227">
        <v>-82.379222890621804</v>
      </c>
      <c r="E227" t="s">
        <v>263</v>
      </c>
      <c r="F227">
        <v>39.774899774827297</v>
      </c>
      <c r="G227" s="3">
        <v>85.948373380517978</v>
      </c>
      <c r="H227" t="s">
        <v>277</v>
      </c>
      <c r="I227" s="3">
        <v>174.12033462187699</v>
      </c>
      <c r="J227" s="3">
        <v>298.49200220893198</v>
      </c>
      <c r="K227">
        <v>40</v>
      </c>
      <c r="L227">
        <v>0.98</v>
      </c>
      <c r="O227">
        <v>0.05</v>
      </c>
      <c r="P227" s="3">
        <v>2.093</v>
      </c>
      <c r="Q227" s="3">
        <v>25.087468016171009</v>
      </c>
      <c r="R227" s="3">
        <f t="shared" si="7"/>
        <v>20.069974412936809</v>
      </c>
      <c r="S227" s="3">
        <f t="shared" si="8"/>
        <v>65.878398967581177</v>
      </c>
      <c r="T227" s="3"/>
    </row>
    <row r="228" spans="1:20" x14ac:dyDescent="0.35">
      <c r="A228" t="s">
        <v>222</v>
      </c>
      <c r="B228" t="s">
        <v>0</v>
      </c>
      <c r="C228" t="s">
        <v>264</v>
      </c>
      <c r="D228">
        <v>-91.213632869436594</v>
      </c>
      <c r="E228" t="s">
        <v>263</v>
      </c>
      <c r="F228">
        <v>32.9267526861045</v>
      </c>
      <c r="G228" s="3">
        <v>24.376145517044431</v>
      </c>
      <c r="H228" t="s">
        <v>277</v>
      </c>
      <c r="I228" s="3">
        <v>174.12033462187699</v>
      </c>
      <c r="J228" s="3">
        <v>298.49200220893198</v>
      </c>
      <c r="K228">
        <v>40</v>
      </c>
      <c r="L228">
        <v>0.98</v>
      </c>
      <c r="O228">
        <v>0.05</v>
      </c>
      <c r="P228" s="3">
        <v>2.093</v>
      </c>
      <c r="Q228" s="3">
        <v>7.1151523520862821</v>
      </c>
      <c r="R228" s="3">
        <f t="shared" si="7"/>
        <v>5.692121881669026</v>
      </c>
      <c r="S228" s="3">
        <f t="shared" si="8"/>
        <v>18.684023635375404</v>
      </c>
      <c r="T228" s="3"/>
    </row>
    <row r="229" spans="1:20" x14ac:dyDescent="0.35">
      <c r="A229" t="s">
        <v>223</v>
      </c>
      <c r="B229" t="s">
        <v>0</v>
      </c>
      <c r="C229" t="s">
        <v>264</v>
      </c>
      <c r="D229">
        <v>-85.351311015798899</v>
      </c>
      <c r="E229" t="s">
        <v>263</v>
      </c>
      <c r="F229">
        <v>36.484279821609498</v>
      </c>
      <c r="G229" s="3">
        <v>35.640959927998502</v>
      </c>
      <c r="H229" t="s">
        <v>277</v>
      </c>
      <c r="I229" s="3">
        <v>174.12033462187699</v>
      </c>
      <c r="J229" s="3">
        <v>298.49200220893198</v>
      </c>
      <c r="K229">
        <v>40</v>
      </c>
      <c r="L229">
        <v>0.98</v>
      </c>
      <c r="O229">
        <v>0.05</v>
      </c>
      <c r="P229" s="3">
        <v>2.0020000000000002</v>
      </c>
      <c r="Q229" s="3">
        <v>10.403238677952352</v>
      </c>
      <c r="R229" s="3">
        <f t="shared" si="7"/>
        <v>8.3225909423618827</v>
      </c>
      <c r="S229" s="3">
        <f t="shared" si="8"/>
        <v>27.318368985636617</v>
      </c>
      <c r="T229" s="3"/>
    </row>
    <row r="230" spans="1:20" x14ac:dyDescent="0.35">
      <c r="A230" t="s">
        <v>224</v>
      </c>
      <c r="B230" t="s">
        <v>0</v>
      </c>
      <c r="C230" t="s">
        <v>264</v>
      </c>
      <c r="D230">
        <v>-85.0964797017119</v>
      </c>
      <c r="E230" t="s">
        <v>263</v>
      </c>
      <c r="F230">
        <v>32.2971821608146</v>
      </c>
      <c r="G230" s="3">
        <v>39.11814191385681</v>
      </c>
      <c r="H230" t="s">
        <v>277</v>
      </c>
      <c r="I230" s="3">
        <v>174.12033462187699</v>
      </c>
      <c r="J230" s="3">
        <v>298.49200220893198</v>
      </c>
      <c r="K230">
        <v>40</v>
      </c>
      <c r="L230">
        <v>0.98</v>
      </c>
      <c r="O230">
        <v>0.05</v>
      </c>
      <c r="P230" s="3">
        <v>2.1840000000000002</v>
      </c>
      <c r="Q230" s="3">
        <v>11.418193218981511</v>
      </c>
      <c r="R230" s="3">
        <f t="shared" si="7"/>
        <v>9.1345545751852093</v>
      </c>
      <c r="S230" s="3">
        <f t="shared" si="8"/>
        <v>29.983587338671601</v>
      </c>
      <c r="T230" s="3"/>
    </row>
    <row r="231" spans="1:20" x14ac:dyDescent="0.35">
      <c r="A231" t="s">
        <v>225</v>
      </c>
      <c r="B231" t="s">
        <v>0</v>
      </c>
      <c r="C231" t="s">
        <v>264</v>
      </c>
      <c r="D231">
        <v>-96.302448558523494</v>
      </c>
      <c r="E231" t="s">
        <v>263</v>
      </c>
      <c r="F231">
        <v>38.472171802463897</v>
      </c>
      <c r="G231" s="3">
        <v>10.853822237934009</v>
      </c>
      <c r="H231" t="s">
        <v>277</v>
      </c>
      <c r="I231" s="3">
        <v>174.12033462187699</v>
      </c>
      <c r="J231" s="3">
        <v>298.49200220893198</v>
      </c>
      <c r="K231">
        <v>40</v>
      </c>
      <c r="L231">
        <v>0.98</v>
      </c>
      <c r="O231">
        <v>0.05</v>
      </c>
      <c r="P231" s="3">
        <v>2.0020000000000002</v>
      </c>
      <c r="Q231" s="3">
        <v>3.1681218333457895</v>
      </c>
      <c r="R231" s="3">
        <f t="shared" si="7"/>
        <v>2.5344974666766316</v>
      </c>
      <c r="S231" s="3">
        <f t="shared" si="8"/>
        <v>8.3193247712573779</v>
      </c>
      <c r="T231" s="3"/>
    </row>
    <row r="232" spans="1:20" x14ac:dyDescent="0.35">
      <c r="A232" t="s">
        <v>226</v>
      </c>
      <c r="B232" t="s">
        <v>0</v>
      </c>
      <c r="C232" t="s">
        <v>264</v>
      </c>
      <c r="D232">
        <v>-96.935278224661204</v>
      </c>
      <c r="E232" t="s">
        <v>263</v>
      </c>
      <c r="F232">
        <v>35.255888156596697</v>
      </c>
      <c r="G232" s="3">
        <v>24.099260033576691</v>
      </c>
      <c r="H232" t="s">
        <v>277</v>
      </c>
      <c r="I232" s="3">
        <v>174.12033462187699</v>
      </c>
      <c r="J232" s="3">
        <v>298.49200220893198</v>
      </c>
      <c r="K232">
        <v>40</v>
      </c>
      <c r="L232">
        <v>0.98</v>
      </c>
      <c r="O232">
        <v>0.05</v>
      </c>
      <c r="P232" s="3">
        <v>2.0020000000000002</v>
      </c>
      <c r="Q232" s="3">
        <v>7.0343322569823812</v>
      </c>
      <c r="R232" s="3">
        <f t="shared" si="7"/>
        <v>5.6274658055859055</v>
      </c>
      <c r="S232" s="3">
        <f t="shared" si="8"/>
        <v>18.471794227990785</v>
      </c>
      <c r="T232" s="3"/>
    </row>
    <row r="233" spans="1:20" x14ac:dyDescent="0.35">
      <c r="A233" t="s">
        <v>227</v>
      </c>
      <c r="B233" t="s">
        <v>0</v>
      </c>
      <c r="C233" t="s">
        <v>264</v>
      </c>
      <c r="D233">
        <v>-79.225403117849595</v>
      </c>
      <c r="E233" t="s">
        <v>263</v>
      </c>
      <c r="F233">
        <v>35.380688368160797</v>
      </c>
      <c r="G233" s="3">
        <v>51.489623990777446</v>
      </c>
      <c r="H233" t="s">
        <v>277</v>
      </c>
      <c r="I233" s="3">
        <v>174.12033462187699</v>
      </c>
      <c r="J233" s="3">
        <v>298.49200220893198</v>
      </c>
      <c r="K233">
        <v>40</v>
      </c>
      <c r="L233">
        <v>0.98</v>
      </c>
      <c r="O233">
        <v>0.05</v>
      </c>
      <c r="P233" s="3">
        <v>2.1840000000000002</v>
      </c>
      <c r="Q233" s="3">
        <v>15.029304735231927</v>
      </c>
      <c r="R233" s="3">
        <f t="shared" si="7"/>
        <v>12.023443788185542</v>
      </c>
      <c r="S233" s="3">
        <f t="shared" si="8"/>
        <v>39.4661802025919</v>
      </c>
      <c r="T233" s="3"/>
    </row>
    <row r="234" spans="1:20" x14ac:dyDescent="0.35">
      <c r="A234" t="s">
        <v>228</v>
      </c>
      <c r="B234" t="s">
        <v>0</v>
      </c>
      <c r="C234" t="s">
        <v>264</v>
      </c>
      <c r="D234">
        <v>-90.703884410574204</v>
      </c>
      <c r="E234" t="s">
        <v>263</v>
      </c>
      <c r="F234">
        <v>38.7806182714207</v>
      </c>
      <c r="G234" s="3">
        <v>17.456569832611979</v>
      </c>
      <c r="H234" t="s">
        <v>277</v>
      </c>
      <c r="I234" s="3">
        <v>174.12033462187699</v>
      </c>
      <c r="J234" s="3">
        <v>298.49200220893198</v>
      </c>
      <c r="K234">
        <v>40</v>
      </c>
      <c r="L234">
        <v>0.98</v>
      </c>
      <c r="O234">
        <v>0.05</v>
      </c>
      <c r="P234" s="3">
        <v>1.9110000000000003</v>
      </c>
      <c r="Q234" s="3">
        <v>5.0953976221145956</v>
      </c>
      <c r="R234" s="3">
        <f t="shared" si="7"/>
        <v>4.0763180976916766</v>
      </c>
      <c r="S234" s="3">
        <f t="shared" si="8"/>
        <v>13.380251734920304</v>
      </c>
      <c r="T234" s="3"/>
    </row>
    <row r="235" spans="1:20" x14ac:dyDescent="0.35">
      <c r="A235" t="s">
        <v>229</v>
      </c>
      <c r="B235" t="s">
        <v>0</v>
      </c>
      <c r="C235" t="s">
        <v>264</v>
      </c>
      <c r="D235">
        <v>133.978128591699</v>
      </c>
      <c r="E235" t="s">
        <v>263</v>
      </c>
      <c r="F235">
        <v>-20.618532453108099</v>
      </c>
      <c r="G235" s="3">
        <v>0.1841289114980634</v>
      </c>
      <c r="H235" t="s">
        <v>277</v>
      </c>
      <c r="I235" s="3">
        <v>174.12033462187699</v>
      </c>
      <c r="J235" s="3">
        <v>298.49200220893198</v>
      </c>
      <c r="K235">
        <v>40</v>
      </c>
      <c r="L235">
        <v>0.98</v>
      </c>
      <c r="O235">
        <v>0.05</v>
      </c>
      <c r="P235" s="3">
        <v>1.7289999999999999</v>
      </c>
      <c r="Q235" s="3">
        <v>1.2048335970729358</v>
      </c>
      <c r="R235" s="3">
        <f t="shared" si="7"/>
        <v>0.96386687765834866</v>
      </c>
      <c r="S235" s="3">
        <f t="shared" si="8"/>
        <v>-0.77973796616028523</v>
      </c>
      <c r="T235" s="3"/>
    </row>
    <row r="236" spans="1:20" x14ac:dyDescent="0.35">
      <c r="A236" t="s">
        <v>230</v>
      </c>
      <c r="B236" t="s">
        <v>0</v>
      </c>
      <c r="C236" t="s">
        <v>264</v>
      </c>
      <c r="D236">
        <v>145.179720083398</v>
      </c>
      <c r="E236" t="s">
        <v>263</v>
      </c>
      <c r="F236">
        <v>-24.2737718944298</v>
      </c>
      <c r="G236" s="3">
        <v>3.7985757694161664</v>
      </c>
      <c r="H236" t="s">
        <v>277</v>
      </c>
      <c r="I236" s="3">
        <v>174.12033462187699</v>
      </c>
      <c r="J236" s="3">
        <v>298.49200220893198</v>
      </c>
      <c r="K236">
        <v>40</v>
      </c>
      <c r="L236">
        <v>0.98</v>
      </c>
      <c r="O236">
        <v>0.05</v>
      </c>
      <c r="P236" s="3">
        <v>1.7289999999999999</v>
      </c>
      <c r="Q236" s="3">
        <v>24.855693061911737</v>
      </c>
      <c r="R236" s="3">
        <f t="shared" si="7"/>
        <v>19.884554449529389</v>
      </c>
      <c r="S236" s="3">
        <f t="shared" si="8"/>
        <v>-16.085978680113222</v>
      </c>
      <c r="T236" s="3"/>
    </row>
    <row r="237" spans="1:20" x14ac:dyDescent="0.35">
      <c r="A237" t="s">
        <v>231</v>
      </c>
      <c r="B237" t="s">
        <v>0</v>
      </c>
      <c r="C237" t="s">
        <v>264</v>
      </c>
      <c r="D237">
        <v>135.90279595009699</v>
      </c>
      <c r="E237" t="s">
        <v>263</v>
      </c>
      <c r="F237">
        <v>-30.8148829524429</v>
      </c>
      <c r="G237" s="3">
        <v>0.95605556756777743</v>
      </c>
      <c r="H237" t="s">
        <v>277</v>
      </c>
      <c r="I237" s="3">
        <v>174.12033462187699</v>
      </c>
      <c r="J237" s="3">
        <v>298.49200220893198</v>
      </c>
      <c r="K237">
        <v>40</v>
      </c>
      <c r="L237">
        <v>0.98</v>
      </c>
      <c r="O237">
        <v>0.05</v>
      </c>
      <c r="P237" s="3">
        <v>1.6380000000000001</v>
      </c>
      <c r="Q237" s="3">
        <v>6.2558772498169457</v>
      </c>
      <c r="R237" s="3">
        <f t="shared" si="7"/>
        <v>5.0047017998535566</v>
      </c>
      <c r="S237" s="3">
        <f t="shared" si="8"/>
        <v>-4.0486462322857788</v>
      </c>
      <c r="T237" s="3"/>
    </row>
    <row r="238" spans="1:20" x14ac:dyDescent="0.35">
      <c r="A238" t="s">
        <v>232</v>
      </c>
      <c r="B238" t="s">
        <v>0</v>
      </c>
      <c r="C238" t="s">
        <v>264</v>
      </c>
      <c r="D238">
        <v>147.08464638344699</v>
      </c>
      <c r="E238" t="s">
        <v>263</v>
      </c>
      <c r="F238">
        <v>-32.794387625985898</v>
      </c>
      <c r="G238" s="3">
        <v>4.4795703488979957</v>
      </c>
      <c r="H238" t="s">
        <v>277</v>
      </c>
      <c r="I238" s="3">
        <v>174.12033462187699</v>
      </c>
      <c r="J238" s="3">
        <v>298.49200220893198</v>
      </c>
      <c r="K238">
        <v>40</v>
      </c>
      <c r="L238">
        <v>0.98</v>
      </c>
      <c r="O238">
        <v>0.05</v>
      </c>
      <c r="P238" s="3">
        <v>1.7289999999999999</v>
      </c>
      <c r="Q238" s="3">
        <v>29.311729553459095</v>
      </c>
      <c r="R238" s="3">
        <f t="shared" si="7"/>
        <v>23.449383642767277</v>
      </c>
      <c r="S238" s="3">
        <f t="shared" si="8"/>
        <v>-18.969813293869279</v>
      </c>
      <c r="T238" s="3"/>
    </row>
    <row r="239" spans="1:20" x14ac:dyDescent="0.35">
      <c r="A239" t="s">
        <v>233</v>
      </c>
      <c r="B239" t="s">
        <v>0</v>
      </c>
      <c r="C239" t="s">
        <v>264</v>
      </c>
      <c r="D239">
        <v>146.6723518</v>
      </c>
      <c r="E239" t="s">
        <v>263</v>
      </c>
      <c r="F239">
        <v>-42.142205500000003</v>
      </c>
      <c r="G239" s="3">
        <v>0.72486380745757084</v>
      </c>
      <c r="H239" t="s">
        <v>277</v>
      </c>
      <c r="I239" s="3">
        <v>174.12033462187699</v>
      </c>
      <c r="J239" s="3">
        <v>298.49200220893198</v>
      </c>
      <c r="K239">
        <v>40</v>
      </c>
      <c r="L239">
        <v>0.98</v>
      </c>
      <c r="O239">
        <v>0.05</v>
      </c>
      <c r="P239" s="3">
        <v>2.1840000000000002</v>
      </c>
      <c r="Q239" s="3">
        <v>4.7430914646789439</v>
      </c>
      <c r="R239" s="3">
        <f t="shared" si="7"/>
        <v>3.7944731717431552</v>
      </c>
      <c r="S239" s="3">
        <f t="shared" si="8"/>
        <v>-3.0696093642855846</v>
      </c>
      <c r="T239" s="3"/>
    </row>
    <row r="240" spans="1:20" x14ac:dyDescent="0.35">
      <c r="A240" t="s">
        <v>234</v>
      </c>
      <c r="B240" t="s">
        <v>0</v>
      </c>
      <c r="C240" t="s">
        <v>264</v>
      </c>
      <c r="D240">
        <v>144.9631608</v>
      </c>
      <c r="E240" t="s">
        <v>263</v>
      </c>
      <c r="F240">
        <v>-37.814217599999999</v>
      </c>
      <c r="G240" s="3">
        <v>3.0344425771069568</v>
      </c>
      <c r="H240" t="s">
        <v>277</v>
      </c>
      <c r="I240" s="3">
        <v>174.12033462187699</v>
      </c>
      <c r="J240" s="3">
        <v>298.49200220893198</v>
      </c>
      <c r="K240">
        <v>40</v>
      </c>
      <c r="L240">
        <v>0.98</v>
      </c>
      <c r="O240">
        <v>0.05</v>
      </c>
      <c r="P240" s="3">
        <v>1.7289999999999999</v>
      </c>
      <c r="Q240" s="3">
        <v>19.855645349456687</v>
      </c>
      <c r="R240" s="3">
        <f t="shared" si="7"/>
        <v>15.88451627956535</v>
      </c>
      <c r="S240" s="3">
        <f t="shared" si="8"/>
        <v>-12.850073702458394</v>
      </c>
      <c r="T240" s="3"/>
    </row>
    <row r="241" spans="1:20" x14ac:dyDescent="0.35">
      <c r="A241" t="s">
        <v>235</v>
      </c>
      <c r="B241" t="s">
        <v>0</v>
      </c>
      <c r="C241" t="s">
        <v>264</v>
      </c>
      <c r="D241">
        <v>122.093153158349</v>
      </c>
      <c r="E241" t="s">
        <v>263</v>
      </c>
      <c r="F241">
        <v>-26.141460400981</v>
      </c>
      <c r="G241" s="3">
        <v>2.3223630180554693</v>
      </c>
      <c r="H241" t="s">
        <v>277</v>
      </c>
      <c r="I241" s="3">
        <v>174.12033462187699</v>
      </c>
      <c r="J241" s="3">
        <v>298.49200220893198</v>
      </c>
      <c r="K241">
        <v>40</v>
      </c>
      <c r="L241">
        <v>0.98</v>
      </c>
      <c r="O241">
        <v>0.05</v>
      </c>
      <c r="P241" s="3">
        <v>1.6380000000000001</v>
      </c>
      <c r="Q241" s="3">
        <v>15.196206646680578</v>
      </c>
      <c r="R241" s="3">
        <f t="shared" si="7"/>
        <v>12.156965317344463</v>
      </c>
      <c r="S241" s="3">
        <f t="shared" si="8"/>
        <v>-9.8346022992889939</v>
      </c>
      <c r="T241" s="3"/>
    </row>
    <row r="242" spans="1:20" x14ac:dyDescent="0.35">
      <c r="A242" t="s">
        <v>280</v>
      </c>
      <c r="B242" t="s">
        <v>0</v>
      </c>
      <c r="C242" t="s">
        <v>264</v>
      </c>
      <c r="D242">
        <v>179.414413</v>
      </c>
      <c r="E242" t="s">
        <v>263</v>
      </c>
      <c r="F242">
        <v>-16.578192999999999</v>
      </c>
      <c r="G242" s="3">
        <v>0.37204799124522714</v>
      </c>
      <c r="H242" t="s">
        <v>274</v>
      </c>
      <c r="I242" s="3">
        <v>174.12033462187699</v>
      </c>
      <c r="J242" s="3">
        <v>298.49200220893198</v>
      </c>
      <c r="K242">
        <v>40</v>
      </c>
      <c r="L242">
        <v>0.98</v>
      </c>
      <c r="O242">
        <v>0.05</v>
      </c>
      <c r="P242" s="3">
        <v>1.82</v>
      </c>
      <c r="Q242" s="3">
        <v>0.28270601366596732</v>
      </c>
      <c r="R242" s="3">
        <f t="shared" si="7"/>
        <v>0.22616481093277385</v>
      </c>
      <c r="S242" s="3">
        <f t="shared" si="8"/>
        <v>0.14588318031245329</v>
      </c>
      <c r="T242" s="3"/>
    </row>
    <row r="243" spans="1:20" x14ac:dyDescent="0.35">
      <c r="A243" t="s">
        <v>236</v>
      </c>
      <c r="B243" t="s">
        <v>0</v>
      </c>
      <c r="C243" t="s">
        <v>264</v>
      </c>
      <c r="D243">
        <v>174.88597100000001</v>
      </c>
      <c r="E243" t="s">
        <v>263</v>
      </c>
      <c r="F243">
        <v>-40.900556999999999</v>
      </c>
      <c r="G243" s="3">
        <v>21.62996278045491</v>
      </c>
      <c r="H243" t="s">
        <v>274</v>
      </c>
      <c r="I243" s="3">
        <v>174.12033462187699</v>
      </c>
      <c r="J243" s="3">
        <v>298.49200220893198</v>
      </c>
      <c r="K243">
        <v>40</v>
      </c>
      <c r="L243">
        <v>0.98</v>
      </c>
      <c r="O243">
        <v>0.05</v>
      </c>
      <c r="P243" s="3">
        <v>2.4570000000000003</v>
      </c>
      <c r="Q243" s="3">
        <v>16.435838110398873</v>
      </c>
      <c r="R243" s="3">
        <f t="shared" si="7"/>
        <v>13.148670488319098</v>
      </c>
      <c r="S243" s="3">
        <f t="shared" si="8"/>
        <v>8.4812922921358123</v>
      </c>
      <c r="T243" s="3"/>
    </row>
    <row r="244" spans="1:20" x14ac:dyDescent="0.35">
      <c r="A244" t="s">
        <v>237</v>
      </c>
      <c r="B244" t="s">
        <v>0</v>
      </c>
      <c r="C244" t="s">
        <v>264</v>
      </c>
      <c r="D244">
        <v>143.95554999999999</v>
      </c>
      <c r="E244" t="s">
        <v>263</v>
      </c>
      <c r="F244">
        <v>-6.3149930000000003</v>
      </c>
      <c r="G244" s="3">
        <v>2.3010110297469408</v>
      </c>
      <c r="H244" t="s">
        <v>274</v>
      </c>
      <c r="I244" s="3">
        <v>174.12033462187699</v>
      </c>
      <c r="J244" s="3">
        <v>298.49200220893198</v>
      </c>
      <c r="K244">
        <v>40</v>
      </c>
      <c r="L244">
        <v>0.98</v>
      </c>
      <c r="O244">
        <v>0.05</v>
      </c>
      <c r="P244" s="3">
        <v>2.73</v>
      </c>
      <c r="Q244" s="3">
        <v>1.7484563038331558</v>
      </c>
      <c r="R244" s="3">
        <f t="shared" si="7"/>
        <v>1.3987650430665246</v>
      </c>
      <c r="S244" s="3">
        <f t="shared" si="8"/>
        <v>0.90224598668041622</v>
      </c>
      <c r="T244" s="3"/>
    </row>
    <row r="245" spans="1:20" x14ac:dyDescent="0.35">
      <c r="A245" t="s">
        <v>238</v>
      </c>
      <c r="B245" t="s">
        <v>0</v>
      </c>
      <c r="C245" t="s">
        <v>264</v>
      </c>
      <c r="D245">
        <v>-63.616672000000001</v>
      </c>
      <c r="E245" t="s">
        <v>263</v>
      </c>
      <c r="F245">
        <v>-38.416097000000001</v>
      </c>
      <c r="G245" s="3">
        <v>24.837516361863749</v>
      </c>
      <c r="H245" t="s">
        <v>274</v>
      </c>
      <c r="I245" s="3">
        <v>174.12033462187699</v>
      </c>
      <c r="J245" s="3">
        <v>298.49200220893198</v>
      </c>
      <c r="K245">
        <v>40</v>
      </c>
      <c r="L245">
        <v>0.98</v>
      </c>
      <c r="O245">
        <v>0.05</v>
      </c>
      <c r="P245" s="3">
        <v>1.82</v>
      </c>
      <c r="Q245" s="3">
        <v>9.2046921385005671</v>
      </c>
      <c r="R245" s="3">
        <f t="shared" si="7"/>
        <v>7.363753710800454</v>
      </c>
      <c r="S245" s="3">
        <f t="shared" si="8"/>
        <v>17.473762651063296</v>
      </c>
      <c r="T245" s="3"/>
    </row>
    <row r="246" spans="1:20" x14ac:dyDescent="0.35">
      <c r="A246" t="s">
        <v>239</v>
      </c>
      <c r="B246" t="s">
        <v>0</v>
      </c>
      <c r="C246" t="s">
        <v>264</v>
      </c>
      <c r="D246">
        <v>-63.588653000000001</v>
      </c>
      <c r="E246" t="s">
        <v>263</v>
      </c>
      <c r="F246">
        <v>-16.290154000000001</v>
      </c>
      <c r="G246" s="3">
        <v>2.0420232874746631</v>
      </c>
      <c r="H246" t="s">
        <v>274</v>
      </c>
      <c r="I246" s="3">
        <v>174.12033462187699</v>
      </c>
      <c r="J246" s="3">
        <v>298.49200220893198</v>
      </c>
      <c r="K246">
        <v>40</v>
      </c>
      <c r="L246">
        <v>0.98</v>
      </c>
      <c r="O246">
        <v>0.05</v>
      </c>
      <c r="P246" s="3">
        <v>2.0020000000000002</v>
      </c>
      <c r="Q246" s="3">
        <v>0.75676631378946357</v>
      </c>
      <c r="R246" s="3">
        <f t="shared" si="7"/>
        <v>0.60541305103157095</v>
      </c>
      <c r="S246" s="3">
        <f t="shared" si="8"/>
        <v>1.4366102364430922</v>
      </c>
      <c r="T246" s="3"/>
    </row>
    <row r="247" spans="1:20" x14ac:dyDescent="0.35">
      <c r="A247" t="s">
        <v>240</v>
      </c>
      <c r="B247" t="s">
        <v>0</v>
      </c>
      <c r="C247" t="s">
        <v>264</v>
      </c>
      <c r="D247">
        <v>-48.838640856027602</v>
      </c>
      <c r="E247" t="s">
        <v>263</v>
      </c>
      <c r="F247">
        <v>-6.23879871089889</v>
      </c>
      <c r="G247" s="3">
        <v>1.9030614843378248</v>
      </c>
      <c r="H247" t="s">
        <v>274</v>
      </c>
      <c r="I247" s="3">
        <v>174.12033462187699</v>
      </c>
      <c r="J247" s="3">
        <v>298.49200220893198</v>
      </c>
      <c r="K247">
        <v>40</v>
      </c>
      <c r="L247">
        <v>0.98</v>
      </c>
      <c r="O247">
        <v>0.05</v>
      </c>
      <c r="P247" s="3">
        <v>2.1840000000000002</v>
      </c>
      <c r="Q247" s="3">
        <v>0.71486796783459305</v>
      </c>
      <c r="R247" s="3">
        <f t="shared" si="7"/>
        <v>0.57189437426767442</v>
      </c>
      <c r="S247" s="3">
        <f t="shared" si="8"/>
        <v>1.3311671100701505</v>
      </c>
      <c r="T247" s="3"/>
    </row>
    <row r="248" spans="1:20" x14ac:dyDescent="0.35">
      <c r="A248" t="s">
        <v>241</v>
      </c>
      <c r="B248" t="s">
        <v>0</v>
      </c>
      <c r="C248" t="s">
        <v>264</v>
      </c>
      <c r="D248">
        <v>-54.117246534974903</v>
      </c>
      <c r="E248" t="s">
        <v>263</v>
      </c>
      <c r="F248">
        <v>-15.380281176063701</v>
      </c>
      <c r="G248" s="3">
        <v>1.9864822671869713</v>
      </c>
      <c r="H248" t="s">
        <v>274</v>
      </c>
      <c r="I248" s="3">
        <v>174.12033462187699</v>
      </c>
      <c r="J248" s="3">
        <v>298.49200220893198</v>
      </c>
      <c r="K248">
        <v>40</v>
      </c>
      <c r="L248">
        <v>0.98</v>
      </c>
      <c r="O248">
        <v>0.05</v>
      </c>
      <c r="P248" s="3">
        <v>2.1840000000000002</v>
      </c>
      <c r="Q248" s="3">
        <v>0.74620423626382371</v>
      </c>
      <c r="R248" s="3">
        <f t="shared" si="7"/>
        <v>0.59696338901105894</v>
      </c>
      <c r="S248" s="3">
        <f t="shared" si="8"/>
        <v>1.3895188781759122</v>
      </c>
      <c r="T248" s="3"/>
    </row>
    <row r="249" spans="1:20" x14ac:dyDescent="0.35">
      <c r="A249" t="s">
        <v>257</v>
      </c>
      <c r="B249" t="s">
        <v>0</v>
      </c>
      <c r="C249" t="s">
        <v>264</v>
      </c>
      <c r="D249">
        <v>-49.243276000000002</v>
      </c>
      <c r="E249" t="s">
        <v>263</v>
      </c>
      <c r="F249">
        <v>-24.575436</v>
      </c>
      <c r="G249" s="3">
        <v>0</v>
      </c>
      <c r="H249" t="s">
        <v>274</v>
      </c>
      <c r="I249" s="3">
        <v>174.12033462187699</v>
      </c>
      <c r="J249" s="3">
        <v>298.49200220893198</v>
      </c>
      <c r="K249">
        <v>40</v>
      </c>
      <c r="L249">
        <v>0.98</v>
      </c>
      <c r="O249">
        <v>0.05</v>
      </c>
      <c r="P249" s="3">
        <v>18.2</v>
      </c>
      <c r="Q249" s="3">
        <v>0</v>
      </c>
      <c r="R249" s="3">
        <f t="shared" si="7"/>
        <v>0</v>
      </c>
      <c r="S249" s="3">
        <f t="shared" si="8"/>
        <v>0</v>
      </c>
      <c r="T249" s="3"/>
    </row>
    <row r="250" spans="1:20" x14ac:dyDescent="0.35">
      <c r="A250" t="s">
        <v>258</v>
      </c>
      <c r="B250" t="s">
        <v>0</v>
      </c>
      <c r="C250" t="s">
        <v>264</v>
      </c>
      <c r="D250">
        <v>-45.553542</v>
      </c>
      <c r="E250" t="s">
        <v>263</v>
      </c>
      <c r="F250">
        <v>-8.2857869999999991</v>
      </c>
      <c r="G250" s="3">
        <v>0</v>
      </c>
      <c r="H250" t="s">
        <v>274</v>
      </c>
      <c r="I250" s="3">
        <v>174.12033462187699</v>
      </c>
      <c r="J250" s="3">
        <v>298.49200220893198</v>
      </c>
      <c r="K250">
        <v>40</v>
      </c>
      <c r="L250">
        <v>0.98</v>
      </c>
      <c r="O250">
        <v>0.05</v>
      </c>
      <c r="P250" s="3">
        <v>18.2</v>
      </c>
      <c r="Q250" s="3">
        <v>0</v>
      </c>
      <c r="R250" s="3">
        <f t="shared" si="7"/>
        <v>0</v>
      </c>
      <c r="S250" s="3">
        <f t="shared" si="8"/>
        <v>0</v>
      </c>
      <c r="T250" s="3"/>
    </row>
    <row r="251" spans="1:20" x14ac:dyDescent="0.35">
      <c r="A251" t="s">
        <v>259</v>
      </c>
      <c r="B251" t="s">
        <v>0</v>
      </c>
      <c r="C251" t="s">
        <v>264</v>
      </c>
      <c r="D251">
        <v>-57.750157000000002</v>
      </c>
      <c r="E251" t="s">
        <v>263</v>
      </c>
      <c r="F251">
        <v>-5.566783</v>
      </c>
      <c r="G251" s="3">
        <v>0</v>
      </c>
      <c r="H251" t="s">
        <v>274</v>
      </c>
      <c r="I251" s="3">
        <v>174.12033462187699</v>
      </c>
      <c r="J251" s="3">
        <v>298.49200220893198</v>
      </c>
      <c r="K251">
        <v>40</v>
      </c>
      <c r="L251">
        <v>0.98</v>
      </c>
      <c r="O251">
        <v>0.05</v>
      </c>
      <c r="P251" s="3">
        <v>18.2</v>
      </c>
      <c r="Q251" s="3">
        <v>0</v>
      </c>
      <c r="R251" s="3">
        <f t="shared" si="7"/>
        <v>0</v>
      </c>
      <c r="S251" s="3">
        <f t="shared" si="8"/>
        <v>0</v>
      </c>
      <c r="T251" s="3"/>
    </row>
    <row r="252" spans="1:20" x14ac:dyDescent="0.35">
      <c r="A252" t="s">
        <v>242</v>
      </c>
      <c r="B252" t="s">
        <v>0</v>
      </c>
      <c r="C252" t="s">
        <v>264</v>
      </c>
      <c r="D252">
        <v>-40.342622664125301</v>
      </c>
      <c r="E252" t="s">
        <v>263</v>
      </c>
      <c r="F252">
        <v>-10.283582329130599</v>
      </c>
      <c r="G252" s="3">
        <v>3.5728729135540043</v>
      </c>
      <c r="H252" t="s">
        <v>274</v>
      </c>
      <c r="I252" s="3">
        <v>174.12033462187699</v>
      </c>
      <c r="J252" s="3">
        <v>298.49200220893198</v>
      </c>
      <c r="K252">
        <v>40</v>
      </c>
      <c r="L252">
        <v>0.98</v>
      </c>
      <c r="O252">
        <v>0.05</v>
      </c>
      <c r="P252" s="3">
        <v>1.6380000000000001</v>
      </c>
      <c r="Q252" s="3">
        <v>1.3421176457324655</v>
      </c>
      <c r="R252" s="3">
        <f t="shared" si="7"/>
        <v>1.0736941165859724</v>
      </c>
      <c r="S252" s="3">
        <f t="shared" si="8"/>
        <v>2.4991787969680317</v>
      </c>
      <c r="T252" s="3"/>
    </row>
    <row r="253" spans="1:20" x14ac:dyDescent="0.35">
      <c r="A253" t="s">
        <v>243</v>
      </c>
      <c r="B253" t="s">
        <v>0</v>
      </c>
      <c r="C253" t="s">
        <v>264</v>
      </c>
      <c r="D253">
        <v>-63.708689450783403</v>
      </c>
      <c r="E253" t="s">
        <v>263</v>
      </c>
      <c r="F253">
        <v>-3.5821109252397498</v>
      </c>
      <c r="G253" s="3">
        <v>8.7227985534455862E-2</v>
      </c>
      <c r="H253" t="s">
        <v>274</v>
      </c>
      <c r="I253" s="3">
        <v>174.12033462187699</v>
      </c>
      <c r="J253" s="3">
        <v>298.49200220893198</v>
      </c>
      <c r="K253">
        <v>40</v>
      </c>
      <c r="L253">
        <v>0.98</v>
      </c>
      <c r="O253">
        <v>0.05</v>
      </c>
      <c r="P253" s="3">
        <v>2.548</v>
      </c>
      <c r="Q253" s="3">
        <v>3.2766409950763541E-2</v>
      </c>
      <c r="R253" s="3">
        <f t="shared" si="7"/>
        <v>2.6213127960610833E-2</v>
      </c>
      <c r="S253" s="3">
        <f t="shared" si="8"/>
        <v>6.1014857573845033E-2</v>
      </c>
      <c r="T253" s="3"/>
    </row>
    <row r="254" spans="1:20" x14ac:dyDescent="0.35">
      <c r="A254" t="s">
        <v>244</v>
      </c>
      <c r="B254" t="s">
        <v>0</v>
      </c>
      <c r="C254" t="s">
        <v>264</v>
      </c>
      <c r="D254">
        <v>-44.426567792458201</v>
      </c>
      <c r="E254" t="s">
        <v>263</v>
      </c>
      <c r="F254">
        <v>-20.182287915924199</v>
      </c>
      <c r="G254" s="3">
        <v>11.10940673498243</v>
      </c>
      <c r="H254" t="s">
        <v>274</v>
      </c>
      <c r="I254" s="3">
        <v>174.12033462187699</v>
      </c>
      <c r="J254" s="3">
        <v>298.49200220893198</v>
      </c>
      <c r="K254">
        <v>40</v>
      </c>
      <c r="L254">
        <v>0.98</v>
      </c>
      <c r="O254">
        <v>0.05</v>
      </c>
      <c r="P254" s="3">
        <v>1.82</v>
      </c>
      <c r="Q254" s="3">
        <v>4.1731489401921165</v>
      </c>
      <c r="R254" s="3">
        <f t="shared" si="7"/>
        <v>3.3385191521536934</v>
      </c>
      <c r="S254" s="3">
        <f t="shared" si="8"/>
        <v>7.7708875828287365</v>
      </c>
      <c r="T254" s="3"/>
    </row>
    <row r="255" spans="1:20" x14ac:dyDescent="0.35">
      <c r="A255" t="s">
        <v>245</v>
      </c>
      <c r="B255" t="s">
        <v>0</v>
      </c>
      <c r="C255" t="s">
        <v>264</v>
      </c>
      <c r="D255">
        <v>-51.939721968324498</v>
      </c>
      <c r="E255" t="s">
        <v>263</v>
      </c>
      <c r="F255">
        <v>-28.469062436565299</v>
      </c>
      <c r="G255" s="3">
        <v>3.7977143339168777</v>
      </c>
      <c r="H255" t="s">
        <v>274</v>
      </c>
      <c r="I255" s="3">
        <v>174.12033462187699</v>
      </c>
      <c r="J255" s="3">
        <v>298.49200220893198</v>
      </c>
      <c r="K255">
        <v>40</v>
      </c>
      <c r="L255">
        <v>0.98</v>
      </c>
      <c r="O255">
        <v>0.05</v>
      </c>
      <c r="P255" s="3">
        <v>2.0020000000000002</v>
      </c>
      <c r="Q255" s="3">
        <v>1.4265773074841601</v>
      </c>
      <c r="R255" s="3">
        <f t="shared" si="7"/>
        <v>1.141261845987328</v>
      </c>
      <c r="S255" s="3">
        <f t="shared" si="8"/>
        <v>2.6564524879295499</v>
      </c>
      <c r="T255" s="3"/>
    </row>
    <row r="256" spans="1:20" x14ac:dyDescent="0.35">
      <c r="A256" t="s">
        <v>246</v>
      </c>
      <c r="B256" t="s">
        <v>0</v>
      </c>
      <c r="C256" t="s">
        <v>264</v>
      </c>
      <c r="D256">
        <v>-66.148652076286993</v>
      </c>
      <c r="E256" t="s">
        <v>263</v>
      </c>
      <c r="F256">
        <v>-9.7149860302319304</v>
      </c>
      <c r="G256" s="3">
        <v>4.3234280487436279E-2</v>
      </c>
      <c r="H256" t="s">
        <v>274</v>
      </c>
      <c r="I256" s="3">
        <v>174.12033462187699</v>
      </c>
      <c r="J256" s="3">
        <v>298.49200220893198</v>
      </c>
      <c r="K256">
        <v>40</v>
      </c>
      <c r="L256">
        <v>0.98</v>
      </c>
      <c r="O256">
        <v>0.05</v>
      </c>
      <c r="P256" s="3">
        <v>2.3660000000000001</v>
      </c>
      <c r="Q256" s="3">
        <v>1.6240569465152344E-2</v>
      </c>
      <c r="R256" s="3">
        <f t="shared" si="7"/>
        <v>1.2992455572121876E-2</v>
      </c>
      <c r="S256" s="3">
        <f t="shared" si="8"/>
        <v>3.0241824915314401E-2</v>
      </c>
      <c r="T256" s="3"/>
    </row>
    <row r="257" spans="1:22" x14ac:dyDescent="0.35">
      <c r="A257" t="s">
        <v>247</v>
      </c>
      <c r="B257" t="s">
        <v>0</v>
      </c>
      <c r="C257" t="s">
        <v>264</v>
      </c>
      <c r="D257">
        <v>-71.542968999999999</v>
      </c>
      <c r="E257" t="s">
        <v>263</v>
      </c>
      <c r="F257">
        <v>-35.675147000000003</v>
      </c>
      <c r="G257" s="3">
        <v>16.022508341994151</v>
      </c>
      <c r="H257" t="s">
        <v>277</v>
      </c>
      <c r="I257" s="3">
        <v>174.12033462187699</v>
      </c>
      <c r="J257" s="3">
        <v>298.49200220893198</v>
      </c>
      <c r="K257">
        <v>40</v>
      </c>
      <c r="L257">
        <v>0.98</v>
      </c>
      <c r="O257">
        <v>0.05</v>
      </c>
      <c r="P257" s="3">
        <v>1.4560000000000002</v>
      </c>
      <c r="Q257" s="3">
        <v>16.90384615384615</v>
      </c>
      <c r="R257" s="3">
        <f t="shared" si="7"/>
        <v>13.523076923076921</v>
      </c>
      <c r="S257" s="3">
        <f t="shared" si="8"/>
        <v>2.4994314189172293</v>
      </c>
      <c r="T257" s="3"/>
    </row>
    <row r="258" spans="1:22" x14ac:dyDescent="0.35">
      <c r="A258" t="s">
        <v>248</v>
      </c>
      <c r="B258" t="s">
        <v>0</v>
      </c>
      <c r="C258" t="s">
        <v>264</v>
      </c>
      <c r="D258">
        <v>-74.297332999999995</v>
      </c>
      <c r="E258" t="s">
        <v>263</v>
      </c>
      <c r="F258">
        <v>4.5708679999999999</v>
      </c>
      <c r="G258" s="3">
        <v>15.88424215562671</v>
      </c>
      <c r="H258" t="s">
        <v>277</v>
      </c>
      <c r="I258" s="3">
        <v>174.12033462187699</v>
      </c>
      <c r="J258" s="3">
        <v>298.49200220893198</v>
      </c>
      <c r="K258">
        <v>40</v>
      </c>
      <c r="L258">
        <v>0.98</v>
      </c>
      <c r="O258">
        <v>0.05</v>
      </c>
      <c r="P258" s="3">
        <v>2.73</v>
      </c>
      <c r="Q258" s="3">
        <v>5.8866416740616998</v>
      </c>
      <c r="R258" s="3">
        <f t="shared" si="7"/>
        <v>4.70931333924936</v>
      </c>
      <c r="S258" s="3">
        <f t="shared" si="8"/>
        <v>11.174928816377349</v>
      </c>
      <c r="T258" s="3"/>
    </row>
    <row r="259" spans="1:22" x14ac:dyDescent="0.35">
      <c r="A259" t="s">
        <v>249</v>
      </c>
      <c r="B259" t="s">
        <v>0</v>
      </c>
      <c r="C259" t="s">
        <v>264</v>
      </c>
      <c r="D259">
        <v>-78.183406000000005</v>
      </c>
      <c r="E259" t="s">
        <v>263</v>
      </c>
      <c r="F259">
        <v>-1.8312390000000001</v>
      </c>
      <c r="G259" s="3">
        <v>5.3650775084177527</v>
      </c>
      <c r="H259" t="s">
        <v>274</v>
      </c>
      <c r="I259" s="3">
        <v>174.12033462187699</v>
      </c>
      <c r="J259" s="3">
        <v>298.49200220893198</v>
      </c>
      <c r="K259">
        <v>40</v>
      </c>
      <c r="L259">
        <v>0.98</v>
      </c>
      <c r="O259">
        <v>0.05</v>
      </c>
      <c r="P259" s="3">
        <v>2.1840000000000002</v>
      </c>
      <c r="Q259" s="3">
        <v>1.988277976134706</v>
      </c>
      <c r="R259" s="3">
        <f t="shared" ref="R259:R266" si="9">Q259*0.8</f>
        <v>1.5906223809077649</v>
      </c>
      <c r="S259" s="3">
        <f t="shared" ref="S259:S266" si="10">G259-R259</f>
        <v>3.774455127509988</v>
      </c>
      <c r="T259" s="3"/>
    </row>
    <row r="260" spans="1:22" x14ac:dyDescent="0.35">
      <c r="A260" t="s">
        <v>281</v>
      </c>
      <c r="B260" t="s">
        <v>0</v>
      </c>
      <c r="C260" t="s">
        <v>264</v>
      </c>
      <c r="D260">
        <v>-53.125782000000001</v>
      </c>
      <c r="E260" t="s">
        <v>263</v>
      </c>
      <c r="F260">
        <v>3.9338890000000002</v>
      </c>
      <c r="G260" s="3">
        <v>0.23053617583509778</v>
      </c>
      <c r="H260" t="s">
        <v>274</v>
      </c>
      <c r="I260" s="3">
        <v>174.12033462187699</v>
      </c>
      <c r="J260" s="3">
        <v>298.49200220893198</v>
      </c>
      <c r="K260">
        <v>40</v>
      </c>
      <c r="L260">
        <v>0.98</v>
      </c>
      <c r="O260">
        <v>0.05</v>
      </c>
      <c r="P260" s="3">
        <v>1.9110000000000003</v>
      </c>
      <c r="Q260" s="3">
        <v>0</v>
      </c>
      <c r="R260" s="3">
        <f t="shared" si="9"/>
        <v>0</v>
      </c>
      <c r="S260" s="3">
        <f t="shared" si="10"/>
        <v>0.23053617583509778</v>
      </c>
      <c r="T260" s="3"/>
    </row>
    <row r="261" spans="1:22" x14ac:dyDescent="0.35">
      <c r="A261" t="s">
        <v>250</v>
      </c>
      <c r="B261" t="s">
        <v>0</v>
      </c>
      <c r="C261" t="s">
        <v>264</v>
      </c>
      <c r="D261">
        <v>-58.93018</v>
      </c>
      <c r="E261" t="s">
        <v>263</v>
      </c>
      <c r="F261">
        <v>4.8604159999999998</v>
      </c>
      <c r="G261" s="3">
        <v>0.37442189327824232</v>
      </c>
      <c r="H261" t="s">
        <v>274</v>
      </c>
      <c r="I261" s="3">
        <v>174.12033462187699</v>
      </c>
      <c r="J261" s="3">
        <v>298.49200220893198</v>
      </c>
      <c r="K261">
        <v>40</v>
      </c>
      <c r="L261">
        <v>0.98</v>
      </c>
      <c r="O261">
        <v>0.05</v>
      </c>
      <c r="P261" s="3">
        <v>2.093</v>
      </c>
      <c r="Q261" s="3">
        <v>0.13875937542742792</v>
      </c>
      <c r="R261" s="3">
        <f t="shared" si="9"/>
        <v>0.11100750034194234</v>
      </c>
      <c r="S261" s="3">
        <f t="shared" si="10"/>
        <v>0.26341439293629998</v>
      </c>
      <c r="T261" s="3"/>
    </row>
    <row r="262" spans="1:22" x14ac:dyDescent="0.35">
      <c r="A262" t="s">
        <v>251</v>
      </c>
      <c r="B262" t="s">
        <v>0</v>
      </c>
      <c r="C262" t="s">
        <v>264</v>
      </c>
      <c r="D262">
        <v>-75.015152</v>
      </c>
      <c r="E262" t="s">
        <v>263</v>
      </c>
      <c r="F262">
        <v>-9.1899669999999993</v>
      </c>
      <c r="G262" s="3">
        <v>11.281882802188903</v>
      </c>
      <c r="H262" t="s">
        <v>274</v>
      </c>
      <c r="I262" s="3">
        <v>174.12033462187699</v>
      </c>
      <c r="J262" s="3">
        <v>298.49200220893198</v>
      </c>
      <c r="K262">
        <v>40</v>
      </c>
      <c r="L262">
        <v>0.98</v>
      </c>
      <c r="O262">
        <v>0.05</v>
      </c>
      <c r="P262" s="3">
        <v>1.5469999999999999</v>
      </c>
      <c r="Q262" s="3">
        <v>4.1810242386489795</v>
      </c>
      <c r="R262" s="3">
        <f t="shared" si="9"/>
        <v>3.3448193909191839</v>
      </c>
      <c r="S262" s="3">
        <f t="shared" si="10"/>
        <v>7.9370634112697189</v>
      </c>
      <c r="T262" s="3"/>
    </row>
    <row r="263" spans="1:22" x14ac:dyDescent="0.35">
      <c r="A263" t="s">
        <v>252</v>
      </c>
      <c r="B263" t="s">
        <v>0</v>
      </c>
      <c r="C263" t="s">
        <v>264</v>
      </c>
      <c r="D263">
        <v>-58.443832</v>
      </c>
      <c r="E263" t="s">
        <v>263</v>
      </c>
      <c r="F263">
        <v>-23.442502999999999</v>
      </c>
      <c r="G263" s="3">
        <v>1.9701931575825311</v>
      </c>
      <c r="H263" t="s">
        <v>274</v>
      </c>
      <c r="I263" s="3">
        <v>174.12033462187699</v>
      </c>
      <c r="J263" s="3">
        <v>298.49200220893198</v>
      </c>
      <c r="K263">
        <v>40</v>
      </c>
      <c r="L263">
        <v>0.98</v>
      </c>
      <c r="O263">
        <v>0.05</v>
      </c>
      <c r="P263" s="3">
        <v>1.9110000000000003</v>
      </c>
      <c r="Q263" s="3">
        <v>0.73014633205325541</v>
      </c>
      <c r="R263" s="3">
        <f t="shared" si="9"/>
        <v>0.58411706564260435</v>
      </c>
      <c r="S263" s="3">
        <f t="shared" si="10"/>
        <v>1.3860760919399269</v>
      </c>
      <c r="T263" s="3"/>
    </row>
    <row r="264" spans="1:22" x14ac:dyDescent="0.35">
      <c r="A264" t="s">
        <v>253</v>
      </c>
      <c r="B264" t="s">
        <v>0</v>
      </c>
      <c r="C264" t="s">
        <v>264</v>
      </c>
      <c r="D264">
        <v>-56.027782999999999</v>
      </c>
      <c r="E264" t="s">
        <v>263</v>
      </c>
      <c r="F264">
        <v>3.919305</v>
      </c>
      <c r="G264" s="3">
        <v>0.14463744788166782</v>
      </c>
      <c r="H264" t="s">
        <v>274</v>
      </c>
      <c r="I264" s="3">
        <v>174.12033462187699</v>
      </c>
      <c r="J264" s="3">
        <v>298.49200220893198</v>
      </c>
      <c r="K264">
        <v>40</v>
      </c>
      <c r="L264">
        <v>0.98</v>
      </c>
      <c r="O264">
        <v>0.05</v>
      </c>
      <c r="P264" s="3">
        <v>2.0020000000000002</v>
      </c>
      <c r="Q264" s="3">
        <v>5.3602105784351151E-2</v>
      </c>
      <c r="R264" s="3">
        <f t="shared" si="9"/>
        <v>4.2881684627480925E-2</v>
      </c>
      <c r="S264" s="3">
        <f t="shared" si="10"/>
        <v>0.10175576325418689</v>
      </c>
      <c r="T264" s="3"/>
    </row>
    <row r="265" spans="1:22" x14ac:dyDescent="0.35">
      <c r="A265" t="s">
        <v>254</v>
      </c>
      <c r="B265" t="s">
        <v>0</v>
      </c>
      <c r="C265" t="s">
        <v>264</v>
      </c>
      <c r="D265">
        <v>-55.765835000000003</v>
      </c>
      <c r="E265" t="s">
        <v>263</v>
      </c>
      <c r="F265">
        <v>-32.522779</v>
      </c>
      <c r="G265" s="3">
        <v>2.9977052212986148</v>
      </c>
      <c r="H265" t="s">
        <v>274</v>
      </c>
      <c r="I265" s="3">
        <v>174.12033462187699</v>
      </c>
      <c r="J265" s="3">
        <v>298.49200220893198</v>
      </c>
      <c r="K265">
        <v>40</v>
      </c>
      <c r="L265">
        <v>0.98</v>
      </c>
      <c r="O265">
        <v>0.05</v>
      </c>
      <c r="P265" s="3">
        <v>1.82</v>
      </c>
      <c r="Q265" s="3">
        <v>1.1109385206645095</v>
      </c>
      <c r="R265" s="3">
        <f t="shared" si="9"/>
        <v>0.88875081653160759</v>
      </c>
      <c r="S265" s="3">
        <f t="shared" si="10"/>
        <v>2.1089544047670072</v>
      </c>
      <c r="T265" s="3"/>
    </row>
    <row r="266" spans="1:22" x14ac:dyDescent="0.35">
      <c r="A266" t="s">
        <v>255</v>
      </c>
      <c r="B266" t="s">
        <v>0</v>
      </c>
      <c r="C266" t="s">
        <v>264</v>
      </c>
      <c r="D266">
        <v>-66.589730000000003</v>
      </c>
      <c r="E266" t="s">
        <v>263</v>
      </c>
      <c r="F266">
        <v>6.4237500000000001</v>
      </c>
      <c r="G266" s="3">
        <v>2.8880674284338674</v>
      </c>
      <c r="H266" t="s">
        <v>274</v>
      </c>
      <c r="I266" s="3">
        <v>174.12033462187699</v>
      </c>
      <c r="J266" s="3">
        <v>298.49200220893198</v>
      </c>
      <c r="K266">
        <v>40</v>
      </c>
      <c r="L266">
        <v>0.98</v>
      </c>
      <c r="O266">
        <v>0.05</v>
      </c>
      <c r="P266" s="3">
        <v>1.82</v>
      </c>
      <c r="Q266" s="3">
        <v>1.0703071581980828</v>
      </c>
      <c r="R266" s="3">
        <f t="shared" si="9"/>
        <v>0.8562457265584662</v>
      </c>
      <c r="S266" s="3">
        <f t="shared" si="10"/>
        <v>2.0318217018754012</v>
      </c>
      <c r="T266" s="3"/>
    </row>
    <row r="267" spans="1:22" x14ac:dyDescent="0.35">
      <c r="G267" s="3">
        <f>SUM(G2:G266)</f>
        <v>4169.3315736960376</v>
      </c>
      <c r="P267">
        <v>0</v>
      </c>
      <c r="Q267" s="3">
        <f>SUM(Q2:Q266)</f>
        <v>860.09851293209022</v>
      </c>
      <c r="R267" s="3">
        <f>SUM(R2:R266)</f>
        <v>688.07881034567208</v>
      </c>
      <c r="S267" s="3">
        <f>SUM(S2:S266)</f>
        <v>3481.2527633503614</v>
      </c>
      <c r="T267" s="3"/>
    </row>
    <row r="268" spans="1:22" x14ac:dyDescent="0.35">
      <c r="G268" s="3" t="s">
        <v>288</v>
      </c>
      <c r="P268" t="s">
        <v>294</v>
      </c>
      <c r="Q268" t="s">
        <v>288</v>
      </c>
      <c r="T268" s="3"/>
    </row>
    <row r="271" spans="1:22" x14ac:dyDescent="0.35">
      <c r="A271" t="s">
        <v>298</v>
      </c>
    </row>
    <row r="272" spans="1:22" x14ac:dyDescent="0.35">
      <c r="A272" t="s">
        <v>256</v>
      </c>
      <c r="B272" t="s">
        <v>0</v>
      </c>
      <c r="C272" t="s">
        <v>264</v>
      </c>
      <c r="D272">
        <v>-44.720830450000001</v>
      </c>
      <c r="E272" t="s">
        <v>263</v>
      </c>
      <c r="F272">
        <v>60.270832249999998</v>
      </c>
      <c r="G272" s="3">
        <f>H272*1000</f>
        <v>0</v>
      </c>
      <c r="H272" s="3">
        <v>0</v>
      </c>
      <c r="I272" s="3">
        <f>IF((G272-J272)&gt;0,G272-J272,0)</f>
        <v>0</v>
      </c>
      <c r="J272" s="3">
        <f>K272*0.8*1000</f>
        <v>0</v>
      </c>
      <c r="K272" s="3">
        <v>0</v>
      </c>
      <c r="L272" s="4">
        <v>158200</v>
      </c>
      <c r="M272" t="str">
        <f>IF(T272&lt;52,"balance_type_none","balance_type_node")</f>
        <v>balance_type_node</v>
      </c>
      <c r="N272" s="3">
        <v>174120.334621877</v>
      </c>
      <c r="O272">
        <v>40</v>
      </c>
      <c r="P272">
        <v>0.98</v>
      </c>
      <c r="S272">
        <v>0.05</v>
      </c>
      <c r="T272" s="3">
        <f>U272/33.33*1000</f>
        <v>109.21092109210923</v>
      </c>
      <c r="U272" s="3">
        <v>3.64</v>
      </c>
      <c r="V272" s="5">
        <f>U272/0.91</f>
        <v>4</v>
      </c>
    </row>
  </sheetData>
  <conditionalFormatting sqref="H2:H266">
    <cfRule type="containsText" dxfId="1" priority="2" operator="containsText" text="balance_type_none">
      <formula>NOT(ISERROR(SEARCH("balance_type_none",H2)))</formula>
    </cfRule>
  </conditionalFormatting>
  <conditionalFormatting sqref="M272">
    <cfRule type="containsText" dxfId="0" priority="1" operator="containsText" text="balance_type_none">
      <formula>NOT(ISERROR(SEARCH("balance_type_none",M272)))</formula>
    </cfRule>
  </conditionalFormatting>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nodes</vt:lpstr>
      <vt:lpstr>Tabelle1</vt:lpstr>
      <vt:lpstr>nodes_backup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Brinkerink, Maarten</dc:creator>
  <cp:lastModifiedBy>Oliver Linsel</cp:lastModifiedBy>
  <dcterms:created xsi:type="dcterms:W3CDTF">2022-02-24T17:05:16Z</dcterms:created>
  <dcterms:modified xsi:type="dcterms:W3CDTF">2023-08-04T13:31:52Z</dcterms:modified>
</cp:coreProperties>
</file>