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oliver\Documents\RUB\02_Promotion\Aggregierung von erneuerbaren Potentialen und Energieinfrastruktur\StEAM_h2_transport v1_0\data\data_input\nodes\"/>
    </mc:Choice>
  </mc:AlternateContent>
  <xr:revisionPtr revIDLastSave="0" documentId="13_ncr:1_{15832FA9-5DE9-47AE-9BBD-B7E564A2731C}" xr6:coauthVersionLast="47" xr6:coauthVersionMax="47" xr10:uidLastSave="{00000000-0000-0000-0000-000000000000}"/>
  <bookViews>
    <workbookView xWindow="57480" yWindow="-4725" windowWidth="29040" windowHeight="15840" xr2:uid="{F79BF081-FA5E-40EF-82AE-F9FAC0D97959}"/>
  </bookViews>
  <sheets>
    <sheet name="nodes" sheetId="10"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0" l="1"/>
  <c r="N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G247" i="10"/>
  <c r="G242" i="10"/>
  <c r="G243" i="10" s="1"/>
  <c r="G232" i="10"/>
  <c r="G233" i="10"/>
  <c r="G234" i="10"/>
  <c r="G235" i="10"/>
  <c r="G236" i="10"/>
  <c r="G237" i="10"/>
  <c r="G231" i="10"/>
  <c r="G208" i="10"/>
  <c r="G209" i="10" s="1"/>
  <c r="G210" i="10" s="1"/>
  <c r="G211" i="10" s="1"/>
  <c r="G212" i="10" s="1"/>
  <c r="G213" i="10" s="1"/>
  <c r="G214" i="10" s="1"/>
  <c r="G215" i="10" s="1"/>
  <c r="G216" i="10" s="1"/>
  <c r="G217" i="10" s="1"/>
  <c r="G218" i="10" s="1"/>
  <c r="G219" i="10" s="1"/>
  <c r="G220" i="10" s="1"/>
  <c r="G221" i="10" s="1"/>
  <c r="G222" i="10" s="1"/>
  <c r="G223" i="10" s="1"/>
  <c r="G224" i="10" s="1"/>
  <c r="G225" i="10" s="1"/>
  <c r="G226" i="10" s="1"/>
  <c r="G227" i="10" s="1"/>
  <c r="G228" i="10" s="1"/>
  <c r="G229" i="10" s="1"/>
  <c r="G230" i="10" s="1"/>
  <c r="G207" i="10"/>
  <c r="G185" i="10"/>
  <c r="G186" i="10" s="1"/>
  <c r="G187" i="10" s="1"/>
  <c r="G188" i="10" s="1"/>
  <c r="G189" i="10" s="1"/>
  <c r="G190" i="10" s="1"/>
  <c r="G191" i="10" s="1"/>
  <c r="G192" i="10" s="1"/>
  <c r="G193" i="10" s="1"/>
  <c r="G124" i="10"/>
  <c r="G125" i="10" s="1"/>
  <c r="G126" i="10" s="1"/>
  <c r="G127" i="10" s="1"/>
  <c r="G128" i="10" s="1"/>
  <c r="G129" i="10" s="1"/>
  <c r="G123" i="10"/>
  <c r="G102" i="10"/>
  <c r="G103" i="10" s="1"/>
  <c r="G104" i="10" s="1"/>
  <c r="G105" i="10" s="1"/>
  <c r="G101" i="10"/>
  <c r="G100" i="10"/>
  <c r="G91" i="10"/>
  <c r="G92" i="10" s="1"/>
  <c r="G93" i="10" s="1"/>
  <c r="G94" i="10" s="1"/>
  <c r="G95" i="10" s="1"/>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P231" i="10"/>
  <c r="P232" i="10"/>
  <c r="P233" i="10"/>
  <c r="P234" i="10"/>
  <c r="P235" i="10"/>
  <c r="P236" i="10"/>
  <c r="P237" i="10"/>
  <c r="P238" i="10"/>
  <c r="P239" i="10"/>
  <c r="P240" i="10"/>
  <c r="P241" i="10"/>
  <c r="P242" i="10"/>
  <c r="P243" i="10"/>
  <c r="P244" i="10"/>
  <c r="P245" i="10"/>
  <c r="P246" i="10"/>
  <c r="P247" i="10"/>
  <c r="P248" i="10"/>
  <c r="P249" i="10"/>
  <c r="P250" i="10"/>
  <c r="P251" i="10"/>
  <c r="P252" i="10"/>
  <c r="P253" i="10"/>
  <c r="P254" i="10"/>
  <c r="P255" i="10"/>
  <c r="P256" i="10"/>
  <c r="P257" i="10"/>
  <c r="P258" i="10"/>
  <c r="P259" i="10"/>
  <c r="P260" i="10"/>
  <c r="G57" i="10"/>
  <c r="G58" i="10" s="1"/>
  <c r="G59" i="10" s="1"/>
  <c r="G60" i="10" s="1"/>
  <c r="G61" i="10" s="1"/>
  <c r="G62" i="10" s="1"/>
  <c r="G63" i="10" s="1"/>
  <c r="G64" i="10" s="1"/>
  <c r="G65" i="10" s="1"/>
  <c r="G66" i="10" s="1"/>
  <c r="G67" i="10" s="1"/>
  <c r="G68" i="10" s="1"/>
  <c r="G69" i="10" s="1"/>
  <c r="G70" i="10" s="1"/>
  <c r="G71" i="10" s="1"/>
  <c r="G72" i="10" s="1"/>
  <c r="G73" i="10" s="1"/>
  <c r="G74" i="10" s="1"/>
  <c r="G75" i="10" s="1"/>
  <c r="G76" i="10" s="1"/>
  <c r="G77" i="10" s="1"/>
  <c r="G78" i="10" s="1"/>
  <c r="G79" i="10" s="1"/>
  <c r="G80" i="10" s="1"/>
  <c r="G81" i="10" s="1"/>
  <c r="G82" i="10" s="1"/>
  <c r="G83" i="10" s="1"/>
  <c r="G84" i="10" s="1"/>
  <c r="G85" i="10" s="1"/>
  <c r="G86" i="10" s="1"/>
  <c r="G87" i="10" s="1"/>
  <c r="G88" i="10" s="1"/>
  <c r="G89" i="10" s="1"/>
  <c r="G56"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 i="10"/>
  <c r="P6" i="10"/>
  <c r="P7" i="10"/>
  <c r="P8" i="10"/>
  <c r="P9" i="10"/>
  <c r="P4" i="10"/>
  <c r="P3" i="10"/>
  <c r="P2" i="10"/>
  <c r="G248" i="10" l="1"/>
  <c r="G249" i="10" s="1"/>
  <c r="G250" i="10" s="1"/>
  <c r="G251"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Oliver Linsel</author>
    <author>tc={7A668568-E543-D84B-8118-FBBC8A4D0261}</author>
    <author>tc={743BBA3A-6035-AB47-BBE6-A29B1B38CD43}</author>
    <author>tc={07BC5FFD-6238-EF48-AC3C-30FB89648C63}</author>
    <author>tc={56773BAA-CD12-D940-B370-236923A66523}</author>
    <author>tc={082DFE9F-B2B2-8246-8BBA-DC557A3A7103}</author>
    <author>tc={7F411549-CAFA-C540-98AF-DA4275CAC5E3}</author>
    <author>tc={C3591DA2-6F02-8141-9B31-89C655AD39A5}</author>
    <author>tc={9CEF27FE-0E02-DF4F-9F92-09DDF728A022}</author>
    <author>tc={0461D410-5ED0-5342-A32E-154CED2D353D}</author>
    <author>tc={7445AD4E-EB11-CF41-937B-2D4C796D37E0}</author>
    <author>tc={AF81E9B1-6F1C-4FA9-BA95-6F244893C3B7}</author>
  </authors>
  <commentList>
    <comment ref="G1" authorId="0" shapeId="0" xr:uid="{FF4F67B0-2C7C-42CB-BA4F-9633CC1ED5FA}">
      <text>
        <r>
          <rPr>
            <b/>
            <sz val="9"/>
            <color rgb="FF000000"/>
            <rFont val="Segoe UI"/>
            <charset val="1"/>
          </rPr>
          <t>Oliver Linsel:</t>
        </r>
        <r>
          <rPr>
            <sz val="9"/>
            <color rgb="FF000000"/>
            <rFont val="Segoe UI"/>
            <charset val="1"/>
          </rPr>
          <t xml:space="preserve">
</t>
        </r>
        <r>
          <rPr>
            <sz val="9"/>
            <color rgb="FF000000"/>
            <rFont val="Segoe UI"/>
            <charset val="1"/>
          </rPr>
          <t>Welchen Wasserstoffbedarf haben die Länder nach dem mittleren Szenario in 2035?</t>
        </r>
      </text>
    </comment>
    <comment ref="H1" authorId="0" shapeId="0" xr:uid="{2626FA11-3D2C-4573-A890-8F2238DBF7BA}">
      <text>
        <r>
          <rPr>
            <b/>
            <sz val="9"/>
            <color rgb="FF000000"/>
            <rFont val="Segoe UI"/>
            <charset val="1"/>
          </rPr>
          <t>Oliver Linsel:</t>
        </r>
        <r>
          <rPr>
            <sz val="9"/>
            <color rgb="FF000000"/>
            <rFont val="Segoe UI"/>
            <charset val="1"/>
          </rPr>
          <t xml:space="preserve">
</t>
        </r>
        <r>
          <rPr>
            <sz val="9"/>
            <color rgb="FF000000"/>
            <rFont val="Segoe UI"/>
            <charset val="1"/>
          </rPr>
          <t>was kostet es in den jeweiligen Ländern eine Pipeline zu bauen in €/MW/km in 2035</t>
        </r>
      </text>
    </comment>
    <comment ref="I1" authorId="0" shapeId="0" xr:uid="{8A31FD04-EB00-924D-82F8-F67BE0202AE1}">
      <text>
        <r>
          <rPr>
            <b/>
            <sz val="9"/>
            <color rgb="FF000000"/>
            <rFont val="Segoe UI"/>
            <charset val="1"/>
          </rPr>
          <t>Oliver Linsel:</t>
        </r>
        <r>
          <rPr>
            <sz val="9"/>
            <color rgb="FF000000"/>
            <rFont val="Segoe UI"/>
            <charset val="1"/>
          </rPr>
          <t xml:space="preserve">
</t>
        </r>
        <r>
          <rPr>
            <sz val="9"/>
            <color rgb="FF000000"/>
            <rFont val="Segoe UI"/>
            <charset val="1"/>
          </rPr>
          <t>was kostet es in den jeweiligen Ländern eine Pipeline zu bauen in €/MW/km in 2035</t>
        </r>
      </text>
    </comment>
    <comment ref="J1" authorId="0" shapeId="0" xr:uid="{FF48805F-7B83-4F19-8F50-5672447E0AF1}">
      <text>
        <r>
          <rPr>
            <b/>
            <sz val="9"/>
            <color rgb="FF000000"/>
            <rFont val="Segoe UI"/>
            <charset val="1"/>
          </rPr>
          <t>Oliver Linsel:</t>
        </r>
        <r>
          <rPr>
            <sz val="9"/>
            <color rgb="FF000000"/>
            <rFont val="Segoe UI"/>
            <charset val="1"/>
          </rPr>
          <t xml:space="preserve">
</t>
        </r>
        <r>
          <rPr>
            <sz val="9"/>
            <color rgb="FF000000"/>
            <rFont val="Segoe UI"/>
            <charset val="1"/>
          </rPr>
          <t>Welche Lebenszeit hat eine Pipeline (in 2035)?</t>
        </r>
      </text>
    </comment>
    <comment ref="K1" authorId="0" shapeId="0" xr:uid="{5C989529-7700-43FB-9C42-C33BFC4C83B3}">
      <text>
        <r>
          <rPr>
            <b/>
            <sz val="9"/>
            <color rgb="FF000000"/>
            <rFont val="Segoe UI"/>
            <charset val="1"/>
          </rPr>
          <t>Oliver Linsel:</t>
        </r>
        <r>
          <rPr>
            <sz val="9"/>
            <color rgb="FF000000"/>
            <rFont val="Segoe UI"/>
            <charset val="1"/>
          </rPr>
          <t xml:space="preserve">
</t>
        </r>
        <r>
          <rPr>
            <sz val="9"/>
            <color rgb="FF000000"/>
            <rFont val="Segoe UI"/>
            <charset val="1"/>
          </rPr>
          <t>Bzw: Wie viel Prozent von der Gasmenge die hinten reingeht kommt vorne auch wieder raus? Ist dieser Wert abhängig von z.B. der Länge? (in 2035?)</t>
        </r>
      </text>
    </comment>
    <comment ref="L1" authorId="0" shapeId="0" xr:uid="{74BB0898-5B0E-4FA0-8808-57E38752633C}">
      <text>
        <r>
          <rPr>
            <b/>
            <sz val="9"/>
            <color rgb="FF000000"/>
            <rFont val="Segoe UI"/>
            <charset val="1"/>
          </rPr>
          <t>Oliver Linsel:</t>
        </r>
        <r>
          <rPr>
            <sz val="9"/>
            <color rgb="FF000000"/>
            <rFont val="Segoe UI"/>
            <charset val="1"/>
          </rPr>
          <t xml:space="preserve">
</t>
        </r>
        <r>
          <rPr>
            <sz val="9"/>
            <color rgb="FF000000"/>
            <rFont val="Segoe UI"/>
            <charset val="1"/>
          </rPr>
          <t xml:space="preserve">Welche variablen Kosten treten bei Pipelines auf (in 2035)? z.B. sowas wie Kosten für den Betrieb der Verdichterstationen </t>
        </r>
      </text>
    </comment>
    <comment ref="M1" authorId="0" shapeId="0" xr:uid="{18646CF3-0A04-4C91-A442-E840F704C155}">
      <text>
        <r>
          <rPr>
            <b/>
            <sz val="9"/>
            <color rgb="FF000000"/>
            <rFont val="Segoe UI"/>
            <charset val="1"/>
          </rPr>
          <t>Oliver Linsel:</t>
        </r>
        <r>
          <rPr>
            <sz val="9"/>
            <color rgb="FF000000"/>
            <rFont val="Segoe UI"/>
            <charset val="1"/>
          </rPr>
          <t xml:space="preserve">
</t>
        </r>
        <r>
          <rPr>
            <sz val="9"/>
            <color rgb="FF000000"/>
            <rFont val="Segoe UI"/>
            <charset val="1"/>
          </rPr>
          <t>Was für einen WACC gibt es in den jeweiligen Ländern (in 2035)?</t>
        </r>
      </text>
    </comment>
    <comment ref="N1" authorId="0" shapeId="0" xr:uid="{E5B2A047-C538-4294-85EB-8A8B7CFA4224}">
      <text>
        <r>
          <rPr>
            <b/>
            <sz val="9"/>
            <color rgb="FF000000"/>
            <rFont val="Segoe UI"/>
            <charset val="1"/>
          </rPr>
          <t>Oliver Linsel:</t>
        </r>
        <r>
          <rPr>
            <sz val="9"/>
            <color rgb="FF000000"/>
            <rFont val="Segoe UI"/>
            <charset val="1"/>
          </rPr>
          <t xml:space="preserve">
</t>
        </r>
        <r>
          <rPr>
            <sz val="9"/>
            <color rgb="FF000000"/>
            <rFont val="Segoe UI"/>
            <charset val="1"/>
          </rPr>
          <t>was kostet es in den jeweiligen Ländern ein Schiff für den Transport von flüssigem H2 zu bauen in €/MWh in 2035</t>
        </r>
      </text>
    </comment>
    <comment ref="O1" authorId="0" shapeId="0" xr:uid="{FEF8BABE-249B-410E-B370-528857A49C0F}">
      <text>
        <r>
          <rPr>
            <b/>
            <sz val="9"/>
            <color rgb="FF000000"/>
            <rFont val="Segoe UI"/>
            <charset val="1"/>
          </rPr>
          <t>Oliver Linsel:</t>
        </r>
        <r>
          <rPr>
            <sz val="9"/>
            <color rgb="FF000000"/>
            <rFont val="Segoe UI"/>
            <charset val="1"/>
          </rPr>
          <t xml:space="preserve">
</t>
        </r>
        <r>
          <rPr>
            <sz val="9"/>
            <color rgb="FF000000"/>
            <rFont val="Segoe UI"/>
            <charset val="1"/>
          </rPr>
          <t>Was kostet eine MWh Schiffstreibstoff in den Ländern in 2035?</t>
        </r>
      </text>
    </comment>
    <comment ref="P1" authorId="0" shapeId="0" xr:uid="{6D789CF2-2E96-4290-B2F5-9186707BBC78}">
      <text>
        <r>
          <rPr>
            <b/>
            <sz val="9"/>
            <color rgb="FF000000"/>
            <rFont val="Segoe UI"/>
            <charset val="1"/>
          </rPr>
          <t>Oliver Linsel:</t>
        </r>
        <r>
          <rPr>
            <sz val="9"/>
            <color rgb="FF000000"/>
            <rFont val="Segoe UI"/>
            <charset val="1"/>
          </rPr>
          <t xml:space="preserve">
</t>
        </r>
        <r>
          <rPr>
            <sz val="9"/>
            <color rgb="FF000000"/>
            <rFont val="Segoe UI"/>
            <charset val="1"/>
          </rPr>
          <t>Wie viel Treibstoff verbraucht ein Schiff transportierter Energiemenge MWhTreibstoff/MWhWasserstofftransportkapazität einmal für 13kn und einmal für 15kn (in 2035?)</t>
        </r>
      </text>
    </comment>
    <comment ref="H2" authorId="1" shapeId="0" xr:uid="{7A668568-E543-D84B-8118-FBBC8A4D026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aus dem European Hydrogen Backbone Report 2022; wir haben damals angenommen, dass es bei den Investkosten keine Unterschiede zwischen den einzelen Regionen/Ländern gibt -&gt; Arbeiterkosten wirken sich nur auf die Betriebskosten aus</t>
      </text>
    </comment>
    <comment ref="I2" authorId="2" shapeId="0" xr:uid="{743BBA3A-6035-AB47-BBE6-A29B1B38CD4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aus dem European Hydrogen Backbone Report 2022; wir haben damals angenommen, dass es bei den Investkosten keine Unterschiede zwischen den einzelen Regionen/Ländern gibt -&gt; Arbeiterkosten wirken sich nur auf die Betriebskosten aus</t>
      </text>
    </comment>
    <comment ref="J2" authorId="3" shapeId="0" xr:uid="{07BC5FFD-6238-EF48-AC3C-30FB89648C6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40 Jahre wurde überall angenommen (IEA Future of Hydrogen; EWI Köln Datenanalyse; European Hydrogen Backbone)</t>
      </text>
    </comment>
    <comment ref="K2" authorId="4" shapeId="0" xr:uid="{56773BAA-CD12-D940-B370-236923A6652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 stammt aus PyPSA (einzige Quelle, in der es dazu einen Wert gab)</t>
      </text>
    </comment>
    <comment ref="L2" authorId="5" shapeId="0" xr:uid="{082DFE9F-B2B2-8246-8BBA-DC557A3A710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variable Kosten für die Pipelines haben wir nicht, sondern nur fixe Betriebskosten für die Pipeline, die in % der Investitionskosten pro Jahr angegeben waren und die wir dann noch anhand der Arbeiterkosten für die einzelnen Regionen (Amerika, Asien und Europa) angepasst haben. Ansonsten haben wir in der Excel „Technologiedaten“ noch im Umwandlungs-Arbeitsblatt die Kosten für Kompressoren (in €/MW_elektrisch) und auch noch deren fixen Betriebskosten pro Jahr (1,7% der Invests)</t>
      </text>
    </comment>
    <comment ref="M2" authorId="6" shapeId="0" xr:uid="{7F411549-CAFA-C540-98AF-DA4275CAC5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Pipelines wurde in der European Hydrogen Backbone Quelle ein WACC von allgemein 5% angenommen. Ansonsten gab es dazu keine Angaben in unseren Quellen. EIne WACC-Auflistung je Land gibt es so nicht.</t>
      </text>
    </comment>
    <comment ref="N2" authorId="7" shapeId="0" xr:uid="{C3591DA2-6F02-8141-9B31-89C655AD39A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62,53 (€/MW*km) im Durchschnitt * 30 (km/h) = 1875 (€/MWh)</t>
      </text>
    </comment>
    <comment ref="O2" authorId="8" shapeId="0" xr:uid="{9CEF27FE-0E02-DF4F-9F92-09DDF728A022}">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In unseren Quellen, die wir zum Schifftransport haben, sind keine fuel_costs angeben, da die Schiffe mit H2 fahren und somit die zu transportierende Menge über die Zeit einfach geringer wird. Wie viel der Wasserstoff in jedem einzelnen Land kostet, ist nicht schnell rausfindbar und unterliegt auch starken Prognosen und die Spannweite ist auch groß </t>
      </text>
    </comment>
    <comment ref="P2" authorId="9" shapeId="0" xr:uid="{0461D410-5ED0-5342-A32E-154CED2D35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1,487 MJ H2/km 
(30km/h war als Geschwindigkeit in allen Quellen angegeben (wären ca. 16 kn))
Antwort:
    hier Angabe in MWh_H2/km</t>
      </text>
    </comment>
    <comment ref="A197" authorId="10" shapeId="0" xr:uid="{7445AD4E-EB11-CF41-937B-2D4C796D37E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Werte zu -&gt; kam in den ursprünglichen CountryCodes nicht vor</t>
      </text>
    </comment>
    <comment ref="G197" authorId="11" shapeId="0" xr:uid="{AF81E9B1-6F1C-4FA9-BA95-6F244893C3B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Assumption to be 0</t>
      </text>
    </comment>
  </commentList>
</comments>
</file>

<file path=xl/sharedStrings.xml><?xml version="1.0" encoding="utf-8"?>
<sst xmlns="http://schemas.openxmlformats.org/spreadsheetml/2006/main" count="1052" uniqueCount="277">
  <si>
    <t>Node</t>
  </si>
  <si>
    <t>AF-AGO</t>
  </si>
  <si>
    <t>AF-BDI</t>
  </si>
  <si>
    <t>AF-BEN</t>
  </si>
  <si>
    <t>AF-BFA</t>
  </si>
  <si>
    <t>AF-BWA</t>
  </si>
  <si>
    <t>AF-CAF</t>
  </si>
  <si>
    <t>AF-CIV</t>
  </si>
  <si>
    <t>AF-CMR</t>
  </si>
  <si>
    <t>AF-COD</t>
  </si>
  <si>
    <t>AF-COG</t>
  </si>
  <si>
    <t>AF-DJI</t>
  </si>
  <si>
    <t>AF-DZA</t>
  </si>
  <si>
    <t>AF-EGY</t>
  </si>
  <si>
    <t>AF-ERI</t>
  </si>
  <si>
    <t>AF-ETH</t>
  </si>
  <si>
    <t>AF-GAB</t>
  </si>
  <si>
    <t>AF-GHA</t>
  </si>
  <si>
    <t>AF-GIN</t>
  </si>
  <si>
    <t>AF-GMB</t>
  </si>
  <si>
    <t>AF-GNB</t>
  </si>
  <si>
    <t>AF-GNQ</t>
  </si>
  <si>
    <t>AF-KEN</t>
  </si>
  <si>
    <t>AF-LBR</t>
  </si>
  <si>
    <t>AF-LBY</t>
  </si>
  <si>
    <t>AF-LSO</t>
  </si>
  <si>
    <t>AF-MAR</t>
  </si>
  <si>
    <t>AF-MDG</t>
  </si>
  <si>
    <t>AF-MLI</t>
  </si>
  <si>
    <t>AF-MOZ</t>
  </si>
  <si>
    <t>AF-MRT</t>
  </si>
  <si>
    <t>AF-MWI</t>
  </si>
  <si>
    <t>AF-NAM</t>
  </si>
  <si>
    <t>AF-NER</t>
  </si>
  <si>
    <t>AF-NGA</t>
  </si>
  <si>
    <t>AF-RWA</t>
  </si>
  <si>
    <t>AF-SDN</t>
  </si>
  <si>
    <t>AF-SEN</t>
  </si>
  <si>
    <t>AF-SLE</t>
  </si>
  <si>
    <t>AF-SOM</t>
  </si>
  <si>
    <t>AF-SWZ</t>
  </si>
  <si>
    <t>AF-TCD</t>
  </si>
  <si>
    <t>AF-TGO</t>
  </si>
  <si>
    <t>AF-TUN</t>
  </si>
  <si>
    <t>AF-TZA</t>
  </si>
  <si>
    <t>AF-UGA</t>
  </si>
  <si>
    <t>AF-ZAF</t>
  </si>
  <si>
    <t>AF-ZMB</t>
  </si>
  <si>
    <t>AF-ZWE</t>
  </si>
  <si>
    <t>AS-AFG</t>
  </si>
  <si>
    <t>AS-ARE</t>
  </si>
  <si>
    <t>AS-BGD</t>
  </si>
  <si>
    <t>AS-BHR</t>
  </si>
  <si>
    <t>AS-BRN</t>
  </si>
  <si>
    <t>AS-BTN</t>
  </si>
  <si>
    <t>AS-CHN-AN</t>
  </si>
  <si>
    <t>AS-CHN-BE</t>
  </si>
  <si>
    <t>AS-CHN-CH</t>
  </si>
  <si>
    <t>AS-CHN-EM</t>
  </si>
  <si>
    <t>AS-CHN-FU</t>
  </si>
  <si>
    <t>AS-CHN-GA</t>
  </si>
  <si>
    <t>AS-CHN-GD</t>
  </si>
  <si>
    <t>AS-CHN-GU</t>
  </si>
  <si>
    <t>AS-CHN-GX</t>
  </si>
  <si>
    <t>AS-CHN-HA</t>
  </si>
  <si>
    <t>AS-CHN-HB</t>
  </si>
  <si>
    <t>AS-CHN-HE</t>
  </si>
  <si>
    <t>AS-CHN-HJ</t>
  </si>
  <si>
    <t>AS-CHN-HK</t>
  </si>
  <si>
    <t>AS-CHN-HN</t>
  </si>
  <si>
    <t>AS-CHN-HU</t>
  </si>
  <si>
    <t>AS-CHN-JI</t>
  </si>
  <si>
    <t>AS-CHN-JS</t>
  </si>
  <si>
    <t>AS-CHN-JX</t>
  </si>
  <si>
    <t>AS-CHN-LI</t>
  </si>
  <si>
    <t>AS-CHN-MA</t>
  </si>
  <si>
    <t>AS-CHN-NI</t>
  </si>
  <si>
    <t>AS-CHN-QI</t>
  </si>
  <si>
    <t>AS-CHN-SC</t>
  </si>
  <si>
    <t>AS-CHN-SD</t>
  </si>
  <si>
    <t>AS-CHN-SH</t>
  </si>
  <si>
    <t>AS-CHN-SI</t>
  </si>
  <si>
    <t>AS-CHN-SX</t>
  </si>
  <si>
    <t>AS-CHN-TI</t>
  </si>
  <si>
    <t>AS-CHN-TJ</t>
  </si>
  <si>
    <t>AS-CHN-WM</t>
  </si>
  <si>
    <t>AS-CHN-XI</t>
  </si>
  <si>
    <t>AS-CHN-YU</t>
  </si>
  <si>
    <t>AS-CHN-ZH</t>
  </si>
  <si>
    <t>AS-IDN</t>
  </si>
  <si>
    <t>AS-IND-EA</t>
  </si>
  <si>
    <t>AS-IND-NE</t>
  </si>
  <si>
    <t>AS-IND-NO</t>
  </si>
  <si>
    <t>AS-IND-SO</t>
  </si>
  <si>
    <t>AS-IND-WE</t>
  </si>
  <si>
    <t>AS-IRN</t>
  </si>
  <si>
    <t>AS-IRQ</t>
  </si>
  <si>
    <t>AS-ISR</t>
  </si>
  <si>
    <t>AS-JOR</t>
  </si>
  <si>
    <t>AS-JPN-CE</t>
  </si>
  <si>
    <t>AS-JPN-HO</t>
  </si>
  <si>
    <t>AS-JPN-KY</t>
  </si>
  <si>
    <t>AS-JPN-OK</t>
  </si>
  <si>
    <t>AS-JPN-SH</t>
  </si>
  <si>
    <t>AS-JPN-TO</t>
  </si>
  <si>
    <t>AS-KAZ</t>
  </si>
  <si>
    <t>AS-KGZ</t>
  </si>
  <si>
    <t>AS-KHM</t>
  </si>
  <si>
    <t>AS-KOR</t>
  </si>
  <si>
    <t>AS-KWT</t>
  </si>
  <si>
    <t>AS-LAO</t>
  </si>
  <si>
    <t>AS-LBN</t>
  </si>
  <si>
    <t>AS-LKA</t>
  </si>
  <si>
    <t>AS-MMR</t>
  </si>
  <si>
    <t>AS-MNG</t>
  </si>
  <si>
    <t>AS-MYS</t>
  </si>
  <si>
    <t>AS-NPL</t>
  </si>
  <si>
    <t>AS-OMN</t>
  </si>
  <si>
    <t>AS-PAK</t>
  </si>
  <si>
    <t>AS-PHL</t>
  </si>
  <si>
    <t>AS-PRK</t>
  </si>
  <si>
    <t>AS-QAT</t>
  </si>
  <si>
    <t>AS-RUS-CE</t>
  </si>
  <si>
    <t>AS-RUS-FE</t>
  </si>
  <si>
    <t>AS-RUS-MV</t>
  </si>
  <si>
    <t>AS-RUS-NW</t>
  </si>
  <si>
    <t>AS-RUS-SI</t>
  </si>
  <si>
    <t>AS-RUS-SO</t>
  </si>
  <si>
    <t>AS-RUS-UR</t>
  </si>
  <si>
    <t>AS-SAU</t>
  </si>
  <si>
    <t>AS-SGP</t>
  </si>
  <si>
    <t>AS-SYR</t>
  </si>
  <si>
    <t>AS-THA</t>
  </si>
  <si>
    <t>AS-TJK</t>
  </si>
  <si>
    <t>AS-TKM</t>
  </si>
  <si>
    <t>AS-TLS</t>
  </si>
  <si>
    <t>AS-TUR</t>
  </si>
  <si>
    <t>AS-TWN</t>
  </si>
  <si>
    <t>AS-UZB</t>
  </si>
  <si>
    <t>AS-VNM</t>
  </si>
  <si>
    <t>AS-YEM</t>
  </si>
  <si>
    <t>EU-ALB</t>
  </si>
  <si>
    <t>EU-ARM</t>
  </si>
  <si>
    <t>EU-AUT</t>
  </si>
  <si>
    <t>EU-AZE</t>
  </si>
  <si>
    <t>EU-BEL</t>
  </si>
  <si>
    <t>EU-BGR</t>
  </si>
  <si>
    <t>EU-BIH</t>
  </si>
  <si>
    <t>EU-BLR</t>
  </si>
  <si>
    <t>EU-CHE</t>
  </si>
  <si>
    <t>EU-CYP</t>
  </si>
  <si>
    <t>EU-CZE</t>
  </si>
  <si>
    <t>EU-DEU</t>
  </si>
  <si>
    <t>EU-DNK</t>
  </si>
  <si>
    <t>EU-ESP</t>
  </si>
  <si>
    <t>EU-EST</t>
  </si>
  <si>
    <t>EU-FIN</t>
  </si>
  <si>
    <t>EU-FRA</t>
  </si>
  <si>
    <t>EU-GBR</t>
  </si>
  <si>
    <t>EU-GEO</t>
  </si>
  <si>
    <t>EU-GRC</t>
  </si>
  <si>
    <t>EU-HRV</t>
  </si>
  <si>
    <t>EU-HUN</t>
  </si>
  <si>
    <t>EU-IRL</t>
  </si>
  <si>
    <t>EU-ISL</t>
  </si>
  <si>
    <t>EU-ITA</t>
  </si>
  <si>
    <t>EU-LTU</t>
  </si>
  <si>
    <t>EU-LUX</t>
  </si>
  <si>
    <t>EU-LVA</t>
  </si>
  <si>
    <t>EU-MDA</t>
  </si>
  <si>
    <t>EU-MKD</t>
  </si>
  <si>
    <t>EU-MLT</t>
  </si>
  <si>
    <t>EU-MNE</t>
  </si>
  <si>
    <t>EU-NLD</t>
  </si>
  <si>
    <t>EU-NOR</t>
  </si>
  <si>
    <t>EU-POL</t>
  </si>
  <si>
    <t>EU-PRT</t>
  </si>
  <si>
    <t>EU-ROU</t>
  </si>
  <si>
    <t>EU-SRB</t>
  </si>
  <si>
    <t>EU-SVK</t>
  </si>
  <si>
    <t>EU-SVN</t>
  </si>
  <si>
    <t>EU-SWE</t>
  </si>
  <si>
    <t>EU-UKR</t>
  </si>
  <si>
    <t>NA-BLZ</t>
  </si>
  <si>
    <t>NA-CAN-AB</t>
  </si>
  <si>
    <t>NA-CAN-AR</t>
  </si>
  <si>
    <t>NA-CAN-BC</t>
  </si>
  <si>
    <t>NA-CAN-MB</t>
  </si>
  <si>
    <t>NA-CAN-NL</t>
  </si>
  <si>
    <t>NA-CAN-NO</t>
  </si>
  <si>
    <t>NA-CAN-ON</t>
  </si>
  <si>
    <t>NA-CAN-QC</t>
  </si>
  <si>
    <t>NA-CAN-SK</t>
  </si>
  <si>
    <t>NA-CRI</t>
  </si>
  <si>
    <t>NA-CUB</t>
  </si>
  <si>
    <t>NA-DOM</t>
  </si>
  <si>
    <t>NA-GTM</t>
  </si>
  <si>
    <t>NA-HND</t>
  </si>
  <si>
    <t>NA-HTI</t>
  </si>
  <si>
    <t>NA-JAM</t>
  </si>
  <si>
    <t>NA-MEX</t>
  </si>
  <si>
    <t>NA-NIC</t>
  </si>
  <si>
    <t>NA-PAN</t>
  </si>
  <si>
    <t>NA-SLV</t>
  </si>
  <si>
    <t>NA-TTO</t>
  </si>
  <si>
    <t>NA-USA-AK</t>
  </si>
  <si>
    <t>NA-USA-AZ</t>
  </si>
  <si>
    <t>NA-USA-CA</t>
  </si>
  <si>
    <t>NA-USA-ER</t>
  </si>
  <si>
    <t>NA-USA-FR</t>
  </si>
  <si>
    <t>NA-USA-GU</t>
  </si>
  <si>
    <t>NA-USA-HA</t>
  </si>
  <si>
    <t>NA-USA-ME</t>
  </si>
  <si>
    <t>NA-USA-MW</t>
  </si>
  <si>
    <t>NA-USA-NE</t>
  </si>
  <si>
    <t>NA-USA-NW</t>
  </si>
  <si>
    <t>NA-USA-NY</t>
  </si>
  <si>
    <t>NA-USA-PR</t>
  </si>
  <si>
    <t>NA-USA-RA</t>
  </si>
  <si>
    <t>NA-USA-RE</t>
  </si>
  <si>
    <t>NA-USA-RM</t>
  </si>
  <si>
    <t>NA-USA-RW</t>
  </si>
  <si>
    <t>NA-USA-SA</t>
  </si>
  <si>
    <t>NA-USA-SC</t>
  </si>
  <si>
    <t>NA-USA-SE</t>
  </si>
  <si>
    <t>NA-USA-SN</t>
  </si>
  <si>
    <t>NA-USA-SS</t>
  </si>
  <si>
    <t>NA-USA-SV</t>
  </si>
  <si>
    <t>NA-USA-SW</t>
  </si>
  <si>
    <t>OC-AUS-NT</t>
  </si>
  <si>
    <t>OC-AUS-QL</t>
  </si>
  <si>
    <t>OC-AUS-SA</t>
  </si>
  <si>
    <t>OC-AUS-SW</t>
  </si>
  <si>
    <t>OC-AUS-TA</t>
  </si>
  <si>
    <t>OC-AUS-VI</t>
  </si>
  <si>
    <t>OC-AUS-WA</t>
  </si>
  <si>
    <t>OC-NZL</t>
  </si>
  <si>
    <t>OC-PNG</t>
  </si>
  <si>
    <t>SA-ARG</t>
  </si>
  <si>
    <t>SA-BOL</t>
  </si>
  <si>
    <t>SA-BRA-CN</t>
  </si>
  <si>
    <t>SA-BRA-CW</t>
  </si>
  <si>
    <t>SA-BRA-NE</t>
  </si>
  <si>
    <t>SA-BRA-NW</t>
  </si>
  <si>
    <t>SA-BRA-SE</t>
  </si>
  <si>
    <t>SA-BRA-SO</t>
  </si>
  <si>
    <t>SA-BRA-WE</t>
  </si>
  <si>
    <t>SA-CHL</t>
  </si>
  <si>
    <t>SA-COL</t>
  </si>
  <si>
    <t>SA-ECU</t>
  </si>
  <si>
    <t>SA-GUY</t>
  </si>
  <si>
    <t>SA-PER</t>
  </si>
  <si>
    <t>SA-PRY</t>
  </si>
  <si>
    <t>SA-SUR</t>
  </si>
  <si>
    <t>SA-URY</t>
  </si>
  <si>
    <t>SA-VEN</t>
  </si>
  <si>
    <t>NA-GRL</t>
  </si>
  <si>
    <t>SA-BRA-J1</t>
  </si>
  <si>
    <t>SA-BRA-J2</t>
  </si>
  <si>
    <t>SA-BRA-J3</t>
  </si>
  <si>
    <t>name</t>
  </si>
  <si>
    <t>class</t>
  </si>
  <si>
    <t>attribute</t>
  </si>
  <si>
    <t>Latitude</t>
  </si>
  <si>
    <t>Longitude</t>
  </si>
  <si>
    <t>value1</t>
  </si>
  <si>
    <t>value2</t>
  </si>
  <si>
    <t>connection_investment_lifetime</t>
  </si>
  <si>
    <t>fix_ratio_out_in_connection_flow</t>
  </si>
  <si>
    <t>WACC</t>
  </si>
  <si>
    <t>connection_flow_cost</t>
  </si>
  <si>
    <t>h2_demand</t>
  </si>
  <si>
    <t>fuel_costs</t>
  </si>
  <si>
    <t>fuel_consumption</t>
  </si>
  <si>
    <t>ship_investment_cost</t>
  </si>
  <si>
    <t>connection_investment_cost_onshore</t>
  </si>
  <si>
    <t>connection_investment_cost_offshore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</si>
</sst>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9"/>
      <color rgb="FF000000"/>
      <name val="Segoe UI"/>
      <charset val="1"/>
    </font>
    <font>
      <sz val="9"/>
      <color rgb="FF000000"/>
      <name val="Segoe UI"/>
      <charset val="1"/>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rcel Erdelt" id="{E240531D-9CBE-7040-B61F-AA0D057A75E3}" userId="fcb17e537cac51b3" providerId="Windows Live"/>
  <person displayName="Linsel, Oliver" id="{C14C02CE-6DE8-46E9-99A7-BC71CB482A2F}" userId="S::Oliver.Linsel@ruhr-uni-bochum.de::0299a77c-4990-418b-80cc-4e7bebc71e08"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 dT="2023-06-09T09:20:54.54" personId="{E240531D-9CBE-7040-B61F-AA0D057A75E3}" id="{7A668568-E543-D84B-8118-FBBC8A4D0261}">
    <text>Wert aus dem European Hydrogen Backbone Report 2022; wir haben damals angenommen, dass es bei den Investkosten keine Unterschiede zwischen den einzelen Regionen/Ländern gibt -&gt; Arbeiterkosten wirken sich nur auf die Betriebskosten aus</text>
  </threadedComment>
  <threadedComment ref="I2" dT="2023-06-09T09:23:49.41" personId="{E240531D-9CBE-7040-B61F-AA0D057A75E3}" id="{743BBA3A-6035-AB47-BBE6-A29B1B38CD43}">
    <text>Wert aus dem European Hydrogen Backbone Report 2022; wir haben damals angenommen, dass es bei den Investkosten keine Unterschiede zwischen den einzelen Regionen/Ländern gibt -&gt; Arbeiterkosten wirken sich nur auf die Betriebskosten aus</text>
  </threadedComment>
  <threadedComment ref="J2" dT="2023-06-09T09:26:01.89" personId="{E240531D-9CBE-7040-B61F-AA0D057A75E3}" id="{07BC5FFD-6238-EF48-AC3C-30FB89648C63}">
    <text>40 Jahre wurde überall angenommen (IEA Future of Hydrogen; EWI Köln Datenanalyse; European Hydrogen Backbone)</text>
  </threadedComment>
  <threadedComment ref="K2" dT="2023-06-09T09:34:29.47" personId="{E240531D-9CBE-7040-B61F-AA0D057A75E3}" id="{56773BAA-CD12-D940-B370-236923A66523}">
    <text>Wert stammt aus PyPSA (einzige Quelle, in der es dazu einen Wert gab)</text>
  </threadedComment>
  <threadedComment ref="L2" dT="2023-06-09T11:59:56.10" personId="{E240531D-9CBE-7040-B61F-AA0D057A75E3}" id="{082DFE9F-B2B2-8246-8BBA-DC557A3A7103}">
    <text>variable Kosten für die Pipelines haben wir nicht, sondern nur fixe Betriebskosten für die Pipeline, die in % der Investitionskosten pro Jahr angegeben waren und die wir dann noch anhand der Arbeiterkosten für die einzelnen Regionen (Amerika, Asien und Europa) angepasst haben. Ansonsten haben wir in der Excel „Technologiedaten“ noch im Umwandlungs-Arbeitsblatt die Kosten für Kompressoren (in €/MW_elektrisch) und auch noch deren fixen Betriebskosten pro Jahr (1,7% der Invests)</text>
  </threadedComment>
  <threadedComment ref="M2" dT="2023-06-09T11:34:24.90" personId="{E240531D-9CBE-7040-B61F-AA0D057A75E3}" id="{7F411549-CAFA-C540-98AF-DA4275CAC5E3}">
    <text>Für Pipelines wurde in der European Hydrogen Backbone Quelle ein WACC von allgemein 5% angenommen. Ansonsten gab es dazu keine Angaben in unseren Quellen. EIne WACC-Auflistung je Land gibt es so nicht.</text>
  </threadedComment>
  <threadedComment ref="N2" dT="2023-06-09T11:17:11.02" personId="{E240531D-9CBE-7040-B61F-AA0D057A75E3}" id="{C3591DA2-6F02-8141-9B31-89C655AD39A5}">
    <text>62,53 (€/MW*km) im Durchschnitt * 30 (km/h) = 1875 (€/MWh)</text>
  </threadedComment>
  <threadedComment ref="O2" dT="2023-06-09T11:22:11.95" personId="{E240531D-9CBE-7040-B61F-AA0D057A75E3}" id="{9CEF27FE-0E02-DF4F-9F92-09DDF728A022}">
    <text xml:space="preserve">In unseren Quellen, die wir zum Schifftransport haben, sind keine fuel_costs angeben, da die Schiffe mit H2 fahren und somit die zu transportierende Menge über die Zeit einfach geringer wird. Wie viel der Wasserstoff in jedem einzelnen Land kostet, ist nicht schnell rausfindbar und unterliegt auch starken Prognosen und die Spannweite ist auch groß </text>
  </threadedComment>
  <threadedComment ref="P2" dT="2023-06-09T10:51:04.43" personId="{E240531D-9CBE-7040-B61F-AA0D057A75E3}" id="{0461D410-5ED0-5342-A32E-154CED2D353D}">
    <text>1,487 MJ H2/km 
(30km/h war als Geschwindigkeit in allen Quellen angegeben (wären ca. 16 kn))</text>
  </threadedComment>
  <threadedComment ref="P2" dT="2023-06-09T10:54:28.92" personId="{E240531D-9CBE-7040-B61F-AA0D057A75E3}" id="{62FF21B2-7BBD-F74F-B0D8-26B120117EAA}" parentId="{0461D410-5ED0-5342-A32E-154CED2D353D}">
    <text>hier Angabe in MWh_H2/km</text>
  </threadedComment>
  <threadedComment ref="A197" dT="2023-06-09T08:38:21.86" personId="{E240531D-9CBE-7040-B61F-AA0D057A75E3}" id="{7445AD4E-EB11-CF41-937B-2D4C796D37E0}">
    <text>keine Werte zu -&gt; kam in den ursprünglichen CountryCodes nicht vor</text>
  </threadedComment>
  <threadedComment ref="G197" dT="2023-06-09T14:19:51.43" personId="{C14C02CE-6DE8-46E9-99A7-BC71CB482A2F}" id="{AF81E9B1-6F1C-4FA9-BA95-6F244893C3B7}">
    <text>Assumption to be 0</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3B1BC-792A-4EC7-91D9-C2F301BD09EF}">
  <dimension ref="A1:P260"/>
  <sheetViews>
    <sheetView tabSelected="1" zoomScale="125" workbookViewId="0">
      <selection activeCell="J5" sqref="J5"/>
    </sheetView>
  </sheetViews>
  <sheetFormatPr baseColWidth="10" defaultRowHeight="14.5" x14ac:dyDescent="0.35"/>
  <cols>
    <col min="8" max="8" width="28.26953125" customWidth="1"/>
  </cols>
  <sheetData>
    <row r="1" spans="1:16" x14ac:dyDescent="0.35">
      <c r="A1" t="s">
        <v>260</v>
      </c>
      <c r="B1" t="s">
        <v>261</v>
      </c>
      <c r="C1" t="s">
        <v>262</v>
      </c>
      <c r="D1" t="s">
        <v>265</v>
      </c>
      <c r="E1" t="s">
        <v>262</v>
      </c>
      <c r="F1" t="s">
        <v>266</v>
      </c>
      <c r="G1" t="s">
        <v>271</v>
      </c>
      <c r="H1" t="s">
        <v>275</v>
      </c>
      <c r="I1" t="s">
        <v>276</v>
      </c>
      <c r="J1" t="s">
        <v>267</v>
      </c>
      <c r="K1" t="s">
        <v>268</v>
      </c>
      <c r="L1" t="s">
        <v>270</v>
      </c>
      <c r="M1" t="s">
        <v>269</v>
      </c>
      <c r="N1" t="s">
        <v>274</v>
      </c>
      <c r="O1" t="s">
        <v>272</v>
      </c>
      <c r="P1" t="s">
        <v>273</v>
      </c>
    </row>
    <row r="2" spans="1:16" x14ac:dyDescent="0.35">
      <c r="A2" t="s">
        <v>1</v>
      </c>
      <c r="B2" t="s">
        <v>0</v>
      </c>
      <c r="C2" t="s">
        <v>264</v>
      </c>
      <c r="D2">
        <v>17.873887</v>
      </c>
      <c r="E2" t="s">
        <v>263</v>
      </c>
      <c r="F2">
        <v>-11.202692000000001</v>
      </c>
      <c r="G2">
        <v>3.6847195546112457</v>
      </c>
      <c r="H2">
        <v>174.12033462187716</v>
      </c>
      <c r="I2">
        <v>298.49200220893198</v>
      </c>
      <c r="J2">
        <v>40</v>
      </c>
      <c r="K2">
        <v>0.98</v>
      </c>
      <c r="M2">
        <v>0.05</v>
      </c>
      <c r="N2">
        <f>62.5318727742266*30</f>
        <v>1875.956183226798</v>
      </c>
      <c r="P2">
        <f>1.487/3600</f>
        <v>4.1305555555555556E-4</v>
      </c>
    </row>
    <row r="3" spans="1:16" x14ac:dyDescent="0.35">
      <c r="A3" t="s">
        <v>2</v>
      </c>
      <c r="B3" t="s">
        <v>0</v>
      </c>
      <c r="C3" t="s">
        <v>264</v>
      </c>
      <c r="D3">
        <v>29.918886000000001</v>
      </c>
      <c r="E3" t="s">
        <v>263</v>
      </c>
      <c r="F3">
        <v>-3.3730560000000001</v>
      </c>
      <c r="G3">
        <v>0.14739639864521539</v>
      </c>
      <c r="H3">
        <v>174.12033462187716</v>
      </c>
      <c r="I3">
        <v>298.49200220893238</v>
      </c>
      <c r="J3">
        <v>40</v>
      </c>
      <c r="K3">
        <v>0.98</v>
      </c>
      <c r="M3">
        <v>0.05</v>
      </c>
      <c r="N3">
        <f t="shared" ref="N3:N66" si="0">62.5318727742266*30</f>
        <v>1875.956183226798</v>
      </c>
      <c r="P3">
        <f>1.487/3600</f>
        <v>4.1305555555555556E-4</v>
      </c>
    </row>
    <row r="4" spans="1:16" x14ac:dyDescent="0.35">
      <c r="A4" t="s">
        <v>3</v>
      </c>
      <c r="B4" t="s">
        <v>0</v>
      </c>
      <c r="C4" t="s">
        <v>264</v>
      </c>
      <c r="D4">
        <v>2.3158340000000002</v>
      </c>
      <c r="E4" t="s">
        <v>263</v>
      </c>
      <c r="F4">
        <v>9.3076899999999991</v>
      </c>
      <c r="G4">
        <v>0.90334691580528792</v>
      </c>
      <c r="H4">
        <v>174.12033462187716</v>
      </c>
      <c r="I4">
        <v>298.49200220893238</v>
      </c>
      <c r="J4">
        <v>40</v>
      </c>
      <c r="K4">
        <v>0.98</v>
      </c>
      <c r="M4">
        <v>0.05</v>
      </c>
      <c r="N4">
        <f t="shared" si="0"/>
        <v>1875.956183226798</v>
      </c>
      <c r="P4">
        <f>1.487/3600</f>
        <v>4.1305555555555556E-4</v>
      </c>
    </row>
    <row r="5" spans="1:16" x14ac:dyDescent="0.35">
      <c r="A5" t="s">
        <v>4</v>
      </c>
      <c r="B5" t="s">
        <v>0</v>
      </c>
      <c r="C5" t="s">
        <v>264</v>
      </c>
      <c r="D5">
        <v>-1.561593</v>
      </c>
      <c r="E5" t="s">
        <v>263</v>
      </c>
      <c r="F5">
        <v>12.238333000000001</v>
      </c>
      <c r="G5">
        <v>1.0024892924628184</v>
      </c>
      <c r="H5">
        <v>174.12033462187699</v>
      </c>
      <c r="I5">
        <v>298.49200220893198</v>
      </c>
      <c r="J5">
        <v>40</v>
      </c>
      <c r="K5">
        <v>0.98</v>
      </c>
      <c r="M5">
        <v>0.05</v>
      </c>
      <c r="N5">
        <f t="shared" si="0"/>
        <v>1875.956183226798</v>
      </c>
      <c r="P5">
        <f t="shared" ref="P5:P68" si="1">1.487/3600</f>
        <v>4.1305555555555556E-4</v>
      </c>
    </row>
    <row r="6" spans="1:16" x14ac:dyDescent="0.35">
      <c r="A6" t="s">
        <v>5</v>
      </c>
      <c r="B6" t="s">
        <v>0</v>
      </c>
      <c r="C6" t="s">
        <v>264</v>
      </c>
      <c r="D6">
        <v>24.684866</v>
      </c>
      <c r="E6" t="s">
        <v>263</v>
      </c>
      <c r="F6">
        <v>-22.328474</v>
      </c>
      <c r="G6">
        <v>0.89462138084787368</v>
      </c>
      <c r="H6">
        <v>174.12033462187699</v>
      </c>
      <c r="I6">
        <v>298.49200220893198</v>
      </c>
      <c r="J6">
        <v>40</v>
      </c>
      <c r="K6">
        <v>0.98</v>
      </c>
      <c r="M6">
        <v>0.05</v>
      </c>
      <c r="N6">
        <f t="shared" si="0"/>
        <v>1875.956183226798</v>
      </c>
      <c r="P6">
        <f t="shared" si="1"/>
        <v>4.1305555555555556E-4</v>
      </c>
    </row>
    <row r="7" spans="1:16" x14ac:dyDescent="0.35">
      <c r="A7" t="s">
        <v>6</v>
      </c>
      <c r="B7" t="s">
        <v>0</v>
      </c>
      <c r="C7" t="s">
        <v>264</v>
      </c>
      <c r="D7">
        <v>20.939444000000002</v>
      </c>
      <c r="E7" t="s">
        <v>263</v>
      </c>
      <c r="F7">
        <v>6.6111110000000002</v>
      </c>
      <c r="G7">
        <v>0.12781496572117995</v>
      </c>
      <c r="H7">
        <v>174.12033462187699</v>
      </c>
      <c r="I7">
        <v>298.49200220893198</v>
      </c>
      <c r="J7">
        <v>40</v>
      </c>
      <c r="K7">
        <v>0.98</v>
      </c>
      <c r="M7">
        <v>0.05</v>
      </c>
      <c r="N7">
        <f t="shared" si="0"/>
        <v>1875.956183226798</v>
      </c>
      <c r="P7">
        <f t="shared" si="1"/>
        <v>4.1305555555555556E-4</v>
      </c>
    </row>
    <row r="8" spans="1:16" x14ac:dyDescent="0.35">
      <c r="A8" t="s">
        <v>7</v>
      </c>
      <c r="B8" t="s">
        <v>0</v>
      </c>
      <c r="C8" t="s">
        <v>264</v>
      </c>
      <c r="D8">
        <v>-5.5470800000000002</v>
      </c>
      <c r="E8" t="s">
        <v>263</v>
      </c>
      <c r="F8">
        <v>7.5399890000000003</v>
      </c>
      <c r="G8">
        <v>3.5434115074886545</v>
      </c>
      <c r="H8">
        <v>174.12033462187699</v>
      </c>
      <c r="I8">
        <v>298.49200220893198</v>
      </c>
      <c r="J8">
        <v>40</v>
      </c>
      <c r="K8">
        <v>0.98</v>
      </c>
      <c r="M8">
        <v>0.05</v>
      </c>
      <c r="N8">
        <f t="shared" si="0"/>
        <v>1875.956183226798</v>
      </c>
      <c r="P8">
        <f t="shared" si="1"/>
        <v>4.1305555555555556E-4</v>
      </c>
    </row>
    <row r="9" spans="1:16" x14ac:dyDescent="0.35">
      <c r="A9" t="s">
        <v>8</v>
      </c>
      <c r="B9" t="s">
        <v>0</v>
      </c>
      <c r="C9" t="s">
        <v>264</v>
      </c>
      <c r="D9">
        <v>12.354722000000001</v>
      </c>
      <c r="E9" t="s">
        <v>263</v>
      </c>
      <c r="F9">
        <v>7.3697220000000003</v>
      </c>
      <c r="G9">
        <v>2.2977054399234609</v>
      </c>
      <c r="H9">
        <v>174.12033462187699</v>
      </c>
      <c r="I9">
        <v>298.49200220893198</v>
      </c>
      <c r="J9">
        <v>40</v>
      </c>
      <c r="K9">
        <v>0.98</v>
      </c>
      <c r="M9">
        <v>0.05</v>
      </c>
      <c r="N9">
        <f t="shared" si="0"/>
        <v>1875.956183226798</v>
      </c>
      <c r="P9">
        <f t="shared" si="1"/>
        <v>4.1305555555555556E-4</v>
      </c>
    </row>
    <row r="10" spans="1:16" x14ac:dyDescent="0.35">
      <c r="A10" t="s">
        <v>9</v>
      </c>
      <c r="B10" t="s">
        <v>0</v>
      </c>
      <c r="C10" t="s">
        <v>264</v>
      </c>
      <c r="D10">
        <v>21.758664</v>
      </c>
      <c r="E10" t="s">
        <v>263</v>
      </c>
      <c r="F10">
        <v>-4.0383329999999997</v>
      </c>
      <c r="G10">
        <v>2.7405992086895101</v>
      </c>
      <c r="H10">
        <v>174.12033462187699</v>
      </c>
      <c r="I10">
        <v>298.49200220893198</v>
      </c>
      <c r="J10">
        <v>40</v>
      </c>
      <c r="K10">
        <v>0.98</v>
      </c>
      <c r="M10">
        <v>0.05</v>
      </c>
      <c r="N10">
        <f t="shared" si="0"/>
        <v>1875.956183226798</v>
      </c>
      <c r="P10">
        <f t="shared" si="1"/>
        <v>4.1305555555555556E-4</v>
      </c>
    </row>
    <row r="11" spans="1:16" x14ac:dyDescent="0.35">
      <c r="A11" t="s">
        <v>10</v>
      </c>
      <c r="B11" t="s">
        <v>0</v>
      </c>
      <c r="C11" t="s">
        <v>264</v>
      </c>
      <c r="D11">
        <v>15.827659000000001</v>
      </c>
      <c r="E11" t="s">
        <v>263</v>
      </c>
      <c r="F11">
        <v>-0.228021</v>
      </c>
      <c r="G11">
        <v>0.63610205224673855</v>
      </c>
      <c r="H11">
        <v>174.12033462187699</v>
      </c>
      <c r="I11">
        <v>298.49200220893198</v>
      </c>
      <c r="J11">
        <v>40</v>
      </c>
      <c r="K11">
        <v>0.98</v>
      </c>
      <c r="M11">
        <v>0.05</v>
      </c>
      <c r="N11">
        <f t="shared" si="0"/>
        <v>1875.956183226798</v>
      </c>
      <c r="P11">
        <f t="shared" si="1"/>
        <v>4.1305555555555556E-4</v>
      </c>
    </row>
    <row r="12" spans="1:16" x14ac:dyDescent="0.35">
      <c r="A12" t="s">
        <v>11</v>
      </c>
      <c r="B12" t="s">
        <v>0</v>
      </c>
      <c r="C12" t="s">
        <v>264</v>
      </c>
      <c r="D12">
        <v>42.590274999999998</v>
      </c>
      <c r="E12" t="s">
        <v>263</v>
      </c>
      <c r="F12">
        <v>11.825138000000001</v>
      </c>
      <c r="G12">
        <v>0.17122097898043953</v>
      </c>
      <c r="H12">
        <v>174.12033462187699</v>
      </c>
      <c r="I12">
        <v>298.49200220893198</v>
      </c>
      <c r="J12">
        <v>40</v>
      </c>
      <c r="K12">
        <v>0.98</v>
      </c>
      <c r="M12">
        <v>0.05</v>
      </c>
      <c r="N12">
        <f t="shared" si="0"/>
        <v>1875.956183226798</v>
      </c>
      <c r="P12">
        <f t="shared" si="1"/>
        <v>4.1305555555555556E-4</v>
      </c>
    </row>
    <row r="13" spans="1:16" x14ac:dyDescent="0.35">
      <c r="A13" t="s">
        <v>12</v>
      </c>
      <c r="B13" t="s">
        <v>0</v>
      </c>
      <c r="C13" t="s">
        <v>264</v>
      </c>
      <c r="D13">
        <v>1.659626</v>
      </c>
      <c r="E13" t="s">
        <v>263</v>
      </c>
      <c r="F13">
        <v>28.033885999999999</v>
      </c>
      <c r="G13">
        <v>8.5319984167868999</v>
      </c>
      <c r="H13">
        <v>174.12033462187699</v>
      </c>
      <c r="I13">
        <v>298.49200220893198</v>
      </c>
      <c r="J13">
        <v>40</v>
      </c>
      <c r="K13">
        <v>0.98</v>
      </c>
      <c r="M13">
        <v>0.05</v>
      </c>
      <c r="N13">
        <f t="shared" si="0"/>
        <v>1875.956183226798</v>
      </c>
      <c r="P13">
        <f t="shared" si="1"/>
        <v>4.1305555555555556E-4</v>
      </c>
    </row>
    <row r="14" spans="1:16" x14ac:dyDescent="0.35">
      <c r="A14" t="s">
        <v>13</v>
      </c>
      <c r="B14" t="s">
        <v>0</v>
      </c>
      <c r="C14" t="s">
        <v>264</v>
      </c>
      <c r="D14">
        <v>30.802498</v>
      </c>
      <c r="E14" t="s">
        <v>263</v>
      </c>
      <c r="F14">
        <v>26.820553</v>
      </c>
      <c r="G14">
        <v>20.526735032932216</v>
      </c>
      <c r="H14">
        <v>174.12033462187699</v>
      </c>
      <c r="I14">
        <v>298.49200220893198</v>
      </c>
      <c r="J14">
        <v>40</v>
      </c>
      <c r="K14">
        <v>0.98</v>
      </c>
      <c r="M14">
        <v>0.05</v>
      </c>
      <c r="N14">
        <f t="shared" si="0"/>
        <v>1875.956183226798</v>
      </c>
      <c r="P14">
        <f t="shared" si="1"/>
        <v>4.1305555555555556E-4</v>
      </c>
    </row>
    <row r="15" spans="1:16" x14ac:dyDescent="0.35">
      <c r="A15" t="s">
        <v>14</v>
      </c>
      <c r="B15" t="s">
        <v>0</v>
      </c>
      <c r="C15" t="s">
        <v>264</v>
      </c>
      <c r="D15">
        <v>39.782333999999999</v>
      </c>
      <c r="E15" t="s">
        <v>263</v>
      </c>
      <c r="F15">
        <v>15.179384000000001</v>
      </c>
      <c r="G15">
        <v>0</v>
      </c>
      <c r="H15">
        <v>174.12033462187699</v>
      </c>
      <c r="I15">
        <v>298.49200220893198</v>
      </c>
      <c r="J15">
        <v>40</v>
      </c>
      <c r="K15">
        <v>0.98</v>
      </c>
      <c r="M15">
        <v>0.05</v>
      </c>
      <c r="N15">
        <f t="shared" si="0"/>
        <v>1875.956183226798</v>
      </c>
      <c r="P15">
        <f t="shared" si="1"/>
        <v>4.1305555555555556E-4</v>
      </c>
    </row>
    <row r="16" spans="1:16" x14ac:dyDescent="0.35">
      <c r="A16" t="s">
        <v>15</v>
      </c>
      <c r="B16" t="s">
        <v>0</v>
      </c>
      <c r="C16" t="s">
        <v>264</v>
      </c>
      <c r="D16">
        <v>40.489673000000003</v>
      </c>
      <c r="E16" t="s">
        <v>263</v>
      </c>
      <c r="F16">
        <v>9.1449999999999996</v>
      </c>
      <c r="G16">
        <v>5.6515489852690823</v>
      </c>
      <c r="H16">
        <v>174.12033462187699</v>
      </c>
      <c r="I16">
        <v>298.49200220893198</v>
      </c>
      <c r="J16">
        <v>40</v>
      </c>
      <c r="K16">
        <v>0.98</v>
      </c>
      <c r="M16">
        <v>0.05</v>
      </c>
      <c r="N16">
        <f t="shared" si="0"/>
        <v>1875.956183226798</v>
      </c>
      <c r="P16">
        <f t="shared" si="1"/>
        <v>4.1305555555555556E-4</v>
      </c>
    </row>
    <row r="17" spans="1:16" x14ac:dyDescent="0.35">
      <c r="A17" t="s">
        <v>16</v>
      </c>
      <c r="B17" t="s">
        <v>0</v>
      </c>
      <c r="C17" t="s">
        <v>264</v>
      </c>
      <c r="D17">
        <v>11.609444</v>
      </c>
      <c r="E17" t="s">
        <v>263</v>
      </c>
      <c r="F17">
        <v>-0.80368899999999999</v>
      </c>
      <c r="G17">
        <v>0.92791495244043565</v>
      </c>
      <c r="H17">
        <v>174.12033462187699</v>
      </c>
      <c r="I17">
        <v>298.49200220893198</v>
      </c>
      <c r="J17">
        <v>40</v>
      </c>
      <c r="K17">
        <v>0.98</v>
      </c>
      <c r="M17">
        <v>0.05</v>
      </c>
      <c r="N17">
        <f t="shared" si="0"/>
        <v>1875.956183226798</v>
      </c>
      <c r="P17">
        <f t="shared" si="1"/>
        <v>4.1305555555555556E-4</v>
      </c>
    </row>
    <row r="18" spans="1:16" x14ac:dyDescent="0.35">
      <c r="A18" t="s">
        <v>17</v>
      </c>
      <c r="B18" t="s">
        <v>0</v>
      </c>
      <c r="C18" t="s">
        <v>264</v>
      </c>
      <c r="D18">
        <v>-1.0231939999999999</v>
      </c>
      <c r="E18" t="s">
        <v>263</v>
      </c>
      <c r="F18">
        <v>7.9465269999999997</v>
      </c>
      <c r="G18">
        <v>3.9410756293586227</v>
      </c>
      <c r="H18">
        <v>174.12033462187699</v>
      </c>
      <c r="I18">
        <v>298.49200220893198</v>
      </c>
      <c r="J18">
        <v>40</v>
      </c>
      <c r="K18">
        <v>0.98</v>
      </c>
      <c r="M18">
        <v>0.05</v>
      </c>
      <c r="N18">
        <f t="shared" si="0"/>
        <v>1875.956183226798</v>
      </c>
      <c r="P18">
        <f t="shared" si="1"/>
        <v>4.1305555555555556E-4</v>
      </c>
    </row>
    <row r="19" spans="1:16" x14ac:dyDescent="0.35">
      <c r="A19" t="s">
        <v>18</v>
      </c>
      <c r="B19" t="s">
        <v>0</v>
      </c>
      <c r="C19" t="s">
        <v>264</v>
      </c>
      <c r="D19">
        <v>-9.6966450000000002</v>
      </c>
      <c r="E19" t="s">
        <v>263</v>
      </c>
      <c r="F19">
        <v>9.9455869999999997</v>
      </c>
      <c r="G19">
        <v>0.80506063538305328</v>
      </c>
      <c r="H19">
        <v>174.12033462187699</v>
      </c>
      <c r="I19">
        <v>298.49200220893198</v>
      </c>
      <c r="J19">
        <v>40</v>
      </c>
      <c r="K19">
        <v>0.98</v>
      </c>
      <c r="M19">
        <v>0.05</v>
      </c>
      <c r="N19">
        <f t="shared" si="0"/>
        <v>1875.956183226798</v>
      </c>
      <c r="P19">
        <f t="shared" si="1"/>
        <v>4.1305555555555556E-4</v>
      </c>
    </row>
    <row r="20" spans="1:16" x14ac:dyDescent="0.35">
      <c r="A20" t="s">
        <v>19</v>
      </c>
      <c r="B20" t="s">
        <v>0</v>
      </c>
      <c r="C20" t="s">
        <v>264</v>
      </c>
      <c r="D20">
        <v>-15.310138999999999</v>
      </c>
      <c r="E20" t="s">
        <v>263</v>
      </c>
      <c r="F20">
        <v>13.443182</v>
      </c>
      <c r="G20">
        <v>0.10554687570740602</v>
      </c>
      <c r="H20">
        <v>174.12033462187699</v>
      </c>
      <c r="I20">
        <v>298.49200220893198</v>
      </c>
      <c r="J20">
        <v>40</v>
      </c>
      <c r="K20">
        <v>0.98</v>
      </c>
      <c r="M20">
        <v>0.05</v>
      </c>
      <c r="N20">
        <f t="shared" si="0"/>
        <v>1875.956183226798</v>
      </c>
      <c r="P20">
        <f t="shared" si="1"/>
        <v>4.1305555555555556E-4</v>
      </c>
    </row>
    <row r="21" spans="1:16" x14ac:dyDescent="0.35">
      <c r="A21" t="s">
        <v>20</v>
      </c>
      <c r="B21" t="s">
        <v>0</v>
      </c>
      <c r="C21" t="s">
        <v>264</v>
      </c>
      <c r="D21">
        <v>-15.180413</v>
      </c>
      <c r="E21" t="s">
        <v>263</v>
      </c>
      <c r="F21">
        <v>11.803749</v>
      </c>
      <c r="G21">
        <v>8.322161887304072E-2</v>
      </c>
      <c r="H21">
        <v>174.12033462187699</v>
      </c>
      <c r="I21">
        <v>298.49200220893198</v>
      </c>
      <c r="J21">
        <v>40</v>
      </c>
      <c r="K21">
        <v>0.98</v>
      </c>
      <c r="M21">
        <v>0.05</v>
      </c>
      <c r="N21">
        <f t="shared" si="0"/>
        <v>1875.956183226798</v>
      </c>
      <c r="P21">
        <f t="shared" si="1"/>
        <v>4.1305555555555556E-4</v>
      </c>
    </row>
    <row r="22" spans="1:16" x14ac:dyDescent="0.35">
      <c r="A22" t="s">
        <v>21</v>
      </c>
      <c r="B22" t="s">
        <v>0</v>
      </c>
      <c r="C22" t="s">
        <v>264</v>
      </c>
      <c r="D22">
        <v>10.267894999999999</v>
      </c>
      <c r="E22" t="s">
        <v>263</v>
      </c>
      <c r="F22">
        <v>1.650801</v>
      </c>
      <c r="G22">
        <v>0.62317229434573451</v>
      </c>
      <c r="H22">
        <v>174.12033462187699</v>
      </c>
      <c r="I22">
        <v>298.49200220893198</v>
      </c>
      <c r="J22">
        <v>40</v>
      </c>
      <c r="K22">
        <v>0.98</v>
      </c>
      <c r="M22">
        <v>0.05</v>
      </c>
      <c r="N22">
        <f t="shared" si="0"/>
        <v>1875.956183226798</v>
      </c>
      <c r="P22">
        <f t="shared" si="1"/>
        <v>4.1305555555555556E-4</v>
      </c>
    </row>
    <row r="23" spans="1:16" x14ac:dyDescent="0.35">
      <c r="A23" t="s">
        <v>22</v>
      </c>
      <c r="B23" t="s">
        <v>0</v>
      </c>
      <c r="C23" t="s">
        <v>264</v>
      </c>
      <c r="D23">
        <v>37.906193000000002</v>
      </c>
      <c r="E23" t="s">
        <v>263</v>
      </c>
      <c r="F23">
        <v>-2.3559E-2</v>
      </c>
      <c r="G23">
        <v>5.604616618052102</v>
      </c>
      <c r="H23">
        <v>174.12033462187699</v>
      </c>
      <c r="I23">
        <v>298.49200220893198</v>
      </c>
      <c r="J23">
        <v>40</v>
      </c>
      <c r="K23">
        <v>0.98</v>
      </c>
      <c r="M23">
        <v>0.05</v>
      </c>
      <c r="N23">
        <f t="shared" si="0"/>
        <v>1875.956183226798</v>
      </c>
      <c r="P23">
        <f t="shared" si="1"/>
        <v>4.1305555555555556E-4</v>
      </c>
    </row>
    <row r="24" spans="1:16" x14ac:dyDescent="0.35">
      <c r="A24" t="s">
        <v>23</v>
      </c>
      <c r="B24" t="s">
        <v>0</v>
      </c>
      <c r="C24" t="s">
        <v>264</v>
      </c>
      <c r="D24">
        <v>-9.4294989999999999</v>
      </c>
      <c r="E24" t="s">
        <v>263</v>
      </c>
      <c r="F24">
        <v>6.4280549999999996</v>
      </c>
      <c r="G24">
        <v>0.1770943890008263</v>
      </c>
      <c r="H24">
        <v>174.12033462187699</v>
      </c>
      <c r="I24">
        <v>298.49200220893198</v>
      </c>
      <c r="J24">
        <v>40</v>
      </c>
      <c r="K24">
        <v>0.98</v>
      </c>
      <c r="M24">
        <v>0.05</v>
      </c>
      <c r="N24">
        <f t="shared" si="0"/>
        <v>1875.956183226798</v>
      </c>
      <c r="P24">
        <f t="shared" si="1"/>
        <v>4.1305555555555556E-4</v>
      </c>
    </row>
    <row r="25" spans="1:16" x14ac:dyDescent="0.35">
      <c r="A25" t="s">
        <v>24</v>
      </c>
      <c r="B25" t="s">
        <v>0</v>
      </c>
      <c r="C25" t="s">
        <v>264</v>
      </c>
      <c r="D25">
        <v>17.228331000000001</v>
      </c>
      <c r="E25" t="s">
        <v>263</v>
      </c>
      <c r="F25">
        <v>26.335100000000001</v>
      </c>
      <c r="G25">
        <v>2.1270974206327997</v>
      </c>
      <c r="H25">
        <v>174.12033462187699</v>
      </c>
      <c r="I25">
        <v>298.49200220893198</v>
      </c>
      <c r="J25">
        <v>40</v>
      </c>
      <c r="K25">
        <v>0.98</v>
      </c>
      <c r="M25">
        <v>0.05</v>
      </c>
      <c r="N25">
        <f t="shared" si="0"/>
        <v>1875.956183226798</v>
      </c>
      <c r="P25">
        <f t="shared" si="1"/>
        <v>4.1305555555555556E-4</v>
      </c>
    </row>
    <row r="26" spans="1:16" x14ac:dyDescent="0.35">
      <c r="A26" t="s">
        <v>25</v>
      </c>
      <c r="B26" t="s">
        <v>0</v>
      </c>
      <c r="C26" t="s">
        <v>264</v>
      </c>
      <c r="D26">
        <v>28.233608</v>
      </c>
      <c r="E26" t="s">
        <v>263</v>
      </c>
      <c r="F26">
        <v>-29.609988000000001</v>
      </c>
      <c r="G26">
        <v>0.12791505366977168</v>
      </c>
      <c r="H26">
        <v>174.12033462187699</v>
      </c>
      <c r="I26">
        <v>298.49200220893198</v>
      </c>
      <c r="J26">
        <v>40</v>
      </c>
      <c r="K26">
        <v>0.98</v>
      </c>
      <c r="M26">
        <v>0.05</v>
      </c>
      <c r="N26">
        <f t="shared" si="0"/>
        <v>1875.956183226798</v>
      </c>
      <c r="P26">
        <f t="shared" si="1"/>
        <v>4.1305555555555556E-4</v>
      </c>
    </row>
    <row r="27" spans="1:16" x14ac:dyDescent="0.35">
      <c r="A27" t="s">
        <v>26</v>
      </c>
      <c r="B27" t="s">
        <v>0</v>
      </c>
      <c r="C27" t="s">
        <v>264</v>
      </c>
      <c r="D27">
        <v>-7.0926200000000001</v>
      </c>
      <c r="E27" t="s">
        <v>263</v>
      </c>
      <c r="F27">
        <v>31.791702000000001</v>
      </c>
      <c r="G27">
        <v>6.7412224166628114</v>
      </c>
      <c r="H27">
        <v>174.12033462187699</v>
      </c>
      <c r="I27">
        <v>298.49200220893198</v>
      </c>
      <c r="J27">
        <v>40</v>
      </c>
      <c r="K27">
        <v>0.98</v>
      </c>
      <c r="M27">
        <v>0.05</v>
      </c>
      <c r="N27">
        <f t="shared" si="0"/>
        <v>1875.956183226798</v>
      </c>
      <c r="P27">
        <f t="shared" si="1"/>
        <v>4.1305555555555556E-4</v>
      </c>
    </row>
    <row r="28" spans="1:16" x14ac:dyDescent="0.35">
      <c r="A28" t="s">
        <v>27</v>
      </c>
      <c r="B28" t="s">
        <v>0</v>
      </c>
      <c r="C28" t="s">
        <v>264</v>
      </c>
      <c r="D28">
        <v>46.869107</v>
      </c>
      <c r="E28" t="s">
        <v>263</v>
      </c>
      <c r="F28">
        <v>-18.766946999999998</v>
      </c>
      <c r="G28">
        <v>0.7434452987934107</v>
      </c>
      <c r="H28">
        <v>174.12033462187699</v>
      </c>
      <c r="I28">
        <v>298.49200220893198</v>
      </c>
      <c r="J28">
        <v>40</v>
      </c>
      <c r="K28">
        <v>0.98</v>
      </c>
      <c r="M28">
        <v>0.05</v>
      </c>
      <c r="N28">
        <f t="shared" si="0"/>
        <v>1875.956183226798</v>
      </c>
      <c r="P28">
        <f t="shared" si="1"/>
        <v>4.1305555555555556E-4</v>
      </c>
    </row>
    <row r="29" spans="1:16" x14ac:dyDescent="0.35">
      <c r="A29" t="s">
        <v>28</v>
      </c>
      <c r="B29" t="s">
        <v>0</v>
      </c>
      <c r="C29" t="s">
        <v>264</v>
      </c>
      <c r="D29">
        <v>-3.9961660000000001</v>
      </c>
      <c r="E29" t="s">
        <v>263</v>
      </c>
      <c r="F29">
        <v>17.570692000000001</v>
      </c>
      <c r="G29">
        <v>0.9723259757260948</v>
      </c>
      <c r="H29">
        <v>174.12033462187699</v>
      </c>
      <c r="I29">
        <v>298.49200220893198</v>
      </c>
      <c r="J29">
        <v>40</v>
      </c>
      <c r="K29">
        <v>0.98</v>
      </c>
      <c r="M29">
        <v>0.05</v>
      </c>
      <c r="N29">
        <f t="shared" si="0"/>
        <v>1875.956183226798</v>
      </c>
      <c r="P29">
        <f t="shared" si="1"/>
        <v>4.1305555555555556E-4</v>
      </c>
    </row>
    <row r="30" spans="1:16" x14ac:dyDescent="0.35">
      <c r="A30" t="s">
        <v>29</v>
      </c>
      <c r="B30" t="s">
        <v>0</v>
      </c>
      <c r="C30" t="s">
        <v>264</v>
      </c>
      <c r="D30">
        <v>35.529561999999999</v>
      </c>
      <c r="E30" t="s">
        <v>263</v>
      </c>
      <c r="F30">
        <v>-18.665694999999999</v>
      </c>
      <c r="G30">
        <v>0.81752005136855832</v>
      </c>
      <c r="H30">
        <v>174.12033462187699</v>
      </c>
      <c r="I30">
        <v>298.49200220893198</v>
      </c>
      <c r="J30">
        <v>40</v>
      </c>
      <c r="K30">
        <v>0.98</v>
      </c>
      <c r="M30">
        <v>0.05</v>
      </c>
      <c r="N30">
        <f t="shared" si="0"/>
        <v>1875.956183226798</v>
      </c>
      <c r="P30">
        <f t="shared" si="1"/>
        <v>4.1305555555555556E-4</v>
      </c>
    </row>
    <row r="31" spans="1:16" x14ac:dyDescent="0.35">
      <c r="A31" t="s">
        <v>30</v>
      </c>
      <c r="B31" t="s">
        <v>0</v>
      </c>
      <c r="C31" t="s">
        <v>264</v>
      </c>
      <c r="D31">
        <v>-10.940835</v>
      </c>
      <c r="E31" t="s">
        <v>263</v>
      </c>
      <c r="F31">
        <v>21.00789</v>
      </c>
      <c r="G31">
        <v>0.41788542067678985</v>
      </c>
      <c r="H31">
        <v>174.12033462187699</v>
      </c>
      <c r="I31">
        <v>298.49200220893198</v>
      </c>
      <c r="J31">
        <v>40</v>
      </c>
      <c r="K31">
        <v>0.98</v>
      </c>
      <c r="M31">
        <v>0.05</v>
      </c>
      <c r="N31">
        <f t="shared" si="0"/>
        <v>1875.956183226798</v>
      </c>
      <c r="P31">
        <f t="shared" si="1"/>
        <v>4.1305555555555556E-4</v>
      </c>
    </row>
    <row r="32" spans="1:16" x14ac:dyDescent="0.35">
      <c r="A32" t="s">
        <v>31</v>
      </c>
      <c r="B32" t="s">
        <v>0</v>
      </c>
      <c r="C32" t="s">
        <v>264</v>
      </c>
      <c r="D32">
        <v>34.301524999999998</v>
      </c>
      <c r="E32" t="s">
        <v>263</v>
      </c>
      <c r="F32">
        <v>-13.254308</v>
      </c>
      <c r="G32">
        <v>0.64132113198730489</v>
      </c>
      <c r="H32">
        <v>174.12033462187699</v>
      </c>
      <c r="I32">
        <v>298.49200220893198</v>
      </c>
      <c r="J32">
        <v>40</v>
      </c>
      <c r="K32">
        <v>0.98</v>
      </c>
      <c r="M32">
        <v>0.05</v>
      </c>
      <c r="N32">
        <f t="shared" si="0"/>
        <v>1875.956183226798</v>
      </c>
      <c r="P32">
        <f t="shared" si="1"/>
        <v>4.1305555555555556E-4</v>
      </c>
    </row>
    <row r="33" spans="1:16" x14ac:dyDescent="0.35">
      <c r="A33" t="s">
        <v>32</v>
      </c>
      <c r="B33" t="s">
        <v>0</v>
      </c>
      <c r="C33" t="s">
        <v>264</v>
      </c>
      <c r="D33">
        <v>18.490410000000001</v>
      </c>
      <c r="E33" t="s">
        <v>263</v>
      </c>
      <c r="F33">
        <v>-22.957640000000001</v>
      </c>
      <c r="G33">
        <v>0.62148898536659214</v>
      </c>
      <c r="H33">
        <v>174.12033462187699</v>
      </c>
      <c r="I33">
        <v>298.49200220893198</v>
      </c>
      <c r="J33">
        <v>40</v>
      </c>
      <c r="K33">
        <v>0.98</v>
      </c>
      <c r="M33">
        <v>0.05</v>
      </c>
      <c r="N33">
        <f t="shared" si="0"/>
        <v>1875.956183226798</v>
      </c>
      <c r="P33">
        <f t="shared" si="1"/>
        <v>4.1305555555555556E-4</v>
      </c>
    </row>
    <row r="34" spans="1:16" x14ac:dyDescent="0.35">
      <c r="A34" t="s">
        <v>33</v>
      </c>
      <c r="B34" t="s">
        <v>0</v>
      </c>
      <c r="C34" t="s">
        <v>264</v>
      </c>
      <c r="D34">
        <v>8.0816660000000002</v>
      </c>
      <c r="E34" t="s">
        <v>263</v>
      </c>
      <c r="F34">
        <v>17.607789</v>
      </c>
      <c r="G34">
        <v>0.75937072818894913</v>
      </c>
      <c r="H34">
        <v>174.12033462187699</v>
      </c>
      <c r="I34">
        <v>298.49200220893198</v>
      </c>
      <c r="J34">
        <v>40</v>
      </c>
      <c r="K34">
        <v>0.98</v>
      </c>
      <c r="M34">
        <v>0.05</v>
      </c>
      <c r="N34">
        <f t="shared" si="0"/>
        <v>1875.956183226798</v>
      </c>
      <c r="P34">
        <f t="shared" si="1"/>
        <v>4.1305555555555556E-4</v>
      </c>
    </row>
    <row r="35" spans="1:16" x14ac:dyDescent="0.35">
      <c r="A35" t="s">
        <v>34</v>
      </c>
      <c r="B35" t="s">
        <v>0</v>
      </c>
      <c r="C35" t="s">
        <v>264</v>
      </c>
      <c r="D35">
        <v>8.6752769999999995</v>
      </c>
      <c r="E35" t="s">
        <v>263</v>
      </c>
      <c r="F35">
        <v>9.0819989999999997</v>
      </c>
      <c r="G35">
        <v>22.387415691748071</v>
      </c>
      <c r="H35">
        <v>174.12033462187699</v>
      </c>
      <c r="I35">
        <v>298.49200220893198</v>
      </c>
      <c r="J35">
        <v>40</v>
      </c>
      <c r="K35">
        <v>0.98</v>
      </c>
      <c r="M35">
        <v>0.05</v>
      </c>
      <c r="N35">
        <f t="shared" si="0"/>
        <v>1875.956183226798</v>
      </c>
      <c r="P35">
        <f t="shared" si="1"/>
        <v>4.1305555555555556E-4</v>
      </c>
    </row>
    <row r="36" spans="1:16" x14ac:dyDescent="0.35">
      <c r="A36" t="s">
        <v>35</v>
      </c>
      <c r="B36" t="s">
        <v>0</v>
      </c>
      <c r="C36" t="s">
        <v>264</v>
      </c>
      <c r="D36">
        <v>29.873888000000001</v>
      </c>
      <c r="E36" t="s">
        <v>263</v>
      </c>
      <c r="F36">
        <v>-1.9402779999999999</v>
      </c>
      <c r="G36">
        <v>0.5622722811352926</v>
      </c>
      <c r="H36">
        <v>174.12033462187699</v>
      </c>
      <c r="I36">
        <v>298.49200220893198</v>
      </c>
      <c r="J36">
        <v>40</v>
      </c>
      <c r="K36">
        <v>0.98</v>
      </c>
      <c r="M36">
        <v>0.05</v>
      </c>
      <c r="N36">
        <f t="shared" si="0"/>
        <v>1875.956183226798</v>
      </c>
      <c r="P36">
        <f t="shared" si="1"/>
        <v>4.1305555555555556E-4</v>
      </c>
    </row>
    <row r="37" spans="1:16" x14ac:dyDescent="0.35">
      <c r="A37" t="s">
        <v>36</v>
      </c>
      <c r="B37" t="s">
        <v>0</v>
      </c>
      <c r="C37" t="s">
        <v>264</v>
      </c>
      <c r="D37">
        <v>30.217635999999999</v>
      </c>
      <c r="E37" t="s">
        <v>263</v>
      </c>
      <c r="F37">
        <v>12.862807</v>
      </c>
      <c r="G37">
        <v>1.7434480283909599</v>
      </c>
      <c r="H37">
        <v>174.12033462187699</v>
      </c>
      <c r="I37">
        <v>298.49200220893198</v>
      </c>
      <c r="J37">
        <v>40</v>
      </c>
      <c r="K37">
        <v>0.98</v>
      </c>
      <c r="M37">
        <v>0.05</v>
      </c>
      <c r="N37">
        <f t="shared" si="0"/>
        <v>1875.956183226798</v>
      </c>
      <c r="P37">
        <f t="shared" si="1"/>
        <v>4.1305555555555556E-4</v>
      </c>
    </row>
    <row r="38" spans="1:16" x14ac:dyDescent="0.35">
      <c r="A38" t="s">
        <v>37</v>
      </c>
      <c r="B38" t="s">
        <v>0</v>
      </c>
      <c r="C38" t="s">
        <v>264</v>
      </c>
      <c r="D38">
        <v>-14.452362000000001</v>
      </c>
      <c r="E38" t="s">
        <v>263</v>
      </c>
      <c r="F38">
        <v>14.497401</v>
      </c>
      <c r="G38">
        <v>1.4031156177029205</v>
      </c>
      <c r="H38">
        <v>174.12033462187699</v>
      </c>
      <c r="I38">
        <v>298.49200220893198</v>
      </c>
      <c r="J38">
        <v>40</v>
      </c>
      <c r="K38">
        <v>0.98</v>
      </c>
      <c r="M38">
        <v>0.05</v>
      </c>
      <c r="N38">
        <f t="shared" si="0"/>
        <v>1875.956183226798</v>
      </c>
      <c r="P38">
        <f t="shared" si="1"/>
        <v>4.1305555555555556E-4</v>
      </c>
    </row>
    <row r="39" spans="1:16" x14ac:dyDescent="0.35">
      <c r="A39" t="s">
        <v>38</v>
      </c>
      <c r="B39" t="s">
        <v>0</v>
      </c>
      <c r="C39" t="s">
        <v>264</v>
      </c>
      <c r="D39">
        <v>-11.779889000000001</v>
      </c>
      <c r="E39" t="s">
        <v>263</v>
      </c>
      <c r="F39">
        <v>8.4605549999999994</v>
      </c>
      <c r="G39">
        <v>0.21334067335463955</v>
      </c>
      <c r="H39">
        <v>174.12033462187699</v>
      </c>
      <c r="I39">
        <v>298.49200220893198</v>
      </c>
      <c r="J39">
        <v>40</v>
      </c>
      <c r="K39">
        <v>0.98</v>
      </c>
      <c r="M39">
        <v>0.05</v>
      </c>
      <c r="N39">
        <f t="shared" si="0"/>
        <v>1875.956183226798</v>
      </c>
      <c r="P39">
        <f t="shared" si="1"/>
        <v>4.1305555555555556E-4</v>
      </c>
    </row>
    <row r="40" spans="1:16" x14ac:dyDescent="0.35">
      <c r="A40" t="s">
        <v>39</v>
      </c>
      <c r="B40" t="s">
        <v>0</v>
      </c>
      <c r="C40" t="s">
        <v>264</v>
      </c>
      <c r="D40">
        <v>46.199615999999999</v>
      </c>
      <c r="E40" t="s">
        <v>263</v>
      </c>
      <c r="F40">
        <v>5.1521489999999996</v>
      </c>
      <c r="G40">
        <v>0.3704031867628586</v>
      </c>
      <c r="H40">
        <v>174.12033462187699</v>
      </c>
      <c r="I40">
        <v>298.49200220893198</v>
      </c>
      <c r="J40">
        <v>40</v>
      </c>
      <c r="K40">
        <v>0.98</v>
      </c>
      <c r="M40">
        <v>0.05</v>
      </c>
      <c r="N40">
        <f t="shared" si="0"/>
        <v>1875.956183226798</v>
      </c>
      <c r="P40">
        <f t="shared" si="1"/>
        <v>4.1305555555555556E-4</v>
      </c>
    </row>
    <row r="41" spans="1:16" x14ac:dyDescent="0.35">
      <c r="A41" t="s">
        <v>40</v>
      </c>
      <c r="B41" t="s">
        <v>0</v>
      </c>
      <c r="C41" t="s">
        <v>264</v>
      </c>
      <c r="D41">
        <v>31.465865999999998</v>
      </c>
      <c r="E41" t="s">
        <v>263</v>
      </c>
      <c r="F41">
        <v>-26.522503</v>
      </c>
      <c r="G41">
        <v>0.25097630470538412</v>
      </c>
      <c r="H41">
        <v>174.12033462187699</v>
      </c>
      <c r="I41">
        <v>298.49200220893198</v>
      </c>
      <c r="J41">
        <v>40</v>
      </c>
      <c r="K41">
        <v>0.98</v>
      </c>
      <c r="M41">
        <v>0.05</v>
      </c>
      <c r="N41">
        <f t="shared" si="0"/>
        <v>1875.956183226798</v>
      </c>
      <c r="P41">
        <f t="shared" si="1"/>
        <v>4.1305555555555556E-4</v>
      </c>
    </row>
    <row r="42" spans="1:16" x14ac:dyDescent="0.35">
      <c r="A42" t="s">
        <v>41</v>
      </c>
      <c r="B42" t="s">
        <v>0</v>
      </c>
      <c r="C42" t="s">
        <v>264</v>
      </c>
      <c r="D42">
        <v>18.732206999999999</v>
      </c>
      <c r="E42" t="s">
        <v>263</v>
      </c>
      <c r="F42">
        <v>15.454166000000001</v>
      </c>
      <c r="G42">
        <v>0.59831466723712123</v>
      </c>
      <c r="H42">
        <v>174.12033462187699</v>
      </c>
      <c r="I42">
        <v>298.49200220893198</v>
      </c>
      <c r="J42">
        <v>40</v>
      </c>
      <c r="K42">
        <v>0.98</v>
      </c>
      <c r="M42">
        <v>0.05</v>
      </c>
      <c r="N42">
        <f t="shared" si="0"/>
        <v>1875.956183226798</v>
      </c>
      <c r="P42">
        <f t="shared" si="1"/>
        <v>4.1305555555555556E-4</v>
      </c>
    </row>
    <row r="43" spans="1:16" x14ac:dyDescent="0.35">
      <c r="A43" t="s">
        <v>42</v>
      </c>
      <c r="B43" t="s">
        <v>0</v>
      </c>
      <c r="C43" t="s">
        <v>264</v>
      </c>
      <c r="D43">
        <v>0.82478200000000002</v>
      </c>
      <c r="E43" t="s">
        <v>263</v>
      </c>
      <c r="F43">
        <v>8.6195430000000002</v>
      </c>
      <c r="G43">
        <v>0.42731320048071159</v>
      </c>
      <c r="H43">
        <v>174.12033462187699</v>
      </c>
      <c r="I43">
        <v>298.49200220893198</v>
      </c>
      <c r="J43">
        <v>40</v>
      </c>
      <c r="K43">
        <v>0.98</v>
      </c>
      <c r="M43">
        <v>0.05</v>
      </c>
      <c r="N43">
        <f t="shared" si="0"/>
        <v>1875.956183226798</v>
      </c>
      <c r="P43">
        <f t="shared" si="1"/>
        <v>4.1305555555555556E-4</v>
      </c>
    </row>
    <row r="44" spans="1:16" x14ac:dyDescent="0.35">
      <c r="A44" t="s">
        <v>43</v>
      </c>
      <c r="B44" t="s">
        <v>0</v>
      </c>
      <c r="C44" t="s">
        <v>264</v>
      </c>
      <c r="D44">
        <v>9.5374990000000004</v>
      </c>
      <c r="E44" t="s">
        <v>263</v>
      </c>
      <c r="F44">
        <v>33.886916999999997</v>
      </c>
      <c r="G44">
        <v>2.3790433259166646</v>
      </c>
      <c r="H44">
        <v>174.12033462187699</v>
      </c>
      <c r="I44">
        <v>298.49200220893198</v>
      </c>
      <c r="J44">
        <v>40</v>
      </c>
      <c r="K44">
        <v>0.98</v>
      </c>
      <c r="M44">
        <v>0.05</v>
      </c>
      <c r="N44">
        <f t="shared" si="0"/>
        <v>1875.956183226798</v>
      </c>
      <c r="P44">
        <f t="shared" si="1"/>
        <v>4.1305555555555556E-4</v>
      </c>
    </row>
    <row r="45" spans="1:16" x14ac:dyDescent="0.35">
      <c r="A45" t="s">
        <v>44</v>
      </c>
      <c r="B45" t="s">
        <v>0</v>
      </c>
      <c r="C45" t="s">
        <v>264</v>
      </c>
      <c r="D45">
        <v>34.888821999999998</v>
      </c>
      <c r="E45" t="s">
        <v>263</v>
      </c>
      <c r="F45">
        <v>-6.3690280000000001</v>
      </c>
      <c r="G45">
        <v>3.4423517456755985</v>
      </c>
      <c r="H45">
        <v>174.12033462187699</v>
      </c>
      <c r="I45">
        <v>298.49200220893198</v>
      </c>
      <c r="J45">
        <v>40</v>
      </c>
      <c r="K45">
        <v>0.98</v>
      </c>
      <c r="M45">
        <v>0.05</v>
      </c>
      <c r="N45">
        <f t="shared" si="0"/>
        <v>1875.956183226798</v>
      </c>
      <c r="P45">
        <f t="shared" si="1"/>
        <v>4.1305555555555556E-4</v>
      </c>
    </row>
    <row r="46" spans="1:16" x14ac:dyDescent="0.35">
      <c r="A46" t="s">
        <v>45</v>
      </c>
      <c r="B46" t="s">
        <v>0</v>
      </c>
      <c r="C46" t="s">
        <v>264</v>
      </c>
      <c r="D46">
        <v>32.290275000000001</v>
      </c>
      <c r="E46" t="s">
        <v>263</v>
      </c>
      <c r="F46">
        <v>1.3733329999999999</v>
      </c>
      <c r="G46">
        <v>2.0537109007243455</v>
      </c>
      <c r="H46">
        <v>174.12033462187699</v>
      </c>
      <c r="I46">
        <v>298.49200220893198</v>
      </c>
      <c r="J46">
        <v>40</v>
      </c>
      <c r="K46">
        <v>0.98</v>
      </c>
      <c r="M46">
        <v>0.05</v>
      </c>
      <c r="N46">
        <f t="shared" si="0"/>
        <v>1875.956183226798</v>
      </c>
      <c r="P46">
        <f t="shared" si="1"/>
        <v>4.1305555555555556E-4</v>
      </c>
    </row>
    <row r="47" spans="1:16" x14ac:dyDescent="0.35">
      <c r="A47" t="s">
        <v>46</v>
      </c>
      <c r="B47" t="s">
        <v>0</v>
      </c>
      <c r="C47" t="s">
        <v>264</v>
      </c>
      <c r="D47">
        <v>22.937505999999999</v>
      </c>
      <c r="E47" t="s">
        <v>263</v>
      </c>
      <c r="F47">
        <v>-30.559481999999999</v>
      </c>
      <c r="G47">
        <v>21.329415695106398</v>
      </c>
      <c r="H47">
        <v>174.12033462187699</v>
      </c>
      <c r="I47">
        <v>298.49200220893198</v>
      </c>
      <c r="J47">
        <v>40</v>
      </c>
      <c r="K47">
        <v>0.98</v>
      </c>
      <c r="M47">
        <v>0.05</v>
      </c>
      <c r="N47">
        <f t="shared" si="0"/>
        <v>1875.956183226798</v>
      </c>
      <c r="P47">
        <f t="shared" si="1"/>
        <v>4.1305555555555556E-4</v>
      </c>
    </row>
    <row r="48" spans="1:16" x14ac:dyDescent="0.35">
      <c r="A48" t="s">
        <v>47</v>
      </c>
      <c r="B48" t="s">
        <v>0</v>
      </c>
      <c r="C48" t="s">
        <v>264</v>
      </c>
      <c r="D48">
        <v>27.849332</v>
      </c>
      <c r="E48" t="s">
        <v>263</v>
      </c>
      <c r="F48">
        <v>-13.133896999999999</v>
      </c>
      <c r="G48">
        <v>1.0769203661306055</v>
      </c>
      <c r="H48">
        <v>174.12033462187699</v>
      </c>
      <c r="I48">
        <v>298.49200220893198</v>
      </c>
      <c r="J48">
        <v>40</v>
      </c>
      <c r="K48">
        <v>0.98</v>
      </c>
      <c r="M48">
        <v>0.05</v>
      </c>
      <c r="N48">
        <f t="shared" si="0"/>
        <v>1875.956183226798</v>
      </c>
      <c r="P48">
        <f t="shared" si="1"/>
        <v>4.1305555555555556E-4</v>
      </c>
    </row>
    <row r="49" spans="1:16" x14ac:dyDescent="0.35">
      <c r="A49" t="s">
        <v>48</v>
      </c>
      <c r="B49" t="s">
        <v>0</v>
      </c>
      <c r="C49" t="s">
        <v>264</v>
      </c>
      <c r="D49">
        <v>29.154857</v>
      </c>
      <c r="E49" t="s">
        <v>263</v>
      </c>
      <c r="F49">
        <v>-19.015438</v>
      </c>
      <c r="G49">
        <v>1.3316193549502404</v>
      </c>
      <c r="H49">
        <v>174.12033462187699</v>
      </c>
      <c r="I49">
        <v>298.49200220893198</v>
      </c>
      <c r="J49">
        <v>40</v>
      </c>
      <c r="K49">
        <v>0.98</v>
      </c>
      <c r="M49">
        <v>0.05</v>
      </c>
      <c r="N49">
        <f t="shared" si="0"/>
        <v>1875.956183226798</v>
      </c>
      <c r="P49">
        <f t="shared" si="1"/>
        <v>4.1305555555555556E-4</v>
      </c>
    </row>
    <row r="50" spans="1:16" x14ac:dyDescent="0.35">
      <c r="A50" t="s">
        <v>49</v>
      </c>
      <c r="B50" t="s">
        <v>0</v>
      </c>
      <c r="C50" t="s">
        <v>264</v>
      </c>
      <c r="D50">
        <v>67.709952999999999</v>
      </c>
      <c r="E50" t="s">
        <v>263</v>
      </c>
      <c r="F50">
        <v>33.939109999999999</v>
      </c>
      <c r="G50">
        <v>1.7660880846660663</v>
      </c>
      <c r="H50">
        <v>174.12033462187699</v>
      </c>
      <c r="I50">
        <v>298.49200220893198</v>
      </c>
      <c r="J50">
        <v>40</v>
      </c>
      <c r="K50">
        <v>0.98</v>
      </c>
      <c r="M50">
        <v>0.05</v>
      </c>
      <c r="N50">
        <f t="shared" si="0"/>
        <v>1875.956183226798</v>
      </c>
      <c r="P50">
        <f t="shared" si="1"/>
        <v>4.1305555555555556E-4</v>
      </c>
    </row>
    <row r="51" spans="1:16" x14ac:dyDescent="0.35">
      <c r="A51" t="s">
        <v>50</v>
      </c>
      <c r="B51" t="s">
        <v>0</v>
      </c>
      <c r="C51" t="s">
        <v>264</v>
      </c>
      <c r="D51">
        <v>53.847817999999997</v>
      </c>
      <c r="E51" t="s">
        <v>263</v>
      </c>
      <c r="F51">
        <v>23.424075999999999</v>
      </c>
      <c r="G51">
        <v>31.506737097123256</v>
      </c>
      <c r="H51">
        <v>174.12033462187699</v>
      </c>
      <c r="I51">
        <v>298.49200220893198</v>
      </c>
      <c r="J51">
        <v>40</v>
      </c>
      <c r="K51">
        <v>0.98</v>
      </c>
      <c r="M51">
        <v>0.05</v>
      </c>
      <c r="N51">
        <f t="shared" si="0"/>
        <v>1875.956183226798</v>
      </c>
      <c r="P51">
        <f t="shared" si="1"/>
        <v>4.1305555555555556E-4</v>
      </c>
    </row>
    <row r="52" spans="1:16" x14ac:dyDescent="0.35">
      <c r="A52" t="s">
        <v>51</v>
      </c>
      <c r="B52" t="s">
        <v>0</v>
      </c>
      <c r="C52" t="s">
        <v>264</v>
      </c>
      <c r="D52">
        <v>90.356330999999997</v>
      </c>
      <c r="E52" t="s">
        <v>263</v>
      </c>
      <c r="F52">
        <v>23.684994</v>
      </c>
      <c r="G52">
        <v>36.545811146579751</v>
      </c>
      <c r="H52">
        <v>174.12033462187699</v>
      </c>
      <c r="I52">
        <v>298.49200220893198</v>
      </c>
      <c r="J52">
        <v>40</v>
      </c>
      <c r="K52">
        <v>0.98</v>
      </c>
      <c r="M52">
        <v>0.05</v>
      </c>
      <c r="N52">
        <f t="shared" si="0"/>
        <v>1875.956183226798</v>
      </c>
      <c r="P52">
        <f t="shared" si="1"/>
        <v>4.1305555555555556E-4</v>
      </c>
    </row>
    <row r="53" spans="1:16" x14ac:dyDescent="0.35">
      <c r="A53" t="s">
        <v>52</v>
      </c>
      <c r="B53" t="s">
        <v>0</v>
      </c>
      <c r="C53" t="s">
        <v>264</v>
      </c>
      <c r="D53">
        <v>50.637771999999998</v>
      </c>
      <c r="E53" t="s">
        <v>263</v>
      </c>
      <c r="F53">
        <v>25.930413999999999</v>
      </c>
      <c r="G53">
        <v>3.4124584424790938</v>
      </c>
      <c r="H53">
        <v>174.12033462187699</v>
      </c>
      <c r="I53">
        <v>298.49200220893198</v>
      </c>
      <c r="J53">
        <v>40</v>
      </c>
      <c r="K53">
        <v>0.98</v>
      </c>
      <c r="M53">
        <v>0.05</v>
      </c>
      <c r="N53">
        <f t="shared" si="0"/>
        <v>1875.956183226798</v>
      </c>
      <c r="P53">
        <f t="shared" si="1"/>
        <v>4.1305555555555556E-4</v>
      </c>
    </row>
    <row r="54" spans="1:16" x14ac:dyDescent="0.35">
      <c r="A54" t="s">
        <v>53</v>
      </c>
      <c r="B54" t="s">
        <v>0</v>
      </c>
      <c r="C54" t="s">
        <v>264</v>
      </c>
      <c r="D54">
        <v>114.72766900000001</v>
      </c>
      <c r="E54" t="s">
        <v>263</v>
      </c>
      <c r="F54">
        <v>4.5352769999999998</v>
      </c>
      <c r="G54">
        <v>1.2297010720295225</v>
      </c>
      <c r="H54">
        <v>174.12033462187699</v>
      </c>
      <c r="I54">
        <v>298.49200220893198</v>
      </c>
      <c r="J54">
        <v>40</v>
      </c>
      <c r="K54">
        <v>0.98</v>
      </c>
      <c r="M54">
        <v>0.05</v>
      </c>
      <c r="N54">
        <f t="shared" si="0"/>
        <v>1875.956183226798</v>
      </c>
      <c r="P54">
        <f t="shared" si="1"/>
        <v>4.1305555555555556E-4</v>
      </c>
    </row>
    <row r="55" spans="1:16" x14ac:dyDescent="0.35">
      <c r="A55" t="s">
        <v>54</v>
      </c>
      <c r="B55" t="s">
        <v>0</v>
      </c>
      <c r="C55" t="s">
        <v>264</v>
      </c>
      <c r="D55">
        <v>90.433600999999996</v>
      </c>
      <c r="E55" t="s">
        <v>263</v>
      </c>
      <c r="F55">
        <v>27.514161999999999</v>
      </c>
      <c r="G55">
        <v>0.20328278733772004</v>
      </c>
      <c r="H55">
        <v>174.12033462187699</v>
      </c>
      <c r="I55">
        <v>298.49200220893198</v>
      </c>
      <c r="J55">
        <v>40</v>
      </c>
      <c r="K55">
        <v>0.98</v>
      </c>
      <c r="M55">
        <v>0.05</v>
      </c>
      <c r="N55">
        <f t="shared" si="0"/>
        <v>1875.956183226798</v>
      </c>
      <c r="P55">
        <f t="shared" si="1"/>
        <v>4.1305555555555556E-4</v>
      </c>
    </row>
    <row r="56" spans="1:16" x14ac:dyDescent="0.35">
      <c r="A56" t="s">
        <v>55</v>
      </c>
      <c r="B56" t="s">
        <v>0</v>
      </c>
      <c r="C56" t="s">
        <v>264</v>
      </c>
      <c r="D56">
        <v>117.323958041674</v>
      </c>
      <c r="E56" t="s">
        <v>263</v>
      </c>
      <c r="F56">
        <v>31.861876923453298</v>
      </c>
      <c r="G56">
        <f>1053.05555555556/34</f>
        <v>30.972222222222353</v>
      </c>
      <c r="H56">
        <v>174.12033462187699</v>
      </c>
      <c r="I56">
        <v>298.49200220893198</v>
      </c>
      <c r="J56">
        <v>40</v>
      </c>
      <c r="K56">
        <v>0.98</v>
      </c>
      <c r="M56">
        <v>0.05</v>
      </c>
      <c r="N56">
        <f t="shared" si="0"/>
        <v>1875.956183226798</v>
      </c>
      <c r="P56">
        <f t="shared" si="1"/>
        <v>4.1305555555555556E-4</v>
      </c>
    </row>
    <row r="57" spans="1:16" x14ac:dyDescent="0.35">
      <c r="A57" t="s">
        <v>56</v>
      </c>
      <c r="B57" t="s">
        <v>0</v>
      </c>
      <c r="C57" t="s">
        <v>264</v>
      </c>
      <c r="D57">
        <v>116.39127569999999</v>
      </c>
      <c r="E57" t="s">
        <v>263</v>
      </c>
      <c r="F57">
        <v>39.906216999999998</v>
      </c>
      <c r="G57">
        <f>G56</f>
        <v>30.972222222222353</v>
      </c>
      <c r="H57">
        <v>174.12033462187699</v>
      </c>
      <c r="I57">
        <v>298.49200220893198</v>
      </c>
      <c r="J57">
        <v>40</v>
      </c>
      <c r="K57">
        <v>0.98</v>
      </c>
      <c r="M57">
        <v>0.05</v>
      </c>
      <c r="N57">
        <f t="shared" si="0"/>
        <v>1875.956183226798</v>
      </c>
      <c r="P57">
        <f t="shared" si="1"/>
        <v>4.1305555555555556E-4</v>
      </c>
    </row>
    <row r="58" spans="1:16" x14ac:dyDescent="0.35">
      <c r="A58" t="s">
        <v>57</v>
      </c>
      <c r="B58" t="s">
        <v>0</v>
      </c>
      <c r="C58" t="s">
        <v>264</v>
      </c>
      <c r="D58">
        <v>106.949725277087</v>
      </c>
      <c r="E58" t="s">
        <v>263</v>
      </c>
      <c r="F58">
        <v>29.47245158674</v>
      </c>
      <c r="G58">
        <f t="shared" ref="G58:G89" si="2">G57</f>
        <v>30.972222222222353</v>
      </c>
      <c r="H58">
        <v>174.12033462187699</v>
      </c>
      <c r="I58">
        <v>298.49200220893198</v>
      </c>
      <c r="J58">
        <v>40</v>
      </c>
      <c r="K58">
        <v>0.98</v>
      </c>
      <c r="M58">
        <v>0.05</v>
      </c>
      <c r="N58">
        <f t="shared" si="0"/>
        <v>1875.956183226798</v>
      </c>
      <c r="P58">
        <f t="shared" si="1"/>
        <v>4.1305555555555556E-4</v>
      </c>
    </row>
    <row r="59" spans="1:16" x14ac:dyDescent="0.35">
      <c r="A59" t="s">
        <v>58</v>
      </c>
      <c r="B59" t="s">
        <v>0</v>
      </c>
      <c r="C59" t="s">
        <v>264</v>
      </c>
      <c r="D59">
        <v>120.61910051917199</v>
      </c>
      <c r="E59" t="s">
        <v>263</v>
      </c>
      <c r="F59">
        <v>45.928817721237301</v>
      </c>
      <c r="G59">
        <f t="shared" si="2"/>
        <v>30.972222222222353</v>
      </c>
      <c r="H59">
        <v>174.12033462187699</v>
      </c>
      <c r="I59">
        <v>298.49200220893198</v>
      </c>
      <c r="J59">
        <v>40</v>
      </c>
      <c r="K59">
        <v>0.98</v>
      </c>
      <c r="M59">
        <v>0.05</v>
      </c>
      <c r="N59">
        <f t="shared" si="0"/>
        <v>1875.956183226798</v>
      </c>
      <c r="P59">
        <f t="shared" si="1"/>
        <v>4.1305555555555556E-4</v>
      </c>
    </row>
    <row r="60" spans="1:16" x14ac:dyDescent="0.35">
      <c r="A60" t="s">
        <v>59</v>
      </c>
      <c r="B60" t="s">
        <v>0</v>
      </c>
      <c r="C60" t="s">
        <v>264</v>
      </c>
      <c r="D60">
        <v>118.072375091674</v>
      </c>
      <c r="E60" t="s">
        <v>263</v>
      </c>
      <c r="F60">
        <v>25.775702121736501</v>
      </c>
      <c r="G60">
        <f t="shared" si="2"/>
        <v>30.972222222222353</v>
      </c>
      <c r="H60">
        <v>174.12033462187699</v>
      </c>
      <c r="I60">
        <v>298.49200220893198</v>
      </c>
      <c r="J60">
        <v>40</v>
      </c>
      <c r="K60">
        <v>0.98</v>
      </c>
      <c r="M60">
        <v>0.05</v>
      </c>
      <c r="N60">
        <f t="shared" si="0"/>
        <v>1875.956183226798</v>
      </c>
      <c r="P60">
        <f t="shared" si="1"/>
        <v>4.1305555555555556E-4</v>
      </c>
    </row>
    <row r="61" spans="1:16" x14ac:dyDescent="0.35">
      <c r="A61" t="s">
        <v>60</v>
      </c>
      <c r="B61" t="s">
        <v>0</v>
      </c>
      <c r="C61" t="s">
        <v>264</v>
      </c>
      <c r="D61">
        <v>101.99999990000001</v>
      </c>
      <c r="E61" t="s">
        <v>263</v>
      </c>
      <c r="F61">
        <v>38.000000100000001</v>
      </c>
      <c r="G61">
        <f t="shared" si="2"/>
        <v>30.972222222222353</v>
      </c>
      <c r="H61">
        <v>174.12033462187699</v>
      </c>
      <c r="I61">
        <v>298.49200220893198</v>
      </c>
      <c r="J61">
        <v>40</v>
      </c>
      <c r="K61">
        <v>0.98</v>
      </c>
      <c r="M61">
        <v>0.05</v>
      </c>
      <c r="N61">
        <f t="shared" si="0"/>
        <v>1875.956183226798</v>
      </c>
      <c r="P61">
        <f t="shared" si="1"/>
        <v>4.1305555555555556E-4</v>
      </c>
    </row>
    <row r="62" spans="1:16" x14ac:dyDescent="0.35">
      <c r="A62" t="s">
        <v>61</v>
      </c>
      <c r="B62" t="s">
        <v>0</v>
      </c>
      <c r="C62" t="s">
        <v>264</v>
      </c>
      <c r="D62">
        <v>113.19826879999999</v>
      </c>
      <c r="E62" t="s">
        <v>263</v>
      </c>
      <c r="F62">
        <v>23.135769400000001</v>
      </c>
      <c r="G62">
        <f t="shared" si="2"/>
        <v>30.972222222222353</v>
      </c>
      <c r="H62">
        <v>174.12033462187699</v>
      </c>
      <c r="I62">
        <v>298.49200220893198</v>
      </c>
      <c r="J62">
        <v>40</v>
      </c>
      <c r="K62">
        <v>0.98</v>
      </c>
      <c r="M62">
        <v>0.05</v>
      </c>
      <c r="N62">
        <f t="shared" si="0"/>
        <v>1875.956183226798</v>
      </c>
      <c r="P62">
        <f t="shared" si="1"/>
        <v>4.1305555555555556E-4</v>
      </c>
    </row>
    <row r="63" spans="1:16" x14ac:dyDescent="0.35">
      <c r="A63" t="s">
        <v>62</v>
      </c>
      <c r="B63" t="s">
        <v>0</v>
      </c>
      <c r="C63" t="s">
        <v>264</v>
      </c>
      <c r="D63">
        <v>107</v>
      </c>
      <c r="E63" t="s">
        <v>263</v>
      </c>
      <c r="F63">
        <v>27</v>
      </c>
      <c r="G63">
        <f t="shared" si="2"/>
        <v>30.972222222222353</v>
      </c>
      <c r="H63">
        <v>174.12033462187699</v>
      </c>
      <c r="I63">
        <v>298.49200220893198</v>
      </c>
      <c r="J63">
        <v>40</v>
      </c>
      <c r="K63">
        <v>0.98</v>
      </c>
      <c r="M63">
        <v>0.05</v>
      </c>
      <c r="N63">
        <f t="shared" si="0"/>
        <v>1875.956183226798</v>
      </c>
      <c r="P63">
        <f t="shared" si="1"/>
        <v>4.1305555555555556E-4</v>
      </c>
    </row>
    <row r="64" spans="1:16" x14ac:dyDescent="0.35">
      <c r="A64" t="s">
        <v>63</v>
      </c>
      <c r="B64" t="s">
        <v>0</v>
      </c>
      <c r="C64" t="s">
        <v>264</v>
      </c>
      <c r="D64">
        <v>109</v>
      </c>
      <c r="E64" t="s">
        <v>263</v>
      </c>
      <c r="F64">
        <v>24</v>
      </c>
      <c r="G64">
        <f t="shared" si="2"/>
        <v>30.972222222222353</v>
      </c>
      <c r="H64">
        <v>174.12033462187699</v>
      </c>
      <c r="I64">
        <v>298.49200220893198</v>
      </c>
      <c r="J64">
        <v>40</v>
      </c>
      <c r="K64">
        <v>0.98</v>
      </c>
      <c r="M64">
        <v>0.05</v>
      </c>
      <c r="N64">
        <f t="shared" si="0"/>
        <v>1875.956183226798</v>
      </c>
      <c r="P64">
        <f t="shared" si="1"/>
        <v>4.1305555555555556E-4</v>
      </c>
    </row>
    <row r="65" spans="1:16" x14ac:dyDescent="0.35">
      <c r="A65" t="s">
        <v>64</v>
      </c>
      <c r="B65" t="s">
        <v>0</v>
      </c>
      <c r="C65" t="s">
        <v>264</v>
      </c>
      <c r="D65">
        <v>109.5999999</v>
      </c>
      <c r="E65" t="s">
        <v>263</v>
      </c>
      <c r="F65">
        <v>19.2000001</v>
      </c>
      <c r="G65">
        <f t="shared" si="2"/>
        <v>30.972222222222353</v>
      </c>
      <c r="H65">
        <v>174.12033462187699</v>
      </c>
      <c r="I65">
        <v>298.49200220893198</v>
      </c>
      <c r="J65">
        <v>40</v>
      </c>
      <c r="K65">
        <v>0.98</v>
      </c>
      <c r="M65">
        <v>0.05</v>
      </c>
      <c r="N65">
        <f t="shared" si="0"/>
        <v>1875.956183226798</v>
      </c>
      <c r="P65">
        <f t="shared" si="1"/>
        <v>4.1305555555555556E-4</v>
      </c>
    </row>
    <row r="66" spans="1:16" x14ac:dyDescent="0.35">
      <c r="A66" t="s">
        <v>65</v>
      </c>
      <c r="B66" t="s">
        <v>0</v>
      </c>
      <c r="C66" t="s">
        <v>264</v>
      </c>
      <c r="D66">
        <v>115.61436271667399</v>
      </c>
      <c r="E66" t="s">
        <v>263</v>
      </c>
      <c r="F66">
        <v>38.8460159128296</v>
      </c>
      <c r="G66">
        <f t="shared" si="2"/>
        <v>30.972222222222353</v>
      </c>
      <c r="H66">
        <v>174.12033462187699</v>
      </c>
      <c r="I66">
        <v>298.49200220893198</v>
      </c>
      <c r="J66">
        <v>40</v>
      </c>
      <c r="K66">
        <v>0.98</v>
      </c>
      <c r="M66">
        <v>0.05</v>
      </c>
      <c r="N66">
        <f t="shared" si="0"/>
        <v>1875.956183226798</v>
      </c>
      <c r="P66">
        <f t="shared" si="1"/>
        <v>4.1305555555555556E-4</v>
      </c>
    </row>
    <row r="67" spans="1:16" x14ac:dyDescent="0.35">
      <c r="A67" t="s">
        <v>66</v>
      </c>
      <c r="B67" t="s">
        <v>0</v>
      </c>
      <c r="C67" t="s">
        <v>264</v>
      </c>
      <c r="D67">
        <v>113.570417304174</v>
      </c>
      <c r="E67" t="s">
        <v>263</v>
      </c>
      <c r="F67">
        <v>33.908728036530299</v>
      </c>
      <c r="G67">
        <f t="shared" si="2"/>
        <v>30.972222222222353</v>
      </c>
      <c r="H67">
        <v>174.12033462187699</v>
      </c>
      <c r="I67">
        <v>298.49200220893198</v>
      </c>
      <c r="J67">
        <v>40</v>
      </c>
      <c r="K67">
        <v>0.98</v>
      </c>
      <c r="M67">
        <v>0.05</v>
      </c>
      <c r="N67">
        <f t="shared" ref="N67:N130" si="3">62.5318727742266*30</f>
        <v>1875.956183226798</v>
      </c>
      <c r="P67">
        <f t="shared" si="1"/>
        <v>4.1305555555555556E-4</v>
      </c>
    </row>
    <row r="68" spans="1:16" x14ac:dyDescent="0.35">
      <c r="A68" t="s">
        <v>67</v>
      </c>
      <c r="B68" t="s">
        <v>0</v>
      </c>
      <c r="C68" t="s">
        <v>264</v>
      </c>
      <c r="D68">
        <v>128.367683029174</v>
      </c>
      <c r="E68" t="s">
        <v>263</v>
      </c>
      <c r="F68">
        <v>47.2772075226749</v>
      </c>
      <c r="G68">
        <f t="shared" si="2"/>
        <v>30.972222222222353</v>
      </c>
      <c r="H68">
        <v>174.12033462187699</v>
      </c>
      <c r="I68">
        <v>298.49200220893198</v>
      </c>
      <c r="J68">
        <v>40</v>
      </c>
      <c r="K68">
        <v>0.98</v>
      </c>
      <c r="M68">
        <v>0.05</v>
      </c>
      <c r="N68">
        <f t="shared" si="3"/>
        <v>1875.956183226798</v>
      </c>
      <c r="P68">
        <f t="shared" si="1"/>
        <v>4.1305555555555556E-4</v>
      </c>
    </row>
    <row r="69" spans="1:16" x14ac:dyDescent="0.35">
      <c r="A69" t="s">
        <v>68</v>
      </c>
      <c r="B69" t="s">
        <v>0</v>
      </c>
      <c r="C69" t="s">
        <v>264</v>
      </c>
      <c r="D69">
        <v>114.166113814805</v>
      </c>
      <c r="E69" t="s">
        <v>263</v>
      </c>
      <c r="F69">
        <v>22.3239419772611</v>
      </c>
      <c r="G69">
        <f t="shared" si="2"/>
        <v>30.972222222222353</v>
      </c>
      <c r="H69">
        <v>174.12033462187699</v>
      </c>
      <c r="I69">
        <v>298.49200220893198</v>
      </c>
      <c r="J69">
        <v>40</v>
      </c>
      <c r="K69">
        <v>0.98</v>
      </c>
      <c r="M69">
        <v>0.05</v>
      </c>
      <c r="N69">
        <f t="shared" si="3"/>
        <v>1875.956183226798</v>
      </c>
      <c r="P69">
        <f t="shared" ref="P69:P132" si="4">1.487/3600</f>
        <v>4.1305555555555556E-4</v>
      </c>
    </row>
    <row r="70" spans="1:16" x14ac:dyDescent="0.35">
      <c r="A70" t="s">
        <v>69</v>
      </c>
      <c r="B70" t="s">
        <v>0</v>
      </c>
      <c r="C70" t="s">
        <v>264</v>
      </c>
      <c r="D70">
        <v>111.74870629999999</v>
      </c>
      <c r="E70" t="s">
        <v>263</v>
      </c>
      <c r="F70">
        <v>27.666208699999999</v>
      </c>
      <c r="G70">
        <f t="shared" si="2"/>
        <v>30.972222222222353</v>
      </c>
      <c r="H70">
        <v>174.12033462187699</v>
      </c>
      <c r="I70">
        <v>298.49200220893198</v>
      </c>
      <c r="J70">
        <v>40</v>
      </c>
      <c r="K70">
        <v>0.98</v>
      </c>
      <c r="M70">
        <v>0.05</v>
      </c>
      <c r="N70">
        <f t="shared" si="3"/>
        <v>1875.956183226798</v>
      </c>
      <c r="P70">
        <f t="shared" si="4"/>
        <v>4.1305555555555556E-4</v>
      </c>
    </row>
    <row r="71" spans="1:16" x14ac:dyDescent="0.35">
      <c r="A71" t="s">
        <v>70</v>
      </c>
      <c r="B71" t="s">
        <v>0</v>
      </c>
      <c r="C71" t="s">
        <v>264</v>
      </c>
      <c r="D71">
        <v>112.05323179167399</v>
      </c>
      <c r="E71" t="s">
        <v>263</v>
      </c>
      <c r="F71">
        <v>30.9068084523492</v>
      </c>
      <c r="G71">
        <f t="shared" si="2"/>
        <v>30.972222222222353</v>
      </c>
      <c r="H71">
        <v>174.12033462187699</v>
      </c>
      <c r="I71">
        <v>298.49200220893198</v>
      </c>
      <c r="J71">
        <v>40</v>
      </c>
      <c r="K71">
        <v>0.98</v>
      </c>
      <c r="M71">
        <v>0.05</v>
      </c>
      <c r="N71">
        <f t="shared" si="3"/>
        <v>1875.956183226798</v>
      </c>
      <c r="P71">
        <f t="shared" si="4"/>
        <v>4.1305555555555556E-4</v>
      </c>
    </row>
    <row r="72" spans="1:16" x14ac:dyDescent="0.35">
      <c r="A72" t="s">
        <v>71</v>
      </c>
      <c r="B72" t="s">
        <v>0</v>
      </c>
      <c r="C72" t="s">
        <v>264</v>
      </c>
      <c r="D72">
        <v>126.694600929174</v>
      </c>
      <c r="E72" t="s">
        <v>263</v>
      </c>
      <c r="F72">
        <v>43.271959285627297</v>
      </c>
      <c r="G72">
        <f t="shared" si="2"/>
        <v>30.972222222222353</v>
      </c>
      <c r="H72">
        <v>174.12033462187699</v>
      </c>
      <c r="I72">
        <v>298.49200220893198</v>
      </c>
      <c r="J72">
        <v>40</v>
      </c>
      <c r="K72">
        <v>0.98</v>
      </c>
      <c r="M72">
        <v>0.05</v>
      </c>
      <c r="N72">
        <f t="shared" si="3"/>
        <v>1875.956183226798</v>
      </c>
      <c r="P72">
        <f t="shared" si="4"/>
        <v>4.1305555555555556E-4</v>
      </c>
    </row>
    <row r="73" spans="1:16" x14ac:dyDescent="0.35">
      <c r="A73" t="s">
        <v>72</v>
      </c>
      <c r="B73" t="s">
        <v>0</v>
      </c>
      <c r="C73" t="s">
        <v>264</v>
      </c>
      <c r="D73">
        <v>119.658307929174</v>
      </c>
      <c r="E73" t="s">
        <v>263</v>
      </c>
      <c r="F73">
        <v>33.018282058027602</v>
      </c>
      <c r="G73">
        <f t="shared" si="2"/>
        <v>30.972222222222353</v>
      </c>
      <c r="H73">
        <v>174.12033462187699</v>
      </c>
      <c r="I73">
        <v>298.49200220893198</v>
      </c>
      <c r="J73">
        <v>40</v>
      </c>
      <c r="K73">
        <v>0.98</v>
      </c>
      <c r="M73">
        <v>0.05</v>
      </c>
      <c r="N73">
        <f t="shared" si="3"/>
        <v>1875.956183226798</v>
      </c>
      <c r="P73">
        <f t="shared" si="4"/>
        <v>4.1305555555555556E-4</v>
      </c>
    </row>
    <row r="74" spans="1:16" x14ac:dyDescent="0.35">
      <c r="A74" t="s">
        <v>73</v>
      </c>
      <c r="B74" t="s">
        <v>0</v>
      </c>
      <c r="C74" t="s">
        <v>264</v>
      </c>
      <c r="D74">
        <v>116</v>
      </c>
      <c r="E74" t="s">
        <v>263</v>
      </c>
      <c r="F74">
        <v>28</v>
      </c>
      <c r="G74">
        <f t="shared" si="2"/>
        <v>30.972222222222353</v>
      </c>
      <c r="H74">
        <v>174.12033462187699</v>
      </c>
      <c r="I74">
        <v>298.49200220893198</v>
      </c>
      <c r="J74">
        <v>40</v>
      </c>
      <c r="K74">
        <v>0.98</v>
      </c>
      <c r="M74">
        <v>0.05</v>
      </c>
      <c r="N74">
        <f t="shared" si="3"/>
        <v>1875.956183226798</v>
      </c>
      <c r="P74">
        <f t="shared" si="4"/>
        <v>4.1305555555555556E-4</v>
      </c>
    </row>
    <row r="75" spans="1:16" x14ac:dyDescent="0.35">
      <c r="A75" t="s">
        <v>74</v>
      </c>
      <c r="B75" t="s">
        <v>0</v>
      </c>
      <c r="C75" t="s">
        <v>264</v>
      </c>
      <c r="D75">
        <v>123.08261474167401</v>
      </c>
      <c r="E75" t="s">
        <v>263</v>
      </c>
      <c r="F75">
        <v>41.356018729958201</v>
      </c>
      <c r="G75">
        <f t="shared" si="2"/>
        <v>30.972222222222353</v>
      </c>
      <c r="H75">
        <v>174.12033462187699</v>
      </c>
      <c r="I75">
        <v>298.49200220893198</v>
      </c>
      <c r="J75">
        <v>40</v>
      </c>
      <c r="K75">
        <v>0.98</v>
      </c>
      <c r="M75">
        <v>0.05</v>
      </c>
      <c r="N75">
        <f t="shared" si="3"/>
        <v>1875.956183226798</v>
      </c>
      <c r="P75">
        <f t="shared" si="4"/>
        <v>4.1305555555555556E-4</v>
      </c>
    </row>
    <row r="76" spans="1:16" x14ac:dyDescent="0.35">
      <c r="A76" t="s">
        <v>75</v>
      </c>
      <c r="B76" t="s">
        <v>0</v>
      </c>
      <c r="C76" t="s">
        <v>264</v>
      </c>
      <c r="D76">
        <v>113.55090256891199</v>
      </c>
      <c r="E76" t="s">
        <v>263</v>
      </c>
      <c r="F76">
        <v>22.186763328420898</v>
      </c>
      <c r="G76">
        <f t="shared" si="2"/>
        <v>30.972222222222353</v>
      </c>
      <c r="H76">
        <v>174.12033462187699</v>
      </c>
      <c r="I76">
        <v>298.49200220893198</v>
      </c>
      <c r="J76">
        <v>40</v>
      </c>
      <c r="K76">
        <v>0.98</v>
      </c>
      <c r="M76">
        <v>0.05</v>
      </c>
      <c r="N76">
        <f t="shared" si="3"/>
        <v>1875.956183226798</v>
      </c>
      <c r="P76">
        <f t="shared" si="4"/>
        <v>4.1305555555555556E-4</v>
      </c>
    </row>
    <row r="77" spans="1:16" x14ac:dyDescent="0.35">
      <c r="A77" t="s">
        <v>76</v>
      </c>
      <c r="B77" t="s">
        <v>0</v>
      </c>
      <c r="C77" t="s">
        <v>264</v>
      </c>
      <c r="D77">
        <v>105.99999990000001</v>
      </c>
      <c r="E77" t="s">
        <v>263</v>
      </c>
      <c r="F77">
        <v>37.000000100000001</v>
      </c>
      <c r="G77">
        <f t="shared" si="2"/>
        <v>30.972222222222353</v>
      </c>
      <c r="H77">
        <v>174.12033462187699</v>
      </c>
      <c r="I77">
        <v>298.49200220893198</v>
      </c>
      <c r="J77">
        <v>40</v>
      </c>
      <c r="K77">
        <v>0.98</v>
      </c>
      <c r="M77">
        <v>0.05</v>
      </c>
      <c r="N77">
        <f t="shared" si="3"/>
        <v>1875.956183226798</v>
      </c>
      <c r="P77">
        <f t="shared" si="4"/>
        <v>4.1305555555555556E-4</v>
      </c>
    </row>
    <row r="78" spans="1:16" x14ac:dyDescent="0.35">
      <c r="A78" t="s">
        <v>77</v>
      </c>
      <c r="B78" t="s">
        <v>0</v>
      </c>
      <c r="C78" t="s">
        <v>264</v>
      </c>
      <c r="D78">
        <v>95.952115699999993</v>
      </c>
      <c r="E78" t="s">
        <v>263</v>
      </c>
      <c r="F78">
        <v>35.407095200000001</v>
      </c>
      <c r="G78">
        <f t="shared" si="2"/>
        <v>30.972222222222353</v>
      </c>
      <c r="H78">
        <v>174.12033462187699</v>
      </c>
      <c r="I78">
        <v>298.49200220893198</v>
      </c>
      <c r="J78">
        <v>40</v>
      </c>
      <c r="K78">
        <v>0.98</v>
      </c>
      <c r="M78">
        <v>0.05</v>
      </c>
      <c r="N78">
        <f t="shared" si="3"/>
        <v>1875.956183226798</v>
      </c>
      <c r="P78">
        <f t="shared" si="4"/>
        <v>4.1305555555555556E-4</v>
      </c>
    </row>
    <row r="79" spans="1:16" x14ac:dyDescent="0.35">
      <c r="A79" t="s">
        <v>78</v>
      </c>
      <c r="B79" t="s">
        <v>0</v>
      </c>
      <c r="C79" t="s">
        <v>264</v>
      </c>
      <c r="D79">
        <v>102.861432929174</v>
      </c>
      <c r="E79" t="s">
        <v>263</v>
      </c>
      <c r="F79">
        <v>29.987341126914401</v>
      </c>
      <c r="G79">
        <f t="shared" si="2"/>
        <v>30.972222222222353</v>
      </c>
      <c r="H79">
        <v>174.12033462187699</v>
      </c>
      <c r="I79">
        <v>298.49200220893198</v>
      </c>
      <c r="J79">
        <v>40</v>
      </c>
      <c r="K79">
        <v>0.98</v>
      </c>
      <c r="M79">
        <v>0.05</v>
      </c>
      <c r="N79">
        <f t="shared" si="3"/>
        <v>1875.956183226798</v>
      </c>
      <c r="P79">
        <f t="shared" si="4"/>
        <v>4.1305555555555556E-4</v>
      </c>
    </row>
    <row r="80" spans="1:16" x14ac:dyDescent="0.35">
      <c r="A80" t="s">
        <v>79</v>
      </c>
      <c r="B80" t="s">
        <v>0</v>
      </c>
      <c r="C80" t="s">
        <v>264</v>
      </c>
      <c r="D80">
        <v>118.121225404174</v>
      </c>
      <c r="E80" t="s">
        <v>263</v>
      </c>
      <c r="F80">
        <v>35.927519389694901</v>
      </c>
      <c r="G80">
        <f t="shared" si="2"/>
        <v>30.972222222222353</v>
      </c>
      <c r="H80">
        <v>174.12033462187699</v>
      </c>
      <c r="I80">
        <v>298.49200220893198</v>
      </c>
      <c r="J80">
        <v>40</v>
      </c>
      <c r="K80">
        <v>0.98</v>
      </c>
      <c r="M80">
        <v>0.05</v>
      </c>
      <c r="N80">
        <f t="shared" si="3"/>
        <v>1875.956183226798</v>
      </c>
      <c r="P80">
        <f t="shared" si="4"/>
        <v>4.1305555555555556E-4</v>
      </c>
    </row>
    <row r="81" spans="1:16" x14ac:dyDescent="0.35">
      <c r="A81" t="s">
        <v>80</v>
      </c>
      <c r="B81" t="s">
        <v>0</v>
      </c>
      <c r="C81" t="s">
        <v>264</v>
      </c>
      <c r="D81">
        <v>121.4888922</v>
      </c>
      <c r="E81" t="s">
        <v>263</v>
      </c>
      <c r="F81">
        <v>31.225344100000001</v>
      </c>
      <c r="G81">
        <f t="shared" si="2"/>
        <v>30.972222222222353</v>
      </c>
      <c r="H81">
        <v>174.12033462187699</v>
      </c>
      <c r="I81">
        <v>298.49200220893198</v>
      </c>
      <c r="J81">
        <v>40</v>
      </c>
      <c r="K81">
        <v>0.98</v>
      </c>
      <c r="M81">
        <v>0.05</v>
      </c>
      <c r="N81">
        <f t="shared" si="3"/>
        <v>1875.956183226798</v>
      </c>
      <c r="P81">
        <f t="shared" si="4"/>
        <v>4.1305555555555556E-4</v>
      </c>
    </row>
    <row r="82" spans="1:16" x14ac:dyDescent="0.35">
      <c r="A82" t="s">
        <v>81</v>
      </c>
      <c r="B82" t="s">
        <v>0</v>
      </c>
      <c r="C82" t="s">
        <v>264</v>
      </c>
      <c r="D82">
        <v>108.931850433349</v>
      </c>
      <c r="E82" t="s">
        <v>263</v>
      </c>
      <c r="F82">
        <v>34.238535263974804</v>
      </c>
      <c r="G82">
        <f t="shared" si="2"/>
        <v>30.972222222222353</v>
      </c>
      <c r="H82">
        <v>174.12033462187699</v>
      </c>
      <c r="I82">
        <v>298.49200220893198</v>
      </c>
      <c r="J82">
        <v>40</v>
      </c>
      <c r="K82">
        <v>0.98</v>
      </c>
      <c r="M82">
        <v>0.05</v>
      </c>
      <c r="N82">
        <f t="shared" si="3"/>
        <v>1875.956183226798</v>
      </c>
      <c r="P82">
        <f t="shared" si="4"/>
        <v>4.1305555555555556E-4</v>
      </c>
    </row>
    <row r="83" spans="1:16" x14ac:dyDescent="0.35">
      <c r="A83" t="s">
        <v>82</v>
      </c>
      <c r="B83" t="s">
        <v>0</v>
      </c>
      <c r="C83" t="s">
        <v>264</v>
      </c>
      <c r="D83">
        <v>112.36143302917399</v>
      </c>
      <c r="E83" t="s">
        <v>263</v>
      </c>
      <c r="F83">
        <v>37.262629512543</v>
      </c>
      <c r="G83">
        <f t="shared" si="2"/>
        <v>30.972222222222353</v>
      </c>
      <c r="H83">
        <v>174.12033462187699</v>
      </c>
      <c r="I83">
        <v>298.49200220893198</v>
      </c>
      <c r="J83">
        <v>40</v>
      </c>
      <c r="K83">
        <v>0.98</v>
      </c>
      <c r="M83">
        <v>0.05</v>
      </c>
      <c r="N83">
        <f t="shared" si="3"/>
        <v>1875.956183226798</v>
      </c>
      <c r="P83">
        <f t="shared" si="4"/>
        <v>4.1305555555555556E-4</v>
      </c>
    </row>
    <row r="84" spans="1:16" x14ac:dyDescent="0.35">
      <c r="A84" t="s">
        <v>83</v>
      </c>
      <c r="B84" t="s">
        <v>0</v>
      </c>
      <c r="C84" t="s">
        <v>264</v>
      </c>
      <c r="D84">
        <v>87.615351379174797</v>
      </c>
      <c r="E84" t="s">
        <v>263</v>
      </c>
      <c r="F84">
        <v>31.800873536782898</v>
      </c>
      <c r="G84">
        <f t="shared" si="2"/>
        <v>30.972222222222353</v>
      </c>
      <c r="H84">
        <v>174.12033462187699</v>
      </c>
      <c r="I84">
        <v>298.49200220893198</v>
      </c>
      <c r="J84">
        <v>40</v>
      </c>
      <c r="K84">
        <v>0.98</v>
      </c>
      <c r="M84">
        <v>0.05</v>
      </c>
      <c r="N84">
        <f t="shared" si="3"/>
        <v>1875.956183226798</v>
      </c>
      <c r="P84">
        <f t="shared" si="4"/>
        <v>4.1305555555555556E-4</v>
      </c>
    </row>
    <row r="85" spans="1:16" x14ac:dyDescent="0.35">
      <c r="A85" t="s">
        <v>84</v>
      </c>
      <c r="B85" t="s">
        <v>0</v>
      </c>
      <c r="C85" t="s">
        <v>264</v>
      </c>
      <c r="D85">
        <v>117.372743951049</v>
      </c>
      <c r="E85" t="s">
        <v>263</v>
      </c>
      <c r="F85">
        <v>39.310688119060003</v>
      </c>
      <c r="G85">
        <f t="shared" si="2"/>
        <v>30.972222222222353</v>
      </c>
      <c r="H85">
        <v>174.12033462187699</v>
      </c>
      <c r="I85">
        <v>298.49200220893198</v>
      </c>
      <c r="J85">
        <v>40</v>
      </c>
      <c r="K85">
        <v>0.98</v>
      </c>
      <c r="M85">
        <v>0.05</v>
      </c>
      <c r="N85">
        <f t="shared" si="3"/>
        <v>1875.956183226798</v>
      </c>
      <c r="P85">
        <f t="shared" si="4"/>
        <v>4.1305555555555556E-4</v>
      </c>
    </row>
    <row r="86" spans="1:16" x14ac:dyDescent="0.35">
      <c r="A86" t="s">
        <v>85</v>
      </c>
      <c r="B86" t="s">
        <v>0</v>
      </c>
      <c r="C86" t="s">
        <v>264</v>
      </c>
      <c r="D86">
        <v>109.96396885666</v>
      </c>
      <c r="E86" t="s">
        <v>263</v>
      </c>
      <c r="F86">
        <v>40.759123858389202</v>
      </c>
      <c r="G86">
        <f t="shared" si="2"/>
        <v>30.972222222222353</v>
      </c>
      <c r="H86">
        <v>174.12033462187699</v>
      </c>
      <c r="I86">
        <v>298.49200220893198</v>
      </c>
      <c r="J86">
        <v>40</v>
      </c>
      <c r="K86">
        <v>0.98</v>
      </c>
      <c r="M86">
        <v>0.05</v>
      </c>
      <c r="N86">
        <f t="shared" si="3"/>
        <v>1875.956183226798</v>
      </c>
      <c r="P86">
        <f t="shared" si="4"/>
        <v>4.1305555555555556E-4</v>
      </c>
    </row>
    <row r="87" spans="1:16" x14ac:dyDescent="0.35">
      <c r="A87" t="s">
        <v>86</v>
      </c>
      <c r="B87" t="s">
        <v>0</v>
      </c>
      <c r="C87" t="s">
        <v>264</v>
      </c>
      <c r="D87">
        <v>87.221200041674805</v>
      </c>
      <c r="E87" t="s">
        <v>263</v>
      </c>
      <c r="F87">
        <v>41.015520309856797</v>
      </c>
      <c r="G87">
        <f t="shared" si="2"/>
        <v>30.972222222222353</v>
      </c>
      <c r="H87">
        <v>174.12033462187699</v>
      </c>
      <c r="I87">
        <v>298.49200220893198</v>
      </c>
      <c r="J87">
        <v>40</v>
      </c>
      <c r="K87">
        <v>0.98</v>
      </c>
      <c r="M87">
        <v>0.05</v>
      </c>
      <c r="N87">
        <f t="shared" si="3"/>
        <v>1875.956183226798</v>
      </c>
      <c r="P87">
        <f t="shared" si="4"/>
        <v>4.1305555555555556E-4</v>
      </c>
    </row>
    <row r="88" spans="1:16" x14ac:dyDescent="0.35">
      <c r="A88" t="s">
        <v>87</v>
      </c>
      <c r="B88" t="s">
        <v>0</v>
      </c>
      <c r="C88" t="s">
        <v>264</v>
      </c>
      <c r="D88">
        <v>101.83408927917399</v>
      </c>
      <c r="E88" t="s">
        <v>263</v>
      </c>
      <c r="F88">
        <v>24.620897743834998</v>
      </c>
      <c r="G88">
        <f t="shared" si="2"/>
        <v>30.972222222222353</v>
      </c>
      <c r="H88">
        <v>174.12033462187699</v>
      </c>
      <c r="I88">
        <v>298.49200220893198</v>
      </c>
      <c r="J88">
        <v>40</v>
      </c>
      <c r="K88">
        <v>0.98</v>
      </c>
      <c r="M88">
        <v>0.05</v>
      </c>
      <c r="N88">
        <f t="shared" si="3"/>
        <v>1875.956183226798</v>
      </c>
      <c r="P88">
        <f t="shared" si="4"/>
        <v>4.1305555555555556E-4</v>
      </c>
    </row>
    <row r="89" spans="1:16" x14ac:dyDescent="0.35">
      <c r="A89" t="s">
        <v>88</v>
      </c>
      <c r="B89" t="s">
        <v>0</v>
      </c>
      <c r="C89" t="s">
        <v>264</v>
      </c>
      <c r="D89">
        <v>120.317487616674</v>
      </c>
      <c r="E89" t="s">
        <v>263</v>
      </c>
      <c r="F89">
        <v>28.865238286582201</v>
      </c>
      <c r="G89">
        <f t="shared" si="2"/>
        <v>30.972222222222353</v>
      </c>
      <c r="H89">
        <v>174.12033462187699</v>
      </c>
      <c r="I89">
        <v>298.49200220893198</v>
      </c>
      <c r="J89">
        <v>40</v>
      </c>
      <c r="K89">
        <v>0.98</v>
      </c>
      <c r="M89">
        <v>0.05</v>
      </c>
      <c r="N89">
        <f t="shared" si="3"/>
        <v>1875.956183226798</v>
      </c>
      <c r="P89">
        <f t="shared" si="4"/>
        <v>4.1305555555555556E-4</v>
      </c>
    </row>
    <row r="90" spans="1:16" x14ac:dyDescent="0.35">
      <c r="A90" t="s">
        <v>89</v>
      </c>
      <c r="B90" t="s">
        <v>0</v>
      </c>
      <c r="C90" t="s">
        <v>264</v>
      </c>
      <c r="D90">
        <v>113.92132700000001</v>
      </c>
      <c r="E90" t="s">
        <v>263</v>
      </c>
      <c r="F90">
        <v>-0.78927499999999995</v>
      </c>
      <c r="G90">
        <v>104.13255116266728</v>
      </c>
      <c r="H90">
        <v>174.12033462187699</v>
      </c>
      <c r="I90">
        <v>298.49200220893198</v>
      </c>
      <c r="J90">
        <v>40</v>
      </c>
      <c r="K90">
        <v>0.98</v>
      </c>
      <c r="M90">
        <v>0.05</v>
      </c>
      <c r="N90">
        <f t="shared" si="3"/>
        <v>1875.956183226798</v>
      </c>
      <c r="P90">
        <f t="shared" si="4"/>
        <v>4.1305555555555556E-4</v>
      </c>
    </row>
    <row r="91" spans="1:16" x14ac:dyDescent="0.35">
      <c r="A91" t="s">
        <v>90</v>
      </c>
      <c r="B91" t="s">
        <v>0</v>
      </c>
      <c r="C91" t="s">
        <v>264</v>
      </c>
      <c r="D91">
        <v>86.656761352237794</v>
      </c>
      <c r="E91" t="s">
        <v>263</v>
      </c>
      <c r="F91">
        <v>22.913353751166799</v>
      </c>
      <c r="G91">
        <f>356.666666666667/5</f>
        <v>71.3333333333334</v>
      </c>
      <c r="H91">
        <v>174.12033462187699</v>
      </c>
      <c r="I91">
        <v>298.49200220893198</v>
      </c>
      <c r="J91">
        <v>40</v>
      </c>
      <c r="K91">
        <v>0.98</v>
      </c>
      <c r="M91">
        <v>0.05</v>
      </c>
      <c r="N91">
        <f t="shared" si="3"/>
        <v>1875.956183226798</v>
      </c>
      <c r="P91">
        <f t="shared" si="4"/>
        <v>4.1305555555555556E-4</v>
      </c>
    </row>
    <row r="92" spans="1:16" x14ac:dyDescent="0.35">
      <c r="A92" t="s">
        <v>91</v>
      </c>
      <c r="B92" t="s">
        <v>0</v>
      </c>
      <c r="C92" t="s">
        <v>264</v>
      </c>
      <c r="D92">
        <v>93.325387680631096</v>
      </c>
      <c r="E92" t="s">
        <v>263</v>
      </c>
      <c r="F92">
        <v>25.8148737407558</v>
      </c>
      <c r="G92">
        <f>G91</f>
        <v>71.3333333333334</v>
      </c>
      <c r="H92">
        <v>174.12033462187699</v>
      </c>
      <c r="I92">
        <v>298.49200220893198</v>
      </c>
      <c r="J92">
        <v>40</v>
      </c>
      <c r="K92">
        <v>0.98</v>
      </c>
      <c r="M92">
        <v>0.05</v>
      </c>
      <c r="N92">
        <f t="shared" si="3"/>
        <v>1875.956183226798</v>
      </c>
      <c r="P92">
        <f t="shared" si="4"/>
        <v>4.1305555555555556E-4</v>
      </c>
    </row>
    <row r="93" spans="1:16" x14ac:dyDescent="0.35">
      <c r="A93" t="s">
        <v>92</v>
      </c>
      <c r="B93" t="s">
        <v>0</v>
      </c>
      <c r="C93" t="s">
        <v>264</v>
      </c>
      <c r="D93">
        <v>77.221938800000004</v>
      </c>
      <c r="E93" t="s">
        <v>263</v>
      </c>
      <c r="F93">
        <v>28.6517178</v>
      </c>
      <c r="G93">
        <f t="shared" ref="G93:G95" si="5">G92</f>
        <v>71.3333333333334</v>
      </c>
      <c r="H93">
        <v>174.12033462187699</v>
      </c>
      <c r="I93">
        <v>298.49200220893198</v>
      </c>
      <c r="J93">
        <v>40</v>
      </c>
      <c r="K93">
        <v>0.98</v>
      </c>
      <c r="M93">
        <v>0.05</v>
      </c>
      <c r="N93">
        <f t="shared" si="3"/>
        <v>1875.956183226798</v>
      </c>
      <c r="P93">
        <f t="shared" si="4"/>
        <v>4.1305555555555556E-4</v>
      </c>
    </row>
    <row r="94" spans="1:16" x14ac:dyDescent="0.35">
      <c r="A94" t="s">
        <v>93</v>
      </c>
      <c r="B94" t="s">
        <v>0</v>
      </c>
      <c r="C94" t="s">
        <v>264</v>
      </c>
      <c r="D94">
        <v>77.591299699999993</v>
      </c>
      <c r="E94" t="s">
        <v>263</v>
      </c>
      <c r="F94">
        <v>12.979119799999999</v>
      </c>
      <c r="G94">
        <f t="shared" si="5"/>
        <v>71.3333333333334</v>
      </c>
      <c r="H94">
        <v>174.12033462187699</v>
      </c>
      <c r="I94">
        <v>298.49200220893198</v>
      </c>
      <c r="J94">
        <v>40</v>
      </c>
      <c r="K94">
        <v>0.98</v>
      </c>
      <c r="M94">
        <v>0.05</v>
      </c>
      <c r="N94">
        <f t="shared" si="3"/>
        <v>1875.956183226798</v>
      </c>
      <c r="P94">
        <f t="shared" si="4"/>
        <v>4.1305555555555556E-4</v>
      </c>
    </row>
    <row r="95" spans="1:16" x14ac:dyDescent="0.35">
      <c r="A95" t="s">
        <v>94</v>
      </c>
      <c r="B95" t="s">
        <v>0</v>
      </c>
      <c r="C95" t="s">
        <v>264</v>
      </c>
      <c r="D95">
        <v>77.511113546258599</v>
      </c>
      <c r="E95" t="s">
        <v>263</v>
      </c>
      <c r="F95">
        <v>21.293368484912001</v>
      </c>
      <c r="G95">
        <f t="shared" si="5"/>
        <v>71.3333333333334</v>
      </c>
      <c r="H95">
        <v>174.12033462187699</v>
      </c>
      <c r="I95">
        <v>298.49200220893198</v>
      </c>
      <c r="J95">
        <v>40</v>
      </c>
      <c r="K95">
        <v>0.98</v>
      </c>
      <c r="M95">
        <v>0.05</v>
      </c>
      <c r="N95">
        <f t="shared" si="3"/>
        <v>1875.956183226798</v>
      </c>
      <c r="P95">
        <f t="shared" si="4"/>
        <v>4.1305555555555556E-4</v>
      </c>
    </row>
    <row r="96" spans="1:16" x14ac:dyDescent="0.35">
      <c r="A96" t="s">
        <v>95</v>
      </c>
      <c r="B96" t="s">
        <v>0</v>
      </c>
      <c r="C96" t="s">
        <v>264</v>
      </c>
      <c r="D96">
        <v>53.688046</v>
      </c>
      <c r="E96" t="s">
        <v>263</v>
      </c>
      <c r="F96">
        <v>32.427908000000002</v>
      </c>
      <c r="G96">
        <v>20.328624724402836</v>
      </c>
      <c r="H96">
        <v>174.12033462187699</v>
      </c>
      <c r="I96">
        <v>298.49200220893198</v>
      </c>
      <c r="J96">
        <v>40</v>
      </c>
      <c r="K96">
        <v>0.98</v>
      </c>
      <c r="M96">
        <v>0.05</v>
      </c>
      <c r="N96">
        <f t="shared" si="3"/>
        <v>1875.956183226798</v>
      </c>
      <c r="P96">
        <f t="shared" si="4"/>
        <v>4.1305555555555556E-4</v>
      </c>
    </row>
    <row r="97" spans="1:16" x14ac:dyDescent="0.35">
      <c r="A97" t="s">
        <v>96</v>
      </c>
      <c r="B97" t="s">
        <v>0</v>
      </c>
      <c r="C97" t="s">
        <v>264</v>
      </c>
      <c r="D97">
        <v>43.679290999999999</v>
      </c>
      <c r="E97" t="s">
        <v>263</v>
      </c>
      <c r="F97">
        <v>33.223191</v>
      </c>
      <c r="G97">
        <v>18.251559395953283</v>
      </c>
      <c r="H97">
        <v>174.12033462187699</v>
      </c>
      <c r="I97">
        <v>298.49200220893198</v>
      </c>
      <c r="J97">
        <v>40</v>
      </c>
      <c r="K97">
        <v>0.98</v>
      </c>
      <c r="M97">
        <v>0.05</v>
      </c>
      <c r="N97">
        <f t="shared" si="3"/>
        <v>1875.956183226798</v>
      </c>
      <c r="P97">
        <f t="shared" si="4"/>
        <v>4.1305555555555556E-4</v>
      </c>
    </row>
    <row r="98" spans="1:16" x14ac:dyDescent="0.35">
      <c r="A98" t="s">
        <v>97</v>
      </c>
      <c r="B98" t="s">
        <v>0</v>
      </c>
      <c r="C98" t="s">
        <v>264</v>
      </c>
      <c r="D98">
        <v>34.851612000000003</v>
      </c>
      <c r="E98" t="s">
        <v>263</v>
      </c>
      <c r="F98">
        <v>31.046050999999999</v>
      </c>
      <c r="G98">
        <v>42.281109092734937</v>
      </c>
      <c r="H98">
        <v>174.12033462187699</v>
      </c>
      <c r="I98">
        <v>298.49200220893198</v>
      </c>
      <c r="J98">
        <v>40</v>
      </c>
      <c r="K98">
        <v>0.98</v>
      </c>
      <c r="M98">
        <v>0.05</v>
      </c>
      <c r="N98">
        <f t="shared" si="3"/>
        <v>1875.956183226798</v>
      </c>
      <c r="P98">
        <f t="shared" si="4"/>
        <v>4.1305555555555556E-4</v>
      </c>
    </row>
    <row r="99" spans="1:16" x14ac:dyDescent="0.35">
      <c r="A99" t="s">
        <v>98</v>
      </c>
      <c r="B99" t="s">
        <v>0</v>
      </c>
      <c r="C99" t="s">
        <v>264</v>
      </c>
      <c r="D99">
        <v>36.238413999999999</v>
      </c>
      <c r="E99" t="s">
        <v>263</v>
      </c>
      <c r="F99">
        <v>30.585163999999999</v>
      </c>
      <c r="G99">
        <v>3.9721488783309642</v>
      </c>
      <c r="H99">
        <v>174.12033462187699</v>
      </c>
      <c r="I99">
        <v>298.49200220893198</v>
      </c>
      <c r="J99">
        <v>40</v>
      </c>
      <c r="K99">
        <v>0.98</v>
      </c>
      <c r="M99">
        <v>0.05</v>
      </c>
      <c r="N99">
        <f t="shared" si="3"/>
        <v>1875.956183226798</v>
      </c>
      <c r="P99">
        <f t="shared" si="4"/>
        <v>4.1305555555555556E-4</v>
      </c>
    </row>
    <row r="100" spans="1:16" x14ac:dyDescent="0.35">
      <c r="A100" t="s">
        <v>99</v>
      </c>
      <c r="B100" t="s">
        <v>0</v>
      </c>
      <c r="C100" t="s">
        <v>264</v>
      </c>
      <c r="D100">
        <v>135.90213792917399</v>
      </c>
      <c r="E100" t="s">
        <v>263</v>
      </c>
      <c r="F100">
        <v>34.911577090300597</v>
      </c>
      <c r="G100">
        <f>96.9444444444444/6</f>
        <v>16.157407407407401</v>
      </c>
      <c r="H100">
        <v>174.12033462187699</v>
      </c>
      <c r="I100">
        <v>298.49200220893198</v>
      </c>
      <c r="J100">
        <v>40</v>
      </c>
      <c r="K100">
        <v>0.98</v>
      </c>
      <c r="M100">
        <v>0.05</v>
      </c>
      <c r="N100">
        <f t="shared" si="3"/>
        <v>1875.956183226798</v>
      </c>
      <c r="P100">
        <f t="shared" si="4"/>
        <v>4.1305555555555556E-4</v>
      </c>
    </row>
    <row r="101" spans="1:16" x14ac:dyDescent="0.35">
      <c r="A101" t="s">
        <v>100</v>
      </c>
      <c r="B101" t="s">
        <v>0</v>
      </c>
      <c r="C101" t="s">
        <v>264</v>
      </c>
      <c r="D101">
        <v>142.82311310834899</v>
      </c>
      <c r="E101" t="s">
        <v>263</v>
      </c>
      <c r="F101">
        <v>43.1081737536717</v>
      </c>
      <c r="G101">
        <f>G100</f>
        <v>16.157407407407401</v>
      </c>
      <c r="H101">
        <v>174.12033462187699</v>
      </c>
      <c r="I101">
        <v>298.49200220893198</v>
      </c>
      <c r="J101">
        <v>40</v>
      </c>
      <c r="K101">
        <v>0.98</v>
      </c>
      <c r="M101">
        <v>0.05</v>
      </c>
      <c r="N101">
        <f t="shared" si="3"/>
        <v>1875.956183226798</v>
      </c>
      <c r="P101">
        <f t="shared" si="4"/>
        <v>4.1305555555555556E-4</v>
      </c>
    </row>
    <row r="102" spans="1:16" x14ac:dyDescent="0.35">
      <c r="A102" t="s">
        <v>101</v>
      </c>
      <c r="B102" t="s">
        <v>0</v>
      </c>
      <c r="C102" t="s">
        <v>264</v>
      </c>
      <c r="D102">
        <v>131.01210611459899</v>
      </c>
      <c r="E102" t="s">
        <v>263</v>
      </c>
      <c r="F102">
        <v>32.647058717282199</v>
      </c>
      <c r="G102">
        <f t="shared" ref="G102:G105" si="6">G101</f>
        <v>16.157407407407401</v>
      </c>
      <c r="H102">
        <v>174.12033462187699</v>
      </c>
      <c r="I102">
        <v>298.49200220893198</v>
      </c>
      <c r="J102">
        <v>40</v>
      </c>
      <c r="K102">
        <v>0.98</v>
      </c>
      <c r="M102">
        <v>0.05</v>
      </c>
      <c r="N102">
        <f t="shared" si="3"/>
        <v>1875.956183226798</v>
      </c>
      <c r="P102">
        <f t="shared" si="4"/>
        <v>4.1305555555555556E-4</v>
      </c>
    </row>
    <row r="103" spans="1:16" x14ac:dyDescent="0.35">
      <c r="A103" t="s">
        <v>102</v>
      </c>
      <c r="B103" t="s">
        <v>0</v>
      </c>
      <c r="C103" t="s">
        <v>264</v>
      </c>
      <c r="D103">
        <v>128.02559009999999</v>
      </c>
      <c r="E103" t="s">
        <v>263</v>
      </c>
      <c r="F103">
        <v>26.570775399999999</v>
      </c>
      <c r="G103">
        <f t="shared" si="6"/>
        <v>16.157407407407401</v>
      </c>
      <c r="H103">
        <v>174.12033462187699</v>
      </c>
      <c r="I103">
        <v>298.49200220893198</v>
      </c>
      <c r="J103">
        <v>40</v>
      </c>
      <c r="K103">
        <v>0.98</v>
      </c>
      <c r="M103">
        <v>0.05</v>
      </c>
      <c r="N103">
        <f t="shared" si="3"/>
        <v>1875.956183226798</v>
      </c>
      <c r="P103">
        <f t="shared" si="4"/>
        <v>4.1305555555555556E-4</v>
      </c>
    </row>
    <row r="104" spans="1:16" x14ac:dyDescent="0.35">
      <c r="A104" t="s">
        <v>103</v>
      </c>
      <c r="B104" t="s">
        <v>0</v>
      </c>
      <c r="C104" t="s">
        <v>264</v>
      </c>
      <c r="D104">
        <v>133.59994428751199</v>
      </c>
      <c r="E104" t="s">
        <v>263</v>
      </c>
      <c r="F104">
        <v>33.7045857881008</v>
      </c>
      <c r="G104">
        <f t="shared" si="6"/>
        <v>16.157407407407401</v>
      </c>
      <c r="H104">
        <v>174.12033462187699</v>
      </c>
      <c r="I104">
        <v>298.49200220893198</v>
      </c>
      <c r="J104">
        <v>40</v>
      </c>
      <c r="K104">
        <v>0.98</v>
      </c>
      <c r="M104">
        <v>0.05</v>
      </c>
      <c r="N104">
        <f t="shared" si="3"/>
        <v>1875.956183226798</v>
      </c>
      <c r="P104">
        <f t="shared" si="4"/>
        <v>4.1305555555555556E-4</v>
      </c>
    </row>
    <row r="105" spans="1:16" x14ac:dyDescent="0.35">
      <c r="A105" t="s">
        <v>104</v>
      </c>
      <c r="B105" t="s">
        <v>0</v>
      </c>
      <c r="C105" t="s">
        <v>264</v>
      </c>
      <c r="D105">
        <v>140.29173391458701</v>
      </c>
      <c r="E105" t="s">
        <v>263</v>
      </c>
      <c r="F105">
        <v>38.029522538224498</v>
      </c>
      <c r="G105">
        <f t="shared" si="6"/>
        <v>16.157407407407401</v>
      </c>
      <c r="H105">
        <v>174.12033462187699</v>
      </c>
      <c r="I105">
        <v>298.49200220893198</v>
      </c>
      <c r="J105">
        <v>40</v>
      </c>
      <c r="K105">
        <v>0.98</v>
      </c>
      <c r="M105">
        <v>0.05</v>
      </c>
      <c r="N105">
        <f t="shared" si="3"/>
        <v>1875.956183226798</v>
      </c>
      <c r="P105">
        <f t="shared" si="4"/>
        <v>4.1305555555555556E-4</v>
      </c>
    </row>
    <row r="106" spans="1:16" x14ac:dyDescent="0.35">
      <c r="A106" t="s">
        <v>105</v>
      </c>
      <c r="B106" t="s">
        <v>0</v>
      </c>
      <c r="C106" t="s">
        <v>264</v>
      </c>
      <c r="D106">
        <v>66.923683999999994</v>
      </c>
      <c r="E106" t="s">
        <v>263</v>
      </c>
      <c r="F106">
        <v>48.019573000000001</v>
      </c>
      <c r="G106">
        <v>16.752461500775098</v>
      </c>
      <c r="H106">
        <v>174.12033462187699</v>
      </c>
      <c r="I106">
        <v>298.49200220893198</v>
      </c>
      <c r="J106">
        <v>40</v>
      </c>
      <c r="K106">
        <v>0.98</v>
      </c>
      <c r="M106">
        <v>0.05</v>
      </c>
      <c r="N106">
        <f t="shared" si="3"/>
        <v>1875.956183226798</v>
      </c>
      <c r="P106">
        <f t="shared" si="4"/>
        <v>4.1305555555555556E-4</v>
      </c>
    </row>
    <row r="107" spans="1:16" x14ac:dyDescent="0.35">
      <c r="A107" t="s">
        <v>106</v>
      </c>
      <c r="B107" t="s">
        <v>0</v>
      </c>
      <c r="C107" t="s">
        <v>264</v>
      </c>
      <c r="D107">
        <v>74.766098</v>
      </c>
      <c r="E107" t="s">
        <v>263</v>
      </c>
      <c r="F107">
        <v>41.20438</v>
      </c>
      <c r="G107">
        <v>0.75006638729068476</v>
      </c>
      <c r="H107">
        <v>174.12033462187699</v>
      </c>
      <c r="I107">
        <v>298.49200220893198</v>
      </c>
      <c r="J107">
        <v>40</v>
      </c>
      <c r="K107">
        <v>0.98</v>
      </c>
      <c r="M107">
        <v>0.05</v>
      </c>
      <c r="N107">
        <f t="shared" si="3"/>
        <v>1875.956183226798</v>
      </c>
      <c r="P107">
        <f t="shared" si="4"/>
        <v>4.1305555555555556E-4</v>
      </c>
    </row>
    <row r="108" spans="1:16" x14ac:dyDescent="0.35">
      <c r="A108" t="s">
        <v>107</v>
      </c>
      <c r="B108" t="s">
        <v>0</v>
      </c>
      <c r="C108" t="s">
        <v>264</v>
      </c>
      <c r="D108">
        <v>104.99096299999999</v>
      </c>
      <c r="E108" t="s">
        <v>263</v>
      </c>
      <c r="F108">
        <v>12.565678999999999</v>
      </c>
      <c r="G108">
        <v>2.3670353817134893</v>
      </c>
      <c r="H108">
        <v>174.12033462187699</v>
      </c>
      <c r="I108">
        <v>298.49200220893198</v>
      </c>
      <c r="J108">
        <v>40</v>
      </c>
      <c r="K108">
        <v>0.98</v>
      </c>
      <c r="M108">
        <v>0.05</v>
      </c>
      <c r="N108">
        <f t="shared" si="3"/>
        <v>1875.956183226798</v>
      </c>
      <c r="P108">
        <f t="shared" si="4"/>
        <v>4.1305555555555556E-4</v>
      </c>
    </row>
    <row r="109" spans="1:16" x14ac:dyDescent="0.35">
      <c r="A109" t="s">
        <v>108</v>
      </c>
      <c r="B109" t="s">
        <v>0</v>
      </c>
      <c r="C109" t="s">
        <v>264</v>
      </c>
      <c r="D109">
        <v>127.76692199999999</v>
      </c>
      <c r="E109" t="s">
        <v>263</v>
      </c>
      <c r="F109">
        <v>35.907756999999997</v>
      </c>
      <c r="G109">
        <v>157.90155266205903</v>
      </c>
      <c r="H109">
        <v>174.12033462187699</v>
      </c>
      <c r="I109">
        <v>298.49200220893198</v>
      </c>
      <c r="J109">
        <v>40</v>
      </c>
      <c r="K109">
        <v>0.98</v>
      </c>
      <c r="M109">
        <v>0.05</v>
      </c>
      <c r="N109">
        <f t="shared" si="3"/>
        <v>1875.956183226798</v>
      </c>
      <c r="P109">
        <f t="shared" si="4"/>
        <v>4.1305555555555556E-4</v>
      </c>
    </row>
    <row r="110" spans="1:16" x14ac:dyDescent="0.35">
      <c r="A110" t="s">
        <v>109</v>
      </c>
      <c r="B110" t="s">
        <v>0</v>
      </c>
      <c r="C110" t="s">
        <v>264</v>
      </c>
      <c r="D110">
        <v>47.481766</v>
      </c>
      <c r="E110" t="s">
        <v>263</v>
      </c>
      <c r="F110">
        <v>29.31166</v>
      </c>
      <c r="G110">
        <v>9.3027348643199943</v>
      </c>
      <c r="H110">
        <v>174.12033462187699</v>
      </c>
      <c r="I110">
        <v>298.49200220893198</v>
      </c>
      <c r="J110">
        <v>40</v>
      </c>
      <c r="K110">
        <v>0.98</v>
      </c>
      <c r="M110">
        <v>0.05</v>
      </c>
      <c r="N110">
        <f t="shared" si="3"/>
        <v>1875.956183226798</v>
      </c>
      <c r="P110">
        <f t="shared" si="4"/>
        <v>4.1305555555555556E-4</v>
      </c>
    </row>
    <row r="111" spans="1:16" x14ac:dyDescent="0.35">
      <c r="A111" t="s">
        <v>110</v>
      </c>
      <c r="B111" t="s">
        <v>0</v>
      </c>
      <c r="C111" t="s">
        <v>264</v>
      </c>
      <c r="D111">
        <v>102.495496</v>
      </c>
      <c r="E111" t="s">
        <v>263</v>
      </c>
      <c r="F111">
        <v>19.856269999999999</v>
      </c>
      <c r="G111">
        <v>1.6529218382506503</v>
      </c>
      <c r="H111">
        <v>174.12033462187699</v>
      </c>
      <c r="I111">
        <v>298.49200220893198</v>
      </c>
      <c r="J111">
        <v>40</v>
      </c>
      <c r="K111">
        <v>0.98</v>
      </c>
      <c r="M111">
        <v>0.05</v>
      </c>
      <c r="N111">
        <f t="shared" si="3"/>
        <v>1875.956183226798</v>
      </c>
      <c r="P111">
        <f t="shared" si="4"/>
        <v>4.1305555555555556E-4</v>
      </c>
    </row>
    <row r="112" spans="1:16" x14ac:dyDescent="0.35">
      <c r="A112" t="s">
        <v>111</v>
      </c>
      <c r="B112" t="s">
        <v>0</v>
      </c>
      <c r="C112" t="s">
        <v>264</v>
      </c>
      <c r="D112">
        <v>35.862285</v>
      </c>
      <c r="E112" t="s">
        <v>263</v>
      </c>
      <c r="F112">
        <v>33.854720999999998</v>
      </c>
      <c r="G112">
        <v>1.5870299165361983</v>
      </c>
      <c r="H112">
        <v>174.12033462187699</v>
      </c>
      <c r="I112">
        <v>298.49200220893198</v>
      </c>
      <c r="J112">
        <v>40</v>
      </c>
      <c r="K112">
        <v>0.98</v>
      </c>
      <c r="M112">
        <v>0.05</v>
      </c>
      <c r="N112">
        <f t="shared" si="3"/>
        <v>1875.956183226798</v>
      </c>
      <c r="P112">
        <f t="shared" si="4"/>
        <v>4.1305555555555556E-4</v>
      </c>
    </row>
    <row r="113" spans="1:16" x14ac:dyDescent="0.35">
      <c r="A113" t="s">
        <v>112</v>
      </c>
      <c r="B113" t="s">
        <v>0</v>
      </c>
      <c r="C113" t="s">
        <v>264</v>
      </c>
      <c r="D113">
        <v>80.771797000000007</v>
      </c>
      <c r="E113" t="s">
        <v>263</v>
      </c>
      <c r="F113">
        <v>7.8730539999999998</v>
      </c>
      <c r="G113">
        <v>7.4202962958855068</v>
      </c>
      <c r="H113">
        <v>174.12033462187699</v>
      </c>
      <c r="I113">
        <v>298.49200220893198</v>
      </c>
      <c r="J113">
        <v>40</v>
      </c>
      <c r="K113">
        <v>0.98</v>
      </c>
      <c r="M113">
        <v>0.05</v>
      </c>
      <c r="N113">
        <f t="shared" si="3"/>
        <v>1875.956183226798</v>
      </c>
      <c r="P113">
        <f t="shared" si="4"/>
        <v>4.1305555555555556E-4</v>
      </c>
    </row>
    <row r="114" spans="1:16" x14ac:dyDescent="0.35">
      <c r="A114" t="s">
        <v>113</v>
      </c>
      <c r="B114" t="s">
        <v>0</v>
      </c>
      <c r="C114" t="s">
        <v>264</v>
      </c>
      <c r="D114">
        <v>95.956222999999994</v>
      </c>
      <c r="E114" t="s">
        <v>263</v>
      </c>
      <c r="F114">
        <v>21.913965000000001</v>
      </c>
      <c r="G114">
        <v>5.7126017923762493</v>
      </c>
      <c r="H114">
        <v>174.12033462187699</v>
      </c>
      <c r="I114">
        <v>298.49200220893198</v>
      </c>
      <c r="J114">
        <v>40</v>
      </c>
      <c r="K114">
        <v>0.98</v>
      </c>
      <c r="M114">
        <v>0.05</v>
      </c>
      <c r="N114">
        <f t="shared" si="3"/>
        <v>1875.956183226798</v>
      </c>
      <c r="P114">
        <f t="shared" si="4"/>
        <v>4.1305555555555556E-4</v>
      </c>
    </row>
    <row r="115" spans="1:16" x14ac:dyDescent="0.35">
      <c r="A115" t="s">
        <v>114</v>
      </c>
      <c r="B115" t="s">
        <v>0</v>
      </c>
      <c r="C115" t="s">
        <v>264</v>
      </c>
      <c r="D115">
        <v>103.846656</v>
      </c>
      <c r="E115" t="s">
        <v>263</v>
      </c>
      <c r="F115">
        <v>46.862496</v>
      </c>
      <c r="G115">
        <v>1.3255247659002403</v>
      </c>
      <c r="H115">
        <v>174.12033462187699</v>
      </c>
      <c r="I115">
        <v>298.49200220893198</v>
      </c>
      <c r="J115">
        <v>40</v>
      </c>
      <c r="K115">
        <v>0.98</v>
      </c>
      <c r="M115">
        <v>0.05</v>
      </c>
      <c r="N115">
        <f t="shared" si="3"/>
        <v>1875.956183226798</v>
      </c>
      <c r="P115">
        <f t="shared" si="4"/>
        <v>4.1305555555555556E-4</v>
      </c>
    </row>
    <row r="116" spans="1:16" x14ac:dyDescent="0.35">
      <c r="A116" t="s">
        <v>115</v>
      </c>
      <c r="B116" t="s">
        <v>0</v>
      </c>
      <c r="C116" t="s">
        <v>264</v>
      </c>
      <c r="D116">
        <v>101.97576599999999</v>
      </c>
      <c r="E116" t="s">
        <v>263</v>
      </c>
      <c r="F116">
        <v>4.2104840000000001</v>
      </c>
      <c r="G116">
        <v>32.721164023196451</v>
      </c>
      <c r="H116">
        <v>174.12033462187699</v>
      </c>
      <c r="I116">
        <v>298.49200220893198</v>
      </c>
      <c r="J116">
        <v>40</v>
      </c>
      <c r="K116">
        <v>0.98</v>
      </c>
      <c r="M116">
        <v>0.05</v>
      </c>
      <c r="N116">
        <f t="shared" si="3"/>
        <v>1875.956183226798</v>
      </c>
      <c r="P116">
        <f t="shared" si="4"/>
        <v>4.1305555555555556E-4</v>
      </c>
    </row>
    <row r="117" spans="1:16" x14ac:dyDescent="0.35">
      <c r="A117" t="s">
        <v>116</v>
      </c>
      <c r="B117" t="s">
        <v>0</v>
      </c>
      <c r="C117" t="s">
        <v>264</v>
      </c>
      <c r="D117">
        <v>84.124008000000003</v>
      </c>
      <c r="E117" t="s">
        <v>263</v>
      </c>
      <c r="F117">
        <v>28.394856999999998</v>
      </c>
      <c r="G117">
        <v>3.1859630848057998</v>
      </c>
      <c r="H117">
        <v>174.12033462187699</v>
      </c>
      <c r="I117">
        <v>298.49200220893198</v>
      </c>
      <c r="J117">
        <v>40</v>
      </c>
      <c r="K117">
        <v>0.98</v>
      </c>
      <c r="M117">
        <v>0.05</v>
      </c>
      <c r="N117">
        <f t="shared" si="3"/>
        <v>1875.956183226798</v>
      </c>
      <c r="P117">
        <f t="shared" si="4"/>
        <v>4.1305555555555556E-4</v>
      </c>
    </row>
    <row r="118" spans="1:16" x14ac:dyDescent="0.35">
      <c r="A118" t="s">
        <v>117</v>
      </c>
      <c r="B118" t="s">
        <v>0</v>
      </c>
      <c r="C118" t="s">
        <v>264</v>
      </c>
      <c r="D118">
        <v>55.923254999999997</v>
      </c>
      <c r="E118" t="s">
        <v>263</v>
      </c>
      <c r="F118">
        <v>21.512582999999999</v>
      </c>
      <c r="G118">
        <v>7.5388010979131392</v>
      </c>
      <c r="H118">
        <v>174.12033462187699</v>
      </c>
      <c r="I118">
        <v>298.49200220893198</v>
      </c>
      <c r="J118">
        <v>40</v>
      </c>
      <c r="K118">
        <v>0.98</v>
      </c>
      <c r="M118">
        <v>0.05</v>
      </c>
      <c r="N118">
        <f t="shared" si="3"/>
        <v>1875.956183226798</v>
      </c>
      <c r="P118">
        <f t="shared" si="4"/>
        <v>4.1305555555555556E-4</v>
      </c>
    </row>
    <row r="119" spans="1:16" x14ac:dyDescent="0.35">
      <c r="A119" t="s">
        <v>118</v>
      </c>
      <c r="B119" t="s">
        <v>0</v>
      </c>
      <c r="C119" t="s">
        <v>264</v>
      </c>
      <c r="D119">
        <v>69.345116000000004</v>
      </c>
      <c r="E119" t="s">
        <v>263</v>
      </c>
      <c r="F119">
        <v>30.375321</v>
      </c>
      <c r="G119">
        <v>30.407057612188364</v>
      </c>
      <c r="H119">
        <v>174.12033462187699</v>
      </c>
      <c r="I119">
        <v>298.49200220893198</v>
      </c>
      <c r="J119">
        <v>40</v>
      </c>
      <c r="K119">
        <v>0.98</v>
      </c>
      <c r="M119">
        <v>0.05</v>
      </c>
      <c r="N119">
        <f t="shared" si="3"/>
        <v>1875.956183226798</v>
      </c>
      <c r="P119">
        <f t="shared" si="4"/>
        <v>4.1305555555555556E-4</v>
      </c>
    </row>
    <row r="120" spans="1:16" x14ac:dyDescent="0.35">
      <c r="A120" t="s">
        <v>119</v>
      </c>
      <c r="B120" t="s">
        <v>0</v>
      </c>
      <c r="C120" t="s">
        <v>264</v>
      </c>
      <c r="D120">
        <v>121.774017</v>
      </c>
      <c r="E120" t="s">
        <v>263</v>
      </c>
      <c r="F120">
        <v>12.879721</v>
      </c>
      <c r="G120">
        <v>34.598656703199573</v>
      </c>
      <c r="H120">
        <v>174.12033462187699</v>
      </c>
      <c r="I120">
        <v>298.49200220893198</v>
      </c>
      <c r="J120">
        <v>40</v>
      </c>
      <c r="K120">
        <v>0.98</v>
      </c>
      <c r="M120">
        <v>0.05</v>
      </c>
      <c r="N120">
        <f t="shared" si="3"/>
        <v>1875.956183226798</v>
      </c>
      <c r="P120">
        <f t="shared" si="4"/>
        <v>4.1305555555555556E-4</v>
      </c>
    </row>
    <row r="121" spans="1:16" x14ac:dyDescent="0.35">
      <c r="A121" t="s">
        <v>120</v>
      </c>
      <c r="B121" t="s">
        <v>0</v>
      </c>
      <c r="C121" t="s">
        <v>264</v>
      </c>
      <c r="D121">
        <v>127.510093</v>
      </c>
      <c r="E121" t="s">
        <v>263</v>
      </c>
      <c r="F121">
        <v>40.339852</v>
      </c>
      <c r="G121">
        <v>0</v>
      </c>
      <c r="H121">
        <v>174.12033462187699</v>
      </c>
      <c r="I121">
        <v>298.49200220893198</v>
      </c>
      <c r="J121">
        <v>40</v>
      </c>
      <c r="K121">
        <v>0.98</v>
      </c>
      <c r="M121">
        <v>0.05</v>
      </c>
      <c r="N121">
        <f t="shared" si="3"/>
        <v>1875.956183226798</v>
      </c>
      <c r="P121">
        <f t="shared" si="4"/>
        <v>4.1305555555555556E-4</v>
      </c>
    </row>
    <row r="122" spans="1:16" x14ac:dyDescent="0.35">
      <c r="A122" t="s">
        <v>121</v>
      </c>
      <c r="B122" t="s">
        <v>0</v>
      </c>
      <c r="C122" t="s">
        <v>264</v>
      </c>
      <c r="D122">
        <v>51.183883999999999</v>
      </c>
      <c r="E122" t="s">
        <v>263</v>
      </c>
      <c r="F122">
        <v>25.354825999999999</v>
      </c>
      <c r="G122">
        <v>15.76534381556956</v>
      </c>
      <c r="H122">
        <v>174.12033462187699</v>
      </c>
      <c r="I122">
        <v>298.49200220893198</v>
      </c>
      <c r="J122">
        <v>40</v>
      </c>
      <c r="K122">
        <v>0.98</v>
      </c>
      <c r="M122">
        <v>0.05</v>
      </c>
      <c r="N122">
        <f t="shared" si="3"/>
        <v>1875.956183226798</v>
      </c>
      <c r="P122">
        <f t="shared" si="4"/>
        <v>4.1305555555555556E-4</v>
      </c>
    </row>
    <row r="123" spans="1:16" x14ac:dyDescent="0.35">
      <c r="A123" t="s">
        <v>122</v>
      </c>
      <c r="B123" t="s">
        <v>0</v>
      </c>
      <c r="C123" t="s">
        <v>264</v>
      </c>
      <c r="D123">
        <v>37.6333188382443</v>
      </c>
      <c r="E123" t="s">
        <v>263</v>
      </c>
      <c r="F123">
        <v>55.750028634417198</v>
      </c>
      <c r="G123">
        <f>194.166666666667/7</f>
        <v>27.738095238095287</v>
      </c>
      <c r="H123">
        <v>174.12033462187699</v>
      </c>
      <c r="I123">
        <v>298.49200220893198</v>
      </c>
      <c r="J123">
        <v>40</v>
      </c>
      <c r="K123">
        <v>0.98</v>
      </c>
      <c r="M123">
        <v>0.05</v>
      </c>
      <c r="N123">
        <f t="shared" si="3"/>
        <v>1875.956183226798</v>
      </c>
      <c r="P123">
        <f t="shared" si="4"/>
        <v>4.1305555555555556E-4</v>
      </c>
    </row>
    <row r="124" spans="1:16" x14ac:dyDescent="0.35">
      <c r="A124" t="s">
        <v>123</v>
      </c>
      <c r="B124" t="s">
        <v>0</v>
      </c>
      <c r="C124" t="s">
        <v>264</v>
      </c>
      <c r="D124">
        <v>134.75309643952301</v>
      </c>
      <c r="E124" t="s">
        <v>263</v>
      </c>
      <c r="F124">
        <v>64.618387280561706</v>
      </c>
      <c r="G124">
        <f>G123</f>
        <v>27.738095238095287</v>
      </c>
      <c r="H124">
        <v>174.12033462187699</v>
      </c>
      <c r="I124">
        <v>298.49200220893198</v>
      </c>
      <c r="J124">
        <v>40</v>
      </c>
      <c r="K124">
        <v>0.98</v>
      </c>
      <c r="M124">
        <v>0.05</v>
      </c>
      <c r="N124">
        <f t="shared" si="3"/>
        <v>1875.956183226798</v>
      </c>
      <c r="P124">
        <f t="shared" si="4"/>
        <v>4.1305555555555556E-4</v>
      </c>
    </row>
    <row r="125" spans="1:16" x14ac:dyDescent="0.35">
      <c r="A125" t="s">
        <v>124</v>
      </c>
      <c r="B125" t="s">
        <v>0</v>
      </c>
      <c r="C125" t="s">
        <v>264</v>
      </c>
      <c r="D125">
        <v>46.549635279400398</v>
      </c>
      <c r="E125" t="s">
        <v>263</v>
      </c>
      <c r="F125">
        <v>54.348367768465501</v>
      </c>
      <c r="G125">
        <f t="shared" ref="G125:G129" si="7">G124</f>
        <v>27.738095238095287</v>
      </c>
      <c r="H125">
        <v>174.12033462187699</v>
      </c>
      <c r="I125">
        <v>298.49200220893198</v>
      </c>
      <c r="J125">
        <v>40</v>
      </c>
      <c r="K125">
        <v>0.98</v>
      </c>
      <c r="M125">
        <v>0.05</v>
      </c>
      <c r="N125">
        <f t="shared" si="3"/>
        <v>1875.956183226798</v>
      </c>
      <c r="P125">
        <f t="shared" si="4"/>
        <v>4.1305555555555556E-4</v>
      </c>
    </row>
    <row r="126" spans="1:16" x14ac:dyDescent="0.35">
      <c r="A126" t="s">
        <v>125</v>
      </c>
      <c r="B126" t="s">
        <v>0</v>
      </c>
      <c r="C126" t="s">
        <v>264</v>
      </c>
      <c r="D126">
        <v>49.390305273752098</v>
      </c>
      <c r="E126" t="s">
        <v>263</v>
      </c>
      <c r="F126">
        <v>63.562928827792902</v>
      </c>
      <c r="G126">
        <f t="shared" si="7"/>
        <v>27.738095238095287</v>
      </c>
      <c r="H126">
        <v>174.12033462187699</v>
      </c>
      <c r="I126">
        <v>298.49200220893198</v>
      </c>
      <c r="J126">
        <v>40</v>
      </c>
      <c r="K126">
        <v>0.98</v>
      </c>
      <c r="M126">
        <v>0.05</v>
      </c>
      <c r="N126">
        <f t="shared" si="3"/>
        <v>1875.956183226798</v>
      </c>
      <c r="P126">
        <f t="shared" si="4"/>
        <v>4.1305555555555556E-4</v>
      </c>
    </row>
    <row r="127" spans="1:16" x14ac:dyDescent="0.35">
      <c r="A127" t="s">
        <v>126</v>
      </c>
      <c r="B127" t="s">
        <v>0</v>
      </c>
      <c r="C127" t="s">
        <v>264</v>
      </c>
      <c r="D127">
        <v>93.190968935202093</v>
      </c>
      <c r="E127" t="s">
        <v>263</v>
      </c>
      <c r="F127">
        <v>58.681865403530402</v>
      </c>
      <c r="G127">
        <f t="shared" si="7"/>
        <v>27.738095238095287</v>
      </c>
      <c r="H127">
        <v>174.12033462187699</v>
      </c>
      <c r="I127">
        <v>298.49200220893198</v>
      </c>
      <c r="J127">
        <v>40</v>
      </c>
      <c r="K127">
        <v>0.98</v>
      </c>
      <c r="M127">
        <v>0.05</v>
      </c>
      <c r="N127">
        <f t="shared" si="3"/>
        <v>1875.956183226798</v>
      </c>
      <c r="P127">
        <f t="shared" si="4"/>
        <v>4.1305555555555556E-4</v>
      </c>
    </row>
    <row r="128" spans="1:16" x14ac:dyDescent="0.35">
      <c r="A128" t="s">
        <v>127</v>
      </c>
      <c r="B128" t="s">
        <v>0</v>
      </c>
      <c r="C128" t="s">
        <v>264</v>
      </c>
      <c r="D128">
        <v>42.896885809069502</v>
      </c>
      <c r="E128" t="s">
        <v>263</v>
      </c>
      <c r="F128">
        <v>45.226322943269103</v>
      </c>
      <c r="G128">
        <f t="shared" si="7"/>
        <v>27.738095238095287</v>
      </c>
      <c r="H128">
        <v>174.12033462187699</v>
      </c>
      <c r="I128">
        <v>298.49200220893198</v>
      </c>
      <c r="J128">
        <v>40</v>
      </c>
      <c r="K128">
        <v>0.98</v>
      </c>
      <c r="M128">
        <v>0.05</v>
      </c>
      <c r="N128">
        <f t="shared" si="3"/>
        <v>1875.956183226798</v>
      </c>
      <c r="P128">
        <f t="shared" si="4"/>
        <v>4.1305555555555556E-4</v>
      </c>
    </row>
    <row r="129" spans="1:16" x14ac:dyDescent="0.35">
      <c r="A129" t="s">
        <v>128</v>
      </c>
      <c r="B129" t="s">
        <v>0</v>
      </c>
      <c r="C129" t="s">
        <v>264</v>
      </c>
      <c r="D129">
        <v>61.920327021845097</v>
      </c>
      <c r="E129" t="s">
        <v>263</v>
      </c>
      <c r="F129">
        <v>58.109403024406099</v>
      </c>
      <c r="G129">
        <f t="shared" si="7"/>
        <v>27.738095238095287</v>
      </c>
      <c r="H129">
        <v>174.12033462187699</v>
      </c>
      <c r="I129">
        <v>298.49200220893198</v>
      </c>
      <c r="J129">
        <v>40</v>
      </c>
      <c r="K129">
        <v>0.98</v>
      </c>
      <c r="M129">
        <v>0.05</v>
      </c>
      <c r="N129">
        <f t="shared" si="3"/>
        <v>1875.956183226798</v>
      </c>
      <c r="P129">
        <f t="shared" si="4"/>
        <v>4.1305555555555556E-4</v>
      </c>
    </row>
    <row r="130" spans="1:16" x14ac:dyDescent="0.35">
      <c r="A130" t="s">
        <v>129</v>
      </c>
      <c r="B130" t="s">
        <v>0</v>
      </c>
      <c r="C130" t="s">
        <v>264</v>
      </c>
      <c r="D130">
        <v>45.079161999999997</v>
      </c>
      <c r="E130" t="s">
        <v>263</v>
      </c>
      <c r="F130">
        <v>23.885942</v>
      </c>
      <c r="G130">
        <v>73.180413423273038</v>
      </c>
      <c r="H130">
        <v>174.12033462187699</v>
      </c>
      <c r="I130">
        <v>298.49200220893198</v>
      </c>
      <c r="J130">
        <v>40</v>
      </c>
      <c r="K130">
        <v>0.98</v>
      </c>
      <c r="M130">
        <v>0.05</v>
      </c>
      <c r="N130">
        <f t="shared" si="3"/>
        <v>1875.956183226798</v>
      </c>
      <c r="P130">
        <f t="shared" si="4"/>
        <v>4.1305555555555556E-4</v>
      </c>
    </row>
    <row r="131" spans="1:16" x14ac:dyDescent="0.35">
      <c r="A131" t="s">
        <v>130</v>
      </c>
      <c r="B131" t="s">
        <v>0</v>
      </c>
      <c r="C131" t="s">
        <v>264</v>
      </c>
      <c r="D131">
        <v>103.819836</v>
      </c>
      <c r="E131" t="s">
        <v>263</v>
      </c>
      <c r="F131">
        <v>1.3520829999999999</v>
      </c>
      <c r="G131">
        <v>34.853303211516852</v>
      </c>
      <c r="H131">
        <v>174.12033462187699</v>
      </c>
      <c r="I131">
        <v>298.49200220893198</v>
      </c>
      <c r="J131">
        <v>40</v>
      </c>
      <c r="K131">
        <v>0.98</v>
      </c>
      <c r="M131">
        <v>0.05</v>
      </c>
      <c r="N131">
        <f t="shared" ref="N131:N194" si="8">62.5318727742266*30</f>
        <v>1875.956183226798</v>
      </c>
      <c r="P131">
        <f t="shared" si="4"/>
        <v>4.1305555555555556E-4</v>
      </c>
    </row>
    <row r="132" spans="1:16" x14ac:dyDescent="0.35">
      <c r="A132" t="s">
        <v>131</v>
      </c>
      <c r="B132" t="s">
        <v>0</v>
      </c>
      <c r="C132" t="s">
        <v>264</v>
      </c>
      <c r="D132">
        <v>38.996814999999998</v>
      </c>
      <c r="E132" t="s">
        <v>263</v>
      </c>
      <c r="F132">
        <v>34.802075000000002</v>
      </c>
      <c r="G132">
        <v>0</v>
      </c>
      <c r="H132">
        <v>174.12033462187699</v>
      </c>
      <c r="I132">
        <v>298.49200220893198</v>
      </c>
      <c r="J132">
        <v>40</v>
      </c>
      <c r="K132">
        <v>0.98</v>
      </c>
      <c r="M132">
        <v>0.05</v>
      </c>
      <c r="N132">
        <f t="shared" si="8"/>
        <v>1875.956183226798</v>
      </c>
      <c r="P132">
        <f t="shared" si="4"/>
        <v>4.1305555555555556E-4</v>
      </c>
    </row>
    <row r="133" spans="1:16" x14ac:dyDescent="0.35">
      <c r="A133" t="s">
        <v>132</v>
      </c>
      <c r="B133" t="s">
        <v>0</v>
      </c>
      <c r="C133" t="s">
        <v>264</v>
      </c>
      <c r="D133">
        <v>100.992541</v>
      </c>
      <c r="E133" t="s">
        <v>263</v>
      </c>
      <c r="F133">
        <v>15.870032</v>
      </c>
      <c r="G133">
        <v>44.422453405463052</v>
      </c>
      <c r="H133">
        <v>174.12033462187699</v>
      </c>
      <c r="I133">
        <v>298.49200220893198</v>
      </c>
      <c r="J133">
        <v>40</v>
      </c>
      <c r="K133">
        <v>0.98</v>
      </c>
      <c r="M133">
        <v>0.05</v>
      </c>
      <c r="N133">
        <f t="shared" si="8"/>
        <v>1875.956183226798</v>
      </c>
      <c r="P133">
        <f t="shared" ref="P133:P196" si="9">1.487/3600</f>
        <v>4.1305555555555556E-4</v>
      </c>
    </row>
    <row r="134" spans="1:16" x14ac:dyDescent="0.35">
      <c r="A134" t="s">
        <v>133</v>
      </c>
      <c r="B134" t="s">
        <v>0</v>
      </c>
      <c r="C134" t="s">
        <v>264</v>
      </c>
      <c r="D134">
        <v>71.276093000000003</v>
      </c>
      <c r="E134" t="s">
        <v>263</v>
      </c>
      <c r="F134">
        <v>38.861033999999997</v>
      </c>
      <c r="G134">
        <v>0.76787526879657164</v>
      </c>
      <c r="H134">
        <v>174.12033462187699</v>
      </c>
      <c r="I134">
        <v>298.49200220893198</v>
      </c>
      <c r="J134">
        <v>40</v>
      </c>
      <c r="K134">
        <v>0.98</v>
      </c>
      <c r="M134">
        <v>0.05</v>
      </c>
      <c r="N134">
        <f t="shared" si="8"/>
        <v>1875.956183226798</v>
      </c>
      <c r="P134">
        <f t="shared" si="9"/>
        <v>4.1305555555555556E-4</v>
      </c>
    </row>
    <row r="135" spans="1:16" x14ac:dyDescent="0.35">
      <c r="A135" t="s">
        <v>134</v>
      </c>
      <c r="B135" t="s">
        <v>0</v>
      </c>
      <c r="C135" t="s">
        <v>264</v>
      </c>
      <c r="D135">
        <v>59.556277999999999</v>
      </c>
      <c r="E135" t="s">
        <v>263</v>
      </c>
      <c r="F135">
        <v>38.969718999999998</v>
      </c>
      <c r="G135">
        <v>3.9710748519244188</v>
      </c>
      <c r="H135">
        <v>174.12033462187699</v>
      </c>
      <c r="I135">
        <v>298.49200220893198</v>
      </c>
      <c r="J135">
        <v>40</v>
      </c>
      <c r="K135">
        <v>0.98</v>
      </c>
      <c r="M135">
        <v>0.05</v>
      </c>
      <c r="N135">
        <f t="shared" si="8"/>
        <v>1875.956183226798</v>
      </c>
      <c r="P135">
        <f t="shared" si="9"/>
        <v>4.1305555555555556E-4</v>
      </c>
    </row>
    <row r="136" spans="1:16" x14ac:dyDescent="0.35">
      <c r="A136" t="s">
        <v>135</v>
      </c>
      <c r="B136" t="s">
        <v>0</v>
      </c>
      <c r="C136" t="s">
        <v>264</v>
      </c>
      <c r="D136">
        <v>125.72753899999999</v>
      </c>
      <c r="E136" t="s">
        <v>263</v>
      </c>
      <c r="F136">
        <v>-8.8742169999999998</v>
      </c>
      <c r="G136">
        <v>0.17200143702050805</v>
      </c>
      <c r="H136">
        <v>174.12033462187699</v>
      </c>
      <c r="I136">
        <v>298.49200220893198</v>
      </c>
      <c r="J136">
        <v>40</v>
      </c>
      <c r="K136">
        <v>0.98</v>
      </c>
      <c r="M136">
        <v>0.05</v>
      </c>
      <c r="N136">
        <f t="shared" si="8"/>
        <v>1875.956183226798</v>
      </c>
      <c r="P136">
        <f t="shared" si="9"/>
        <v>4.1305555555555556E-4</v>
      </c>
    </row>
    <row r="137" spans="1:16" x14ac:dyDescent="0.35">
      <c r="A137" t="s">
        <v>136</v>
      </c>
      <c r="B137" t="s">
        <v>0</v>
      </c>
      <c r="C137" t="s">
        <v>264</v>
      </c>
      <c r="D137">
        <v>35.243321999999999</v>
      </c>
      <c r="E137" t="s">
        <v>263</v>
      </c>
      <c r="F137">
        <v>38.963745000000003</v>
      </c>
      <c r="G137">
        <v>71.57645144116151</v>
      </c>
      <c r="H137">
        <v>174.12033462187699</v>
      </c>
      <c r="I137">
        <v>298.49200220893198</v>
      </c>
      <c r="J137">
        <v>40</v>
      </c>
      <c r="K137">
        <v>0.98</v>
      </c>
      <c r="M137">
        <v>0.05</v>
      </c>
      <c r="N137">
        <f t="shared" si="8"/>
        <v>1875.956183226798</v>
      </c>
      <c r="P137">
        <f t="shared" si="9"/>
        <v>4.1305555555555556E-4</v>
      </c>
    </row>
    <row r="138" spans="1:16" x14ac:dyDescent="0.35">
      <c r="A138" t="s">
        <v>137</v>
      </c>
      <c r="B138" t="s">
        <v>0</v>
      </c>
      <c r="C138" t="s">
        <v>264</v>
      </c>
      <c r="D138">
        <v>120.960515</v>
      </c>
      <c r="E138" t="s">
        <v>263</v>
      </c>
      <c r="F138">
        <v>23.69781</v>
      </c>
      <c r="G138">
        <v>0</v>
      </c>
      <c r="H138">
        <v>174.12033462187699</v>
      </c>
      <c r="I138">
        <v>298.49200220893198</v>
      </c>
      <c r="J138">
        <v>40</v>
      </c>
      <c r="K138">
        <v>0.98</v>
      </c>
      <c r="M138">
        <v>0.05</v>
      </c>
      <c r="N138">
        <f t="shared" si="8"/>
        <v>1875.956183226798</v>
      </c>
      <c r="P138">
        <f t="shared" si="9"/>
        <v>4.1305555555555556E-4</v>
      </c>
    </row>
    <row r="139" spans="1:16" x14ac:dyDescent="0.35">
      <c r="A139" t="s">
        <v>138</v>
      </c>
      <c r="B139" t="s">
        <v>0</v>
      </c>
      <c r="C139" t="s">
        <v>264</v>
      </c>
      <c r="D139">
        <v>64.585262</v>
      </c>
      <c r="E139" t="s">
        <v>263</v>
      </c>
      <c r="F139">
        <v>41.377490999999999</v>
      </c>
      <c r="G139">
        <v>6.0788013021865535</v>
      </c>
      <c r="H139">
        <v>174.12033462187699</v>
      </c>
      <c r="I139">
        <v>298.49200220893198</v>
      </c>
      <c r="J139">
        <v>40</v>
      </c>
      <c r="K139">
        <v>0.98</v>
      </c>
      <c r="M139">
        <v>0.05</v>
      </c>
      <c r="N139">
        <f t="shared" si="8"/>
        <v>1875.956183226798</v>
      </c>
      <c r="P139">
        <f t="shared" si="9"/>
        <v>4.1305555555555556E-4</v>
      </c>
    </row>
    <row r="140" spans="1:16" x14ac:dyDescent="0.35">
      <c r="A140" t="s">
        <v>139</v>
      </c>
      <c r="B140" t="s">
        <v>0</v>
      </c>
      <c r="C140" t="s">
        <v>264</v>
      </c>
      <c r="D140">
        <v>108.277199</v>
      </c>
      <c r="E140" t="s">
        <v>263</v>
      </c>
      <c r="F140">
        <v>14.058324000000001</v>
      </c>
      <c r="G140">
        <v>31.837613749657379</v>
      </c>
      <c r="H140">
        <v>174.12033462187699</v>
      </c>
      <c r="I140">
        <v>298.49200220893198</v>
      </c>
      <c r="J140">
        <v>40</v>
      </c>
      <c r="K140">
        <v>0.98</v>
      </c>
      <c r="M140">
        <v>0.05</v>
      </c>
      <c r="N140">
        <f t="shared" si="8"/>
        <v>1875.956183226798</v>
      </c>
      <c r="P140">
        <f t="shared" si="9"/>
        <v>4.1305555555555556E-4</v>
      </c>
    </row>
    <row r="141" spans="1:16" x14ac:dyDescent="0.35">
      <c r="A141" t="s">
        <v>140</v>
      </c>
      <c r="B141" t="s">
        <v>0</v>
      </c>
      <c r="C141" t="s">
        <v>264</v>
      </c>
      <c r="D141">
        <v>48.516387999999999</v>
      </c>
      <c r="E141" t="s">
        <v>263</v>
      </c>
      <c r="F141">
        <v>15.552727000000001</v>
      </c>
      <c r="G141">
        <v>1.8491026397046515</v>
      </c>
      <c r="H141">
        <v>174.12033462187699</v>
      </c>
      <c r="I141">
        <v>298.49200220893198</v>
      </c>
      <c r="J141">
        <v>40</v>
      </c>
      <c r="K141">
        <v>0.98</v>
      </c>
      <c r="M141">
        <v>0.05</v>
      </c>
      <c r="N141">
        <f t="shared" si="8"/>
        <v>1875.956183226798</v>
      </c>
      <c r="P141">
        <f t="shared" si="9"/>
        <v>4.1305555555555556E-4</v>
      </c>
    </row>
    <row r="142" spans="1:16" x14ac:dyDescent="0.35">
      <c r="A142" t="s">
        <v>141</v>
      </c>
      <c r="B142" t="s">
        <v>0</v>
      </c>
      <c r="C142" t="s">
        <v>264</v>
      </c>
      <c r="D142">
        <v>20.168330999999998</v>
      </c>
      <c r="E142" t="s">
        <v>263</v>
      </c>
      <c r="F142">
        <v>41.153331999999999</v>
      </c>
      <c r="G142">
        <v>0.39349395473888721</v>
      </c>
      <c r="H142">
        <v>174.12033462187699</v>
      </c>
      <c r="I142">
        <v>298.49200220893198</v>
      </c>
      <c r="J142">
        <v>40</v>
      </c>
      <c r="K142">
        <v>0.98</v>
      </c>
      <c r="M142">
        <v>0.05</v>
      </c>
      <c r="N142">
        <f t="shared" si="8"/>
        <v>1875.956183226798</v>
      </c>
      <c r="P142">
        <f t="shared" si="9"/>
        <v>4.1305555555555556E-4</v>
      </c>
    </row>
    <row r="143" spans="1:16" x14ac:dyDescent="0.35">
      <c r="A143" t="s">
        <v>142</v>
      </c>
      <c r="B143" t="s">
        <v>0</v>
      </c>
      <c r="C143" t="s">
        <v>264</v>
      </c>
      <c r="D143">
        <v>45.038189000000003</v>
      </c>
      <c r="E143" t="s">
        <v>263</v>
      </c>
      <c r="F143">
        <v>40.069099000000001</v>
      </c>
      <c r="G143">
        <v>0.29870093463034442</v>
      </c>
      <c r="H143">
        <v>174.12033462187699</v>
      </c>
      <c r="I143">
        <v>298.49200220893198</v>
      </c>
      <c r="J143">
        <v>40</v>
      </c>
      <c r="K143">
        <v>0.98</v>
      </c>
      <c r="M143">
        <v>0.05</v>
      </c>
      <c r="N143">
        <f t="shared" si="8"/>
        <v>1875.956183226798</v>
      </c>
      <c r="P143">
        <f t="shared" si="9"/>
        <v>4.1305555555555556E-4</v>
      </c>
    </row>
    <row r="144" spans="1:16" x14ac:dyDescent="0.35">
      <c r="A144" t="s">
        <v>143</v>
      </c>
      <c r="B144" t="s">
        <v>0</v>
      </c>
      <c r="C144" t="s">
        <v>264</v>
      </c>
      <c r="D144">
        <v>14.550072</v>
      </c>
      <c r="E144" t="s">
        <v>263</v>
      </c>
      <c r="F144">
        <v>47.516230999999998</v>
      </c>
      <c r="G144">
        <v>10.28086635484539</v>
      </c>
      <c r="H144">
        <v>174.12033462187699</v>
      </c>
      <c r="I144">
        <v>298.49200220893198</v>
      </c>
      <c r="J144">
        <v>40</v>
      </c>
      <c r="K144">
        <v>0.98</v>
      </c>
      <c r="M144">
        <v>0.05</v>
      </c>
      <c r="N144">
        <f t="shared" si="8"/>
        <v>1875.956183226798</v>
      </c>
      <c r="P144">
        <f t="shared" si="9"/>
        <v>4.1305555555555556E-4</v>
      </c>
    </row>
    <row r="145" spans="1:16" x14ac:dyDescent="0.35">
      <c r="A145" t="s">
        <v>144</v>
      </c>
      <c r="B145" t="s">
        <v>0</v>
      </c>
      <c r="C145" t="s">
        <v>264</v>
      </c>
      <c r="D145">
        <v>47.576926999999998</v>
      </c>
      <c r="E145" t="s">
        <v>263</v>
      </c>
      <c r="F145">
        <v>40.143104999999998</v>
      </c>
      <c r="G145">
        <v>1.1770780412480701</v>
      </c>
      <c r="H145">
        <v>174.12033462187699</v>
      </c>
      <c r="I145">
        <v>298.49200220893198</v>
      </c>
      <c r="J145">
        <v>40</v>
      </c>
      <c r="K145">
        <v>0.98</v>
      </c>
      <c r="M145">
        <v>0.05</v>
      </c>
      <c r="N145">
        <f t="shared" si="8"/>
        <v>1875.956183226798</v>
      </c>
      <c r="P145">
        <f t="shared" si="9"/>
        <v>4.1305555555555556E-4</v>
      </c>
    </row>
    <row r="146" spans="1:16" x14ac:dyDescent="0.35">
      <c r="A146" t="s">
        <v>145</v>
      </c>
      <c r="B146" t="s">
        <v>0</v>
      </c>
      <c r="C146" t="s">
        <v>264</v>
      </c>
      <c r="D146">
        <v>4.4699359999999997</v>
      </c>
      <c r="E146" t="s">
        <v>263</v>
      </c>
      <c r="F146">
        <v>50.503886999999999</v>
      </c>
      <c r="G146">
        <v>12.927065045776217</v>
      </c>
      <c r="H146">
        <v>174.12033462187699</v>
      </c>
      <c r="I146">
        <v>298.49200220893198</v>
      </c>
      <c r="J146">
        <v>40</v>
      </c>
      <c r="K146">
        <v>0.98</v>
      </c>
      <c r="M146">
        <v>0.05</v>
      </c>
      <c r="N146">
        <f t="shared" si="8"/>
        <v>1875.956183226798</v>
      </c>
      <c r="P146">
        <f t="shared" si="9"/>
        <v>4.1305555555555556E-4</v>
      </c>
    </row>
    <row r="147" spans="1:16" x14ac:dyDescent="0.35">
      <c r="A147" t="s">
        <v>146</v>
      </c>
      <c r="B147" t="s">
        <v>0</v>
      </c>
      <c r="C147" t="s">
        <v>264</v>
      </c>
      <c r="D147">
        <v>25.48583</v>
      </c>
      <c r="E147" t="s">
        <v>263</v>
      </c>
      <c r="F147">
        <v>42.733882999999999</v>
      </c>
      <c r="G147">
        <v>1.7297987397801542</v>
      </c>
      <c r="H147">
        <v>174.12033462187699</v>
      </c>
      <c r="I147">
        <v>298.49200220893198</v>
      </c>
      <c r="J147">
        <v>40</v>
      </c>
      <c r="K147">
        <v>0.98</v>
      </c>
      <c r="M147">
        <v>0.05</v>
      </c>
      <c r="N147">
        <f t="shared" si="8"/>
        <v>1875.956183226798</v>
      </c>
      <c r="P147">
        <f t="shared" si="9"/>
        <v>4.1305555555555556E-4</v>
      </c>
    </row>
    <row r="148" spans="1:16" x14ac:dyDescent="0.35">
      <c r="A148" t="s">
        <v>147</v>
      </c>
      <c r="B148" t="s">
        <v>0</v>
      </c>
      <c r="C148" t="s">
        <v>264</v>
      </c>
      <c r="D148">
        <v>17.679075999999998</v>
      </c>
      <c r="E148" t="s">
        <v>263</v>
      </c>
      <c r="F148">
        <v>43.915886</v>
      </c>
      <c r="G148">
        <v>0.48640376254746004</v>
      </c>
      <c r="H148">
        <v>174.12033462187699</v>
      </c>
      <c r="I148">
        <v>298.49200220893198</v>
      </c>
      <c r="J148">
        <v>40</v>
      </c>
      <c r="K148">
        <v>0.98</v>
      </c>
      <c r="M148">
        <v>0.05</v>
      </c>
      <c r="N148">
        <f t="shared" si="8"/>
        <v>1875.956183226798</v>
      </c>
      <c r="P148">
        <f t="shared" si="9"/>
        <v>4.1305555555555556E-4</v>
      </c>
    </row>
    <row r="149" spans="1:16" x14ac:dyDescent="0.35">
      <c r="A149" t="s">
        <v>148</v>
      </c>
      <c r="B149" t="s">
        <v>0</v>
      </c>
      <c r="C149" t="s">
        <v>264</v>
      </c>
      <c r="D149">
        <v>27.953389000000001</v>
      </c>
      <c r="E149" t="s">
        <v>263</v>
      </c>
      <c r="F149">
        <v>53.709806999999998</v>
      </c>
      <c r="G149">
        <v>1.4700782003190633</v>
      </c>
      <c r="H149">
        <v>174.12033462187699</v>
      </c>
      <c r="I149">
        <v>298.49200220893198</v>
      </c>
      <c r="J149">
        <v>40</v>
      </c>
      <c r="K149">
        <v>0.98</v>
      </c>
      <c r="M149">
        <v>0.05</v>
      </c>
      <c r="N149">
        <f t="shared" si="8"/>
        <v>1875.956183226798</v>
      </c>
      <c r="P149">
        <f t="shared" si="9"/>
        <v>4.1305555555555556E-4</v>
      </c>
    </row>
    <row r="150" spans="1:16" x14ac:dyDescent="0.35">
      <c r="A150" t="s">
        <v>149</v>
      </c>
      <c r="B150" t="s">
        <v>0</v>
      </c>
      <c r="C150" t="s">
        <v>264</v>
      </c>
      <c r="D150">
        <v>8.2275120000000008</v>
      </c>
      <c r="E150" t="s">
        <v>263</v>
      </c>
      <c r="F150">
        <v>46.818187999999999</v>
      </c>
      <c r="G150">
        <v>17.516837926475848</v>
      </c>
      <c r="H150">
        <v>174.12033462187699</v>
      </c>
      <c r="I150">
        <v>298.49200220893198</v>
      </c>
      <c r="J150">
        <v>40</v>
      </c>
      <c r="K150">
        <v>0.98</v>
      </c>
      <c r="M150">
        <v>0.05</v>
      </c>
      <c r="N150">
        <f t="shared" si="8"/>
        <v>1875.956183226798</v>
      </c>
      <c r="P150">
        <f t="shared" si="9"/>
        <v>4.1305555555555556E-4</v>
      </c>
    </row>
    <row r="151" spans="1:16" x14ac:dyDescent="0.35">
      <c r="A151" t="s">
        <v>150</v>
      </c>
      <c r="B151" t="s">
        <v>0</v>
      </c>
      <c r="C151" t="s">
        <v>264</v>
      </c>
      <c r="D151">
        <v>33.429859</v>
      </c>
      <c r="E151" t="s">
        <v>263</v>
      </c>
      <c r="F151">
        <v>35.126412999999999</v>
      </c>
      <c r="G151">
        <v>0.59733657275423702</v>
      </c>
      <c r="H151">
        <v>174.12033462187699</v>
      </c>
      <c r="I151">
        <v>298.49200220893198</v>
      </c>
      <c r="J151">
        <v>40</v>
      </c>
      <c r="K151">
        <v>0.98</v>
      </c>
      <c r="M151">
        <v>0.05</v>
      </c>
      <c r="N151">
        <f t="shared" si="8"/>
        <v>1875.956183226798</v>
      </c>
      <c r="P151">
        <f t="shared" si="9"/>
        <v>4.1305555555555556E-4</v>
      </c>
    </row>
    <row r="152" spans="1:16" x14ac:dyDescent="0.35">
      <c r="A152" t="s">
        <v>151</v>
      </c>
      <c r="B152" t="s">
        <v>0</v>
      </c>
      <c r="C152" t="s">
        <v>264</v>
      </c>
      <c r="D152">
        <v>15.472962000000001</v>
      </c>
      <c r="E152" t="s">
        <v>263</v>
      </c>
      <c r="F152">
        <v>49.817492000000001</v>
      </c>
      <c r="G152">
        <v>6.0842909599636448</v>
      </c>
      <c r="H152">
        <v>174.12033462187699</v>
      </c>
      <c r="I152">
        <v>298.49200220893198</v>
      </c>
      <c r="J152">
        <v>40</v>
      </c>
      <c r="K152">
        <v>0.98</v>
      </c>
      <c r="M152">
        <v>0.05</v>
      </c>
      <c r="N152">
        <f t="shared" si="8"/>
        <v>1875.956183226798</v>
      </c>
      <c r="P152">
        <f t="shared" si="9"/>
        <v>4.1305555555555556E-4</v>
      </c>
    </row>
    <row r="153" spans="1:16" x14ac:dyDescent="0.35">
      <c r="A153" t="s">
        <v>152</v>
      </c>
      <c r="B153" t="s">
        <v>0</v>
      </c>
      <c r="C153" t="s">
        <v>264</v>
      </c>
      <c r="D153">
        <v>10.451525999999999</v>
      </c>
      <c r="E153" t="s">
        <v>263</v>
      </c>
      <c r="F153">
        <v>51.165691000000002</v>
      </c>
      <c r="G153">
        <v>100</v>
      </c>
      <c r="H153">
        <v>174.12033462187699</v>
      </c>
      <c r="I153">
        <v>298.49200220893198</v>
      </c>
      <c r="J153">
        <v>40</v>
      </c>
      <c r="K153">
        <v>0.98</v>
      </c>
      <c r="M153">
        <v>0.05</v>
      </c>
      <c r="N153">
        <f t="shared" si="8"/>
        <v>1875.956183226798</v>
      </c>
      <c r="P153">
        <f t="shared" si="9"/>
        <v>4.1305555555555556E-4</v>
      </c>
    </row>
    <row r="154" spans="1:16" x14ac:dyDescent="0.35">
      <c r="A154" t="s">
        <v>153</v>
      </c>
      <c r="B154" t="s">
        <v>0</v>
      </c>
      <c r="C154" t="s">
        <v>264</v>
      </c>
      <c r="D154">
        <v>9.5017849999999999</v>
      </c>
      <c r="E154" t="s">
        <v>263</v>
      </c>
      <c r="F154">
        <v>56.263919999999999</v>
      </c>
      <c r="G154">
        <v>8.5573815068359167</v>
      </c>
      <c r="H154">
        <v>174.12033462187699</v>
      </c>
      <c r="I154">
        <v>298.49200220893198</v>
      </c>
      <c r="J154">
        <v>40</v>
      </c>
      <c r="K154">
        <v>0.98</v>
      </c>
      <c r="M154">
        <v>0.05</v>
      </c>
      <c r="N154">
        <f t="shared" si="8"/>
        <v>1875.956183226798</v>
      </c>
      <c r="P154">
        <f t="shared" si="9"/>
        <v>4.1305555555555556E-4</v>
      </c>
    </row>
    <row r="155" spans="1:16" x14ac:dyDescent="0.35">
      <c r="A155" t="s">
        <v>154</v>
      </c>
      <c r="B155" t="s">
        <v>0</v>
      </c>
      <c r="C155" t="s">
        <v>264</v>
      </c>
      <c r="D155">
        <v>-3.7492200000000002</v>
      </c>
      <c r="E155" t="s">
        <v>263</v>
      </c>
      <c r="F155">
        <v>40.463667000000001</v>
      </c>
      <c r="G155">
        <v>30.713931242230661</v>
      </c>
      <c r="H155">
        <v>174.12033462187699</v>
      </c>
      <c r="I155">
        <v>298.49200220893198</v>
      </c>
      <c r="J155">
        <v>40</v>
      </c>
      <c r="K155">
        <v>0.98</v>
      </c>
      <c r="M155">
        <v>0.05</v>
      </c>
      <c r="N155">
        <f t="shared" si="8"/>
        <v>1875.956183226798</v>
      </c>
      <c r="P155">
        <f t="shared" si="9"/>
        <v>4.1305555555555556E-4</v>
      </c>
    </row>
    <row r="156" spans="1:16" x14ac:dyDescent="0.35">
      <c r="A156" t="s">
        <v>155</v>
      </c>
      <c r="B156" t="s">
        <v>0</v>
      </c>
      <c r="C156" t="s">
        <v>264</v>
      </c>
      <c r="D156">
        <v>25.013607</v>
      </c>
      <c r="E156" t="s">
        <v>263</v>
      </c>
      <c r="F156">
        <v>58.595272000000001</v>
      </c>
      <c r="G156">
        <v>0.78144619504590773</v>
      </c>
      <c r="H156">
        <v>174.12033462187699</v>
      </c>
      <c r="I156">
        <v>298.49200220893198</v>
      </c>
      <c r="J156">
        <v>40</v>
      </c>
      <c r="K156">
        <v>0.98</v>
      </c>
      <c r="M156">
        <v>0.05</v>
      </c>
      <c r="N156">
        <f t="shared" si="8"/>
        <v>1875.956183226798</v>
      </c>
      <c r="P156">
        <f t="shared" si="9"/>
        <v>4.1305555555555556E-4</v>
      </c>
    </row>
    <row r="157" spans="1:16" x14ac:dyDescent="0.35">
      <c r="A157" t="s">
        <v>156</v>
      </c>
      <c r="B157" t="s">
        <v>0</v>
      </c>
      <c r="C157" t="s">
        <v>264</v>
      </c>
      <c r="D157">
        <v>25.748151</v>
      </c>
      <c r="E157" t="s">
        <v>263</v>
      </c>
      <c r="F157">
        <v>61.924109999999999</v>
      </c>
      <c r="G157">
        <v>6.446631823251046</v>
      </c>
      <c r="H157">
        <v>174.12033462187699</v>
      </c>
      <c r="I157">
        <v>298.49200220893198</v>
      </c>
      <c r="J157">
        <v>40</v>
      </c>
      <c r="K157">
        <v>0.98</v>
      </c>
      <c r="M157">
        <v>0.05</v>
      </c>
      <c r="N157">
        <f t="shared" si="8"/>
        <v>1875.956183226798</v>
      </c>
      <c r="P157">
        <f t="shared" si="9"/>
        <v>4.1305555555555556E-4</v>
      </c>
    </row>
    <row r="158" spans="1:16" x14ac:dyDescent="0.35">
      <c r="A158" t="s">
        <v>157</v>
      </c>
      <c r="B158" t="s">
        <v>0</v>
      </c>
      <c r="C158" t="s">
        <v>264</v>
      </c>
      <c r="D158">
        <v>2.213749</v>
      </c>
      <c r="E158" t="s">
        <v>263</v>
      </c>
      <c r="F158">
        <v>46.227637999999999</v>
      </c>
      <c r="G158">
        <v>63.300932031025823</v>
      </c>
      <c r="H158">
        <v>174.12033462187699</v>
      </c>
      <c r="I158">
        <v>298.49200220893198</v>
      </c>
      <c r="J158">
        <v>40</v>
      </c>
      <c r="K158">
        <v>0.98</v>
      </c>
      <c r="M158">
        <v>0.05</v>
      </c>
      <c r="N158">
        <f t="shared" si="8"/>
        <v>1875.956183226798</v>
      </c>
      <c r="P158">
        <f t="shared" si="9"/>
        <v>4.1305555555555556E-4</v>
      </c>
    </row>
    <row r="159" spans="1:16" x14ac:dyDescent="0.35">
      <c r="A159" t="s">
        <v>158</v>
      </c>
      <c r="B159" t="s">
        <v>0</v>
      </c>
      <c r="C159" t="s">
        <v>264</v>
      </c>
      <c r="D159">
        <v>-3.4359730000000002</v>
      </c>
      <c r="E159" t="s">
        <v>263</v>
      </c>
      <c r="F159">
        <v>55.378050999999999</v>
      </c>
      <c r="G159">
        <v>68.675085137848669</v>
      </c>
      <c r="H159">
        <v>174.12033462187699</v>
      </c>
      <c r="I159">
        <v>298.49200220893198</v>
      </c>
      <c r="J159">
        <v>40</v>
      </c>
      <c r="K159">
        <v>0.98</v>
      </c>
      <c r="M159">
        <v>0.05</v>
      </c>
      <c r="N159">
        <f t="shared" si="8"/>
        <v>1875.956183226798</v>
      </c>
      <c r="P159">
        <f t="shared" si="9"/>
        <v>4.1305555555555556E-4</v>
      </c>
    </row>
    <row r="160" spans="1:16" x14ac:dyDescent="0.35">
      <c r="A160" t="s">
        <v>159</v>
      </c>
      <c r="B160" t="s">
        <v>0</v>
      </c>
      <c r="C160" t="s">
        <v>264</v>
      </c>
      <c r="D160">
        <v>43.356892000000002</v>
      </c>
      <c r="E160" t="s">
        <v>263</v>
      </c>
      <c r="F160">
        <v>42.315407</v>
      </c>
      <c r="G160">
        <v>0.40297997866487806</v>
      </c>
      <c r="H160">
        <v>174.12033462187699</v>
      </c>
      <c r="I160">
        <v>298.49200220893198</v>
      </c>
      <c r="J160">
        <v>40</v>
      </c>
      <c r="K160">
        <v>0.98</v>
      </c>
      <c r="M160">
        <v>0.05</v>
      </c>
      <c r="N160">
        <f t="shared" si="8"/>
        <v>1875.956183226798</v>
      </c>
      <c r="P160">
        <f t="shared" si="9"/>
        <v>4.1305555555555556E-4</v>
      </c>
    </row>
    <row r="161" spans="1:16" x14ac:dyDescent="0.35">
      <c r="A161" t="s">
        <v>160</v>
      </c>
      <c r="B161" t="s">
        <v>0</v>
      </c>
      <c r="C161" t="s">
        <v>264</v>
      </c>
      <c r="D161">
        <v>21.824311999999999</v>
      </c>
      <c r="E161" t="s">
        <v>263</v>
      </c>
      <c r="F161">
        <v>39.074207999999999</v>
      </c>
      <c r="G161">
        <v>4.6598664856697578</v>
      </c>
      <c r="H161">
        <v>174.12033462187699</v>
      </c>
      <c r="I161">
        <v>298.49200220893198</v>
      </c>
      <c r="J161">
        <v>40</v>
      </c>
      <c r="K161">
        <v>0.98</v>
      </c>
      <c r="M161">
        <v>0.05</v>
      </c>
      <c r="N161">
        <f t="shared" si="8"/>
        <v>1875.956183226798</v>
      </c>
      <c r="P161">
        <f t="shared" si="9"/>
        <v>4.1305555555555556E-4</v>
      </c>
    </row>
    <row r="162" spans="1:16" x14ac:dyDescent="0.35">
      <c r="A162" t="s">
        <v>161</v>
      </c>
      <c r="B162" t="s">
        <v>0</v>
      </c>
      <c r="C162" t="s">
        <v>264</v>
      </c>
      <c r="D162">
        <v>15.2</v>
      </c>
      <c r="E162" t="s">
        <v>263</v>
      </c>
      <c r="F162">
        <v>45.1</v>
      </c>
      <c r="G162">
        <v>1.4618672565067081</v>
      </c>
      <c r="H162">
        <v>174.12033462187699</v>
      </c>
      <c r="I162">
        <v>298.49200220893198</v>
      </c>
      <c r="J162">
        <v>40</v>
      </c>
      <c r="K162">
        <v>0.98</v>
      </c>
      <c r="M162">
        <v>0.05</v>
      </c>
      <c r="N162">
        <f t="shared" si="8"/>
        <v>1875.956183226798</v>
      </c>
      <c r="P162">
        <f t="shared" si="9"/>
        <v>4.1305555555555556E-4</v>
      </c>
    </row>
    <row r="163" spans="1:16" x14ac:dyDescent="0.35">
      <c r="A163" t="s">
        <v>162</v>
      </c>
      <c r="B163" t="s">
        <v>0</v>
      </c>
      <c r="C163" t="s">
        <v>264</v>
      </c>
      <c r="D163">
        <v>19.503304</v>
      </c>
      <c r="E163" t="s">
        <v>263</v>
      </c>
      <c r="F163">
        <v>47.162494000000002</v>
      </c>
      <c r="G163">
        <v>3.9280455019530085</v>
      </c>
      <c r="H163">
        <v>174.12033462187699</v>
      </c>
      <c r="I163">
        <v>298.49200220893198</v>
      </c>
      <c r="J163">
        <v>40</v>
      </c>
      <c r="K163">
        <v>0.98</v>
      </c>
      <c r="M163">
        <v>0.05</v>
      </c>
      <c r="N163">
        <f t="shared" si="8"/>
        <v>1875.956183226798</v>
      </c>
      <c r="P163">
        <f t="shared" si="9"/>
        <v>4.1305555555555556E-4</v>
      </c>
    </row>
    <row r="164" spans="1:16" x14ac:dyDescent="0.35">
      <c r="A164" t="s">
        <v>163</v>
      </c>
      <c r="B164" t="s">
        <v>0</v>
      </c>
      <c r="C164" t="s">
        <v>264</v>
      </c>
      <c r="D164">
        <v>-8.2438900000000004</v>
      </c>
      <c r="E164" t="s">
        <v>263</v>
      </c>
      <c r="F164">
        <v>53.412909999999997</v>
      </c>
      <c r="G164">
        <v>10.743686317970539</v>
      </c>
      <c r="H164">
        <v>174.12033462187699</v>
      </c>
      <c r="I164">
        <v>298.49200220893198</v>
      </c>
      <c r="J164">
        <v>40</v>
      </c>
      <c r="K164">
        <v>0.98</v>
      </c>
      <c r="M164">
        <v>0.05</v>
      </c>
      <c r="N164">
        <f t="shared" si="8"/>
        <v>1875.956183226798</v>
      </c>
      <c r="P164">
        <f t="shared" si="9"/>
        <v>4.1305555555555556E-4</v>
      </c>
    </row>
    <row r="165" spans="1:16" x14ac:dyDescent="0.35">
      <c r="A165" t="s">
        <v>164</v>
      </c>
      <c r="B165" t="s">
        <v>0</v>
      </c>
      <c r="C165" t="s">
        <v>264</v>
      </c>
      <c r="D165">
        <v>-19.020835000000002</v>
      </c>
      <c r="E165" t="s">
        <v>263</v>
      </c>
      <c r="F165">
        <v>64.963050999999993</v>
      </c>
      <c r="G165">
        <v>0.54862610760479946</v>
      </c>
      <c r="H165">
        <v>174.12033462187699</v>
      </c>
      <c r="I165">
        <v>298.49200220893198</v>
      </c>
      <c r="J165">
        <v>40</v>
      </c>
      <c r="K165">
        <v>0.98</v>
      </c>
      <c r="M165">
        <v>0.05</v>
      </c>
      <c r="N165">
        <f t="shared" si="8"/>
        <v>1875.956183226798</v>
      </c>
      <c r="P165">
        <f t="shared" si="9"/>
        <v>4.1305555555555556E-4</v>
      </c>
    </row>
    <row r="166" spans="1:16" x14ac:dyDescent="0.35">
      <c r="A166" t="s">
        <v>165</v>
      </c>
      <c r="B166" t="s">
        <v>0</v>
      </c>
      <c r="C166" t="s">
        <v>264</v>
      </c>
      <c r="D166">
        <v>12.56738</v>
      </c>
      <c r="E166" t="s">
        <v>263</v>
      </c>
      <c r="F166">
        <v>41.871940000000002</v>
      </c>
      <c r="G166">
        <v>45.251270277615049</v>
      </c>
      <c r="H166">
        <v>174.12033462187699</v>
      </c>
      <c r="I166">
        <v>298.49200220893198</v>
      </c>
      <c r="J166">
        <v>40</v>
      </c>
      <c r="K166">
        <v>0.98</v>
      </c>
      <c r="M166">
        <v>0.05</v>
      </c>
      <c r="N166">
        <f t="shared" si="8"/>
        <v>1875.956183226798</v>
      </c>
      <c r="P166">
        <f t="shared" si="9"/>
        <v>4.1305555555555556E-4</v>
      </c>
    </row>
    <row r="167" spans="1:16" x14ac:dyDescent="0.35">
      <c r="A167" t="s">
        <v>166</v>
      </c>
      <c r="B167" t="s">
        <v>0</v>
      </c>
      <c r="C167" t="s">
        <v>264</v>
      </c>
      <c r="D167">
        <v>23.881274999999999</v>
      </c>
      <c r="E167" t="s">
        <v>263</v>
      </c>
      <c r="F167">
        <v>55.169438</v>
      </c>
      <c r="G167">
        <v>1.4115721504802188</v>
      </c>
      <c r="H167">
        <v>174.12033462187699</v>
      </c>
      <c r="I167">
        <v>298.49200220893198</v>
      </c>
      <c r="J167">
        <v>40</v>
      </c>
      <c r="K167">
        <v>0.98</v>
      </c>
      <c r="M167">
        <v>0.05</v>
      </c>
      <c r="N167">
        <f t="shared" si="8"/>
        <v>1875.956183226798</v>
      </c>
      <c r="P167">
        <f t="shared" si="9"/>
        <v>4.1305555555555556E-4</v>
      </c>
    </row>
    <row r="168" spans="1:16" x14ac:dyDescent="0.35">
      <c r="A168" t="s">
        <v>167</v>
      </c>
      <c r="B168" t="s">
        <v>0</v>
      </c>
      <c r="C168" t="s">
        <v>264</v>
      </c>
      <c r="D168">
        <v>6.1295830000000002</v>
      </c>
      <c r="E168" t="s">
        <v>263</v>
      </c>
      <c r="F168">
        <v>49.815272999999998</v>
      </c>
      <c r="G168">
        <v>1.8685704075163976</v>
      </c>
      <c r="H168">
        <v>174.12033462187699</v>
      </c>
      <c r="I168">
        <v>298.49200220893198</v>
      </c>
      <c r="J168">
        <v>40</v>
      </c>
      <c r="K168">
        <v>0.98</v>
      </c>
      <c r="M168">
        <v>0.05</v>
      </c>
      <c r="N168">
        <f t="shared" si="8"/>
        <v>1875.956183226798</v>
      </c>
      <c r="P168">
        <f t="shared" si="9"/>
        <v>4.1305555555555556E-4</v>
      </c>
    </row>
    <row r="169" spans="1:16" x14ac:dyDescent="0.35">
      <c r="A169" t="s">
        <v>168</v>
      </c>
      <c r="B169" t="s">
        <v>0</v>
      </c>
      <c r="C169" t="s">
        <v>264</v>
      </c>
      <c r="D169">
        <v>24.603189</v>
      </c>
      <c r="E169" t="s">
        <v>263</v>
      </c>
      <c r="F169">
        <v>56.879635</v>
      </c>
      <c r="G169">
        <v>0.83768211978302332</v>
      </c>
      <c r="H169">
        <v>174.12033462187699</v>
      </c>
      <c r="I169">
        <v>298.49200220893198</v>
      </c>
      <c r="J169">
        <v>40</v>
      </c>
      <c r="K169">
        <v>0.98</v>
      </c>
      <c r="M169">
        <v>0.05</v>
      </c>
      <c r="N169">
        <f t="shared" si="8"/>
        <v>1875.956183226798</v>
      </c>
      <c r="P169">
        <f t="shared" si="9"/>
        <v>4.1305555555555556E-4</v>
      </c>
    </row>
    <row r="170" spans="1:16" x14ac:dyDescent="0.35">
      <c r="A170" t="s">
        <v>169</v>
      </c>
      <c r="B170" t="s">
        <v>0</v>
      </c>
      <c r="C170" t="s">
        <v>264</v>
      </c>
      <c r="D170">
        <v>28.369885</v>
      </c>
      <c r="E170" t="s">
        <v>263</v>
      </c>
      <c r="F170">
        <v>47.411631</v>
      </c>
      <c r="G170">
        <v>0.29477974136307061</v>
      </c>
      <c r="H170">
        <v>174.12033462187699</v>
      </c>
      <c r="I170">
        <v>298.49200220893198</v>
      </c>
      <c r="J170">
        <v>40</v>
      </c>
      <c r="K170">
        <v>0.98</v>
      </c>
      <c r="M170">
        <v>0.05</v>
      </c>
      <c r="N170">
        <f t="shared" si="8"/>
        <v>1875.956183226798</v>
      </c>
      <c r="P170">
        <f t="shared" si="9"/>
        <v>4.1305555555555556E-4</v>
      </c>
    </row>
    <row r="171" spans="1:16" x14ac:dyDescent="0.35">
      <c r="A171" t="s">
        <v>170</v>
      </c>
      <c r="B171" t="s">
        <v>0</v>
      </c>
      <c r="C171" t="s">
        <v>264</v>
      </c>
      <c r="D171">
        <v>21.745274999999999</v>
      </c>
      <c r="E171" t="s">
        <v>263</v>
      </c>
      <c r="F171">
        <v>41.608635</v>
      </c>
      <c r="G171">
        <v>0.29909066248364702</v>
      </c>
      <c r="H171">
        <v>174.12033462187699</v>
      </c>
      <c r="I171">
        <v>298.49200220893198</v>
      </c>
      <c r="J171">
        <v>40</v>
      </c>
      <c r="K171">
        <v>0.98</v>
      </c>
      <c r="M171">
        <v>0.05</v>
      </c>
      <c r="N171">
        <f t="shared" si="8"/>
        <v>1875.956183226798</v>
      </c>
      <c r="P171">
        <f t="shared" si="9"/>
        <v>4.1305555555555556E-4</v>
      </c>
    </row>
    <row r="172" spans="1:16" x14ac:dyDescent="0.35">
      <c r="A172" t="s">
        <v>171</v>
      </c>
      <c r="B172" t="s">
        <v>0</v>
      </c>
      <c r="C172" t="s">
        <v>264</v>
      </c>
      <c r="D172">
        <v>14.375416</v>
      </c>
      <c r="E172" t="s">
        <v>263</v>
      </c>
      <c r="F172">
        <v>35.937496000000003</v>
      </c>
      <c r="G172">
        <v>0.37042929407218939</v>
      </c>
      <c r="H172">
        <v>174.12033462187699</v>
      </c>
      <c r="I172">
        <v>298.49200220893198</v>
      </c>
      <c r="J172">
        <v>40</v>
      </c>
      <c r="K172">
        <v>0.98</v>
      </c>
      <c r="M172">
        <v>0.05</v>
      </c>
      <c r="N172">
        <f t="shared" si="8"/>
        <v>1875.956183226798</v>
      </c>
      <c r="P172">
        <f t="shared" si="9"/>
        <v>4.1305555555555556E-4</v>
      </c>
    </row>
    <row r="173" spans="1:16" x14ac:dyDescent="0.35">
      <c r="A173" t="s">
        <v>172</v>
      </c>
      <c r="B173" t="s">
        <v>0</v>
      </c>
      <c r="C173" t="s">
        <v>264</v>
      </c>
      <c r="D173">
        <v>19.374389999999998</v>
      </c>
      <c r="E173" t="s">
        <v>263</v>
      </c>
      <c r="F173">
        <v>42.708677999999999</v>
      </c>
      <c r="G173">
        <v>0.1251844583793256</v>
      </c>
      <c r="H173">
        <v>174.12033462187699</v>
      </c>
      <c r="I173">
        <v>298.49200220893198</v>
      </c>
      <c r="J173">
        <v>40</v>
      </c>
      <c r="K173">
        <v>0.98</v>
      </c>
      <c r="M173">
        <v>0.05</v>
      </c>
      <c r="N173">
        <f t="shared" si="8"/>
        <v>1875.956183226798</v>
      </c>
      <c r="P173">
        <f t="shared" si="9"/>
        <v>4.1305555555555556E-4</v>
      </c>
    </row>
    <row r="174" spans="1:16" x14ac:dyDescent="0.35">
      <c r="A174" t="s">
        <v>173</v>
      </c>
      <c r="B174" t="s">
        <v>0</v>
      </c>
      <c r="C174" t="s">
        <v>264</v>
      </c>
      <c r="D174">
        <v>5.2912660000000002</v>
      </c>
      <c r="E174" t="s">
        <v>263</v>
      </c>
      <c r="F174">
        <v>52.132632999999998</v>
      </c>
      <c r="G174">
        <v>21.937495537479528</v>
      </c>
      <c r="H174">
        <v>174.12033462187699</v>
      </c>
      <c r="I174">
        <v>298.49200220893198</v>
      </c>
      <c r="J174">
        <v>40</v>
      </c>
      <c r="K174">
        <v>0.98</v>
      </c>
      <c r="M174">
        <v>0.05</v>
      </c>
      <c r="N174">
        <f t="shared" si="8"/>
        <v>1875.956183226798</v>
      </c>
      <c r="P174">
        <f t="shared" si="9"/>
        <v>4.1305555555555556E-4</v>
      </c>
    </row>
    <row r="175" spans="1:16" x14ac:dyDescent="0.35">
      <c r="A175" t="s">
        <v>174</v>
      </c>
      <c r="B175" t="s">
        <v>0</v>
      </c>
      <c r="C175" t="s">
        <v>264</v>
      </c>
      <c r="D175">
        <v>8.4689460000000008</v>
      </c>
      <c r="E175" t="s">
        <v>263</v>
      </c>
      <c r="F175">
        <v>60.472023999999998</v>
      </c>
      <c r="G175">
        <v>10.396254030380437</v>
      </c>
      <c r="H175">
        <v>174.12033462187699</v>
      </c>
      <c r="I175">
        <v>298.49200220893198</v>
      </c>
      <c r="J175">
        <v>40</v>
      </c>
      <c r="K175">
        <v>0.98</v>
      </c>
      <c r="M175">
        <v>0.05</v>
      </c>
      <c r="N175">
        <f t="shared" si="8"/>
        <v>1875.956183226798</v>
      </c>
      <c r="P175">
        <f t="shared" si="9"/>
        <v>4.1305555555555556E-4</v>
      </c>
    </row>
    <row r="176" spans="1:16" x14ac:dyDescent="0.35">
      <c r="A176" t="s">
        <v>175</v>
      </c>
      <c r="B176" t="s">
        <v>0</v>
      </c>
      <c r="C176" t="s">
        <v>264</v>
      </c>
      <c r="D176">
        <v>19.145136000000001</v>
      </c>
      <c r="E176" t="s">
        <v>263</v>
      </c>
      <c r="F176">
        <v>51.919438</v>
      </c>
      <c r="G176">
        <v>14.525371641770624</v>
      </c>
      <c r="H176">
        <v>174.12033462187699</v>
      </c>
      <c r="I176">
        <v>298.49200220893198</v>
      </c>
      <c r="J176">
        <v>40</v>
      </c>
      <c r="K176">
        <v>0.98</v>
      </c>
      <c r="M176">
        <v>0.05</v>
      </c>
      <c r="N176">
        <f t="shared" si="8"/>
        <v>1875.956183226798</v>
      </c>
      <c r="P176">
        <f t="shared" si="9"/>
        <v>4.1305555555555556E-4</v>
      </c>
    </row>
    <row r="177" spans="1:16" x14ac:dyDescent="0.35">
      <c r="A177" t="s">
        <v>176</v>
      </c>
      <c r="B177" t="s">
        <v>0</v>
      </c>
      <c r="C177" t="s">
        <v>264</v>
      </c>
      <c r="D177">
        <v>-8.2244539999999997</v>
      </c>
      <c r="E177" t="s">
        <v>263</v>
      </c>
      <c r="F177">
        <v>39.399872000000002</v>
      </c>
      <c r="G177">
        <v>5.384916695062075</v>
      </c>
      <c r="H177">
        <v>174.12033462187699</v>
      </c>
      <c r="I177">
        <v>298.49200220893198</v>
      </c>
      <c r="J177">
        <v>40</v>
      </c>
      <c r="K177">
        <v>0.98</v>
      </c>
      <c r="M177">
        <v>0.05</v>
      </c>
      <c r="N177">
        <f t="shared" si="8"/>
        <v>1875.956183226798</v>
      </c>
      <c r="P177">
        <f t="shared" si="9"/>
        <v>4.1305555555555556E-4</v>
      </c>
    </row>
    <row r="178" spans="1:16" x14ac:dyDescent="0.35">
      <c r="A178" t="s">
        <v>177</v>
      </c>
      <c r="B178" t="s">
        <v>0</v>
      </c>
      <c r="C178" t="s">
        <v>264</v>
      </c>
      <c r="D178">
        <v>24.966760000000001</v>
      </c>
      <c r="E178" t="s">
        <v>263</v>
      </c>
      <c r="F178">
        <v>45.943161000000003</v>
      </c>
      <c r="G178">
        <v>6.1219316882776225</v>
      </c>
      <c r="H178">
        <v>174.12033462187699</v>
      </c>
      <c r="I178">
        <v>298.49200220893198</v>
      </c>
      <c r="J178">
        <v>40</v>
      </c>
      <c r="K178">
        <v>0.98</v>
      </c>
      <c r="M178">
        <v>0.05</v>
      </c>
      <c r="N178">
        <f t="shared" si="8"/>
        <v>1875.956183226798</v>
      </c>
      <c r="P178">
        <f t="shared" si="9"/>
        <v>4.1305555555555556E-4</v>
      </c>
    </row>
    <row r="179" spans="1:16" x14ac:dyDescent="0.35">
      <c r="A179" t="s">
        <v>178</v>
      </c>
      <c r="B179" t="s">
        <v>0</v>
      </c>
      <c r="C179" t="s">
        <v>264</v>
      </c>
      <c r="D179">
        <v>21.005859000000001</v>
      </c>
      <c r="E179" t="s">
        <v>263</v>
      </c>
      <c r="F179">
        <v>44.016520999999997</v>
      </c>
      <c r="G179">
        <v>1.3590838215946124</v>
      </c>
      <c r="H179">
        <v>174.12033462187699</v>
      </c>
      <c r="I179">
        <v>298.49200220893198</v>
      </c>
      <c r="J179">
        <v>40</v>
      </c>
      <c r="K179">
        <v>0.98</v>
      </c>
      <c r="M179">
        <v>0.05</v>
      </c>
      <c r="N179">
        <f t="shared" si="8"/>
        <v>1875.956183226798</v>
      </c>
      <c r="P179">
        <f t="shared" si="9"/>
        <v>4.1305555555555556E-4</v>
      </c>
    </row>
    <row r="180" spans="1:16" x14ac:dyDescent="0.35">
      <c r="A180" t="s">
        <v>179</v>
      </c>
      <c r="B180" t="s">
        <v>0</v>
      </c>
      <c r="C180" t="s">
        <v>264</v>
      </c>
      <c r="D180">
        <v>19.699024000000001</v>
      </c>
      <c r="E180" t="s">
        <v>263</v>
      </c>
      <c r="F180">
        <v>48.669026000000002</v>
      </c>
      <c r="G180">
        <v>2.4754009238512338</v>
      </c>
      <c r="H180">
        <v>174.12033462187699</v>
      </c>
      <c r="I180">
        <v>298.49200220893198</v>
      </c>
      <c r="J180">
        <v>40</v>
      </c>
      <c r="K180">
        <v>0.98</v>
      </c>
      <c r="M180">
        <v>0.05</v>
      </c>
      <c r="N180">
        <f t="shared" si="8"/>
        <v>1875.956183226798</v>
      </c>
      <c r="P180">
        <f t="shared" si="9"/>
        <v>4.1305555555555556E-4</v>
      </c>
    </row>
    <row r="181" spans="1:16" x14ac:dyDescent="0.35">
      <c r="A181" t="s">
        <v>180</v>
      </c>
      <c r="B181" t="s">
        <v>0</v>
      </c>
      <c r="C181" t="s">
        <v>264</v>
      </c>
      <c r="D181">
        <v>14.995463000000001</v>
      </c>
      <c r="E181" t="s">
        <v>263</v>
      </c>
      <c r="F181">
        <v>46.151240999999999</v>
      </c>
      <c r="G181">
        <v>1.3258588160555276</v>
      </c>
      <c r="H181">
        <v>174.12033462187699</v>
      </c>
      <c r="I181">
        <v>298.49200220893198</v>
      </c>
      <c r="J181">
        <v>40</v>
      </c>
      <c r="K181">
        <v>0.98</v>
      </c>
      <c r="M181">
        <v>0.05</v>
      </c>
      <c r="N181">
        <f t="shared" si="8"/>
        <v>1875.956183226798</v>
      </c>
      <c r="P181">
        <f t="shared" si="9"/>
        <v>4.1305555555555556E-4</v>
      </c>
    </row>
    <row r="182" spans="1:16" x14ac:dyDescent="0.35">
      <c r="A182" t="s">
        <v>181</v>
      </c>
      <c r="B182" t="s">
        <v>0</v>
      </c>
      <c r="C182" t="s">
        <v>264</v>
      </c>
      <c r="D182">
        <v>18.643501000000001</v>
      </c>
      <c r="E182" t="s">
        <v>263</v>
      </c>
      <c r="F182">
        <v>60.128160999999999</v>
      </c>
      <c r="G182">
        <v>13.520943703602352</v>
      </c>
      <c r="H182">
        <v>174.12033462187699</v>
      </c>
      <c r="I182">
        <v>298.49200220893198</v>
      </c>
      <c r="J182">
        <v>40</v>
      </c>
      <c r="K182">
        <v>0.98</v>
      </c>
      <c r="M182">
        <v>0.05</v>
      </c>
      <c r="N182">
        <f t="shared" si="8"/>
        <v>1875.956183226798</v>
      </c>
      <c r="P182">
        <f t="shared" si="9"/>
        <v>4.1305555555555556E-4</v>
      </c>
    </row>
    <row r="183" spans="1:16" x14ac:dyDescent="0.35">
      <c r="A183" t="s">
        <v>182</v>
      </c>
      <c r="B183" t="s">
        <v>0</v>
      </c>
      <c r="C183" t="s">
        <v>264</v>
      </c>
      <c r="D183">
        <v>31.165579999999999</v>
      </c>
      <c r="E183" t="s">
        <v>263</v>
      </c>
      <c r="F183">
        <v>48.379432999999999</v>
      </c>
      <c r="G183">
        <v>4.3117339525459384</v>
      </c>
      <c r="H183">
        <v>174.12033462187699</v>
      </c>
      <c r="I183">
        <v>298.49200220893198</v>
      </c>
      <c r="J183">
        <v>40</v>
      </c>
      <c r="K183">
        <v>0.98</v>
      </c>
      <c r="M183">
        <v>0.05</v>
      </c>
      <c r="N183">
        <f t="shared" si="8"/>
        <v>1875.956183226798</v>
      </c>
      <c r="P183">
        <f t="shared" si="9"/>
        <v>4.1305555555555556E-4</v>
      </c>
    </row>
    <row r="184" spans="1:16" x14ac:dyDescent="0.35">
      <c r="A184" t="s">
        <v>183</v>
      </c>
      <c r="B184" t="s">
        <v>0</v>
      </c>
      <c r="C184" t="s">
        <v>264</v>
      </c>
      <c r="D184">
        <v>-88.497649999999993</v>
      </c>
      <c r="E184" t="s">
        <v>263</v>
      </c>
      <c r="F184">
        <v>17.189876999999999</v>
      </c>
      <c r="G184">
        <v>9.1481616908830554E-2</v>
      </c>
      <c r="H184">
        <v>174.12033462187699</v>
      </c>
      <c r="I184">
        <v>298.49200220893198</v>
      </c>
      <c r="J184">
        <v>40</v>
      </c>
      <c r="K184">
        <v>0.98</v>
      </c>
      <c r="M184">
        <v>0.05</v>
      </c>
      <c r="N184">
        <f t="shared" si="8"/>
        <v>1875.956183226798</v>
      </c>
      <c r="P184">
        <f t="shared" si="9"/>
        <v>4.1305555555555556E-4</v>
      </c>
    </row>
    <row r="185" spans="1:16" x14ac:dyDescent="0.35">
      <c r="A185" t="s">
        <v>184</v>
      </c>
      <c r="B185" t="s">
        <v>0</v>
      </c>
      <c r="C185" t="s">
        <v>264</v>
      </c>
      <c r="D185">
        <v>-114.687617226762</v>
      </c>
      <c r="E185" t="s">
        <v>263</v>
      </c>
      <c r="F185">
        <v>54.839868802882798</v>
      </c>
      <c r="G185">
        <f>101.746312030251/9</f>
        <v>11.305145781139</v>
      </c>
      <c r="H185">
        <v>174.12033462187699</v>
      </c>
      <c r="I185">
        <v>298.49200220893198</v>
      </c>
      <c r="J185">
        <v>40</v>
      </c>
      <c r="K185">
        <v>0.98</v>
      </c>
      <c r="M185">
        <v>0.05</v>
      </c>
      <c r="N185">
        <f t="shared" si="8"/>
        <v>1875.956183226798</v>
      </c>
      <c r="P185">
        <f t="shared" si="9"/>
        <v>4.1305555555555556E-4</v>
      </c>
    </row>
    <row r="186" spans="1:16" x14ac:dyDescent="0.35">
      <c r="A186" t="s">
        <v>185</v>
      </c>
      <c r="B186" t="s">
        <v>0</v>
      </c>
      <c r="C186" t="s">
        <v>264</v>
      </c>
      <c r="D186">
        <v>-64.903434433535395</v>
      </c>
      <c r="E186" t="s">
        <v>263</v>
      </c>
      <c r="F186">
        <v>46.001723491061398</v>
      </c>
      <c r="G186">
        <f>G185</f>
        <v>11.305145781139</v>
      </c>
      <c r="H186">
        <v>174.12033462187699</v>
      </c>
      <c r="I186">
        <v>298.49200220893198</v>
      </c>
      <c r="J186">
        <v>40</v>
      </c>
      <c r="K186">
        <v>0.98</v>
      </c>
      <c r="M186">
        <v>0.05</v>
      </c>
      <c r="N186">
        <f t="shared" si="8"/>
        <v>1875.956183226798</v>
      </c>
      <c r="P186">
        <f t="shared" si="9"/>
        <v>4.1305555555555556E-4</v>
      </c>
    </row>
    <row r="187" spans="1:16" x14ac:dyDescent="0.35">
      <c r="A187" t="s">
        <v>186</v>
      </c>
      <c r="B187" t="s">
        <v>0</v>
      </c>
      <c r="C187" t="s">
        <v>264</v>
      </c>
      <c r="D187">
        <v>-124.53394214741699</v>
      </c>
      <c r="E187" t="s">
        <v>263</v>
      </c>
      <c r="F187">
        <v>54.764075937035798</v>
      </c>
      <c r="G187">
        <f t="shared" ref="G187:G193" si="10">G186</f>
        <v>11.305145781139</v>
      </c>
      <c r="H187">
        <v>174.12033462187699</v>
      </c>
      <c r="I187">
        <v>298.49200220893198</v>
      </c>
      <c r="J187">
        <v>40</v>
      </c>
      <c r="K187">
        <v>0.98</v>
      </c>
      <c r="M187">
        <v>0.05</v>
      </c>
      <c r="N187">
        <f t="shared" si="8"/>
        <v>1875.956183226798</v>
      </c>
      <c r="P187">
        <f t="shared" si="9"/>
        <v>4.1305555555555556E-4</v>
      </c>
    </row>
    <row r="188" spans="1:16" x14ac:dyDescent="0.35">
      <c r="A188" t="s">
        <v>187</v>
      </c>
      <c r="B188" t="s">
        <v>0</v>
      </c>
      <c r="C188" t="s">
        <v>264</v>
      </c>
      <c r="D188">
        <v>-97.895358010454203</v>
      </c>
      <c r="E188" t="s">
        <v>263</v>
      </c>
      <c r="F188">
        <v>54.788828137861401</v>
      </c>
      <c r="G188">
        <f t="shared" si="10"/>
        <v>11.305145781139</v>
      </c>
      <c r="H188">
        <v>174.12033462187699</v>
      </c>
      <c r="I188">
        <v>298.49200220893198</v>
      </c>
      <c r="J188">
        <v>40</v>
      </c>
      <c r="K188">
        <v>0.98</v>
      </c>
      <c r="M188">
        <v>0.05</v>
      </c>
      <c r="N188">
        <f t="shared" si="8"/>
        <v>1875.956183226798</v>
      </c>
      <c r="P188">
        <f t="shared" si="9"/>
        <v>4.1305555555555556E-4</v>
      </c>
    </row>
    <row r="189" spans="1:16" x14ac:dyDescent="0.35">
      <c r="A189" t="s">
        <v>188</v>
      </c>
      <c r="B189" t="s">
        <v>0</v>
      </c>
      <c r="C189" t="s">
        <v>264</v>
      </c>
      <c r="D189">
        <v>-58.305405553434603</v>
      </c>
      <c r="E189" t="s">
        <v>263</v>
      </c>
      <c r="F189">
        <v>52.576578551550298</v>
      </c>
      <c r="G189">
        <f t="shared" si="10"/>
        <v>11.305145781139</v>
      </c>
      <c r="H189">
        <v>174.12033462187699</v>
      </c>
      <c r="I189">
        <v>298.49200220893198</v>
      </c>
      <c r="J189">
        <v>40</v>
      </c>
      <c r="K189">
        <v>0.98</v>
      </c>
      <c r="M189">
        <v>0.05</v>
      </c>
      <c r="N189">
        <f t="shared" si="8"/>
        <v>1875.956183226798</v>
      </c>
      <c r="P189">
        <f t="shared" si="9"/>
        <v>4.1305555555555556E-4</v>
      </c>
    </row>
    <row r="190" spans="1:16" x14ac:dyDescent="0.35">
      <c r="A190" t="s">
        <v>189</v>
      </c>
      <c r="B190" t="s">
        <v>0</v>
      </c>
      <c r="C190" t="s">
        <v>264</v>
      </c>
      <c r="D190">
        <v>-116.45057956807101</v>
      </c>
      <c r="E190" t="s">
        <v>263</v>
      </c>
      <c r="F190">
        <v>62.320293948909097</v>
      </c>
      <c r="G190">
        <f t="shared" si="10"/>
        <v>11.305145781139</v>
      </c>
      <c r="H190">
        <v>174.12033462187699</v>
      </c>
      <c r="I190">
        <v>298.49200220893198</v>
      </c>
      <c r="J190">
        <v>40</v>
      </c>
      <c r="K190">
        <v>0.98</v>
      </c>
      <c r="M190">
        <v>0.05</v>
      </c>
      <c r="N190">
        <f t="shared" si="8"/>
        <v>1875.956183226798</v>
      </c>
      <c r="P190">
        <f t="shared" si="9"/>
        <v>4.1305555555555556E-4</v>
      </c>
    </row>
    <row r="191" spans="1:16" x14ac:dyDescent="0.35">
      <c r="A191" t="s">
        <v>190</v>
      </c>
      <c r="B191" t="s">
        <v>0</v>
      </c>
      <c r="C191" t="s">
        <v>264</v>
      </c>
      <c r="D191">
        <v>-84.882395669145694</v>
      </c>
      <c r="E191" t="s">
        <v>263</v>
      </c>
      <c r="F191">
        <v>49.767538804971402</v>
      </c>
      <c r="G191">
        <f t="shared" si="10"/>
        <v>11.305145781139</v>
      </c>
      <c r="H191">
        <v>174.12033462187699</v>
      </c>
      <c r="I191">
        <v>298.49200220893198</v>
      </c>
      <c r="J191">
        <v>40</v>
      </c>
      <c r="K191">
        <v>0.98</v>
      </c>
      <c r="M191">
        <v>0.05</v>
      </c>
      <c r="N191">
        <f t="shared" si="8"/>
        <v>1875.956183226798</v>
      </c>
      <c r="P191">
        <f t="shared" si="9"/>
        <v>4.1305555555555556E-4</v>
      </c>
    </row>
    <row r="192" spans="1:16" x14ac:dyDescent="0.35">
      <c r="A192" t="s">
        <v>191</v>
      </c>
      <c r="B192" t="s">
        <v>0</v>
      </c>
      <c r="C192" t="s">
        <v>264</v>
      </c>
      <c r="D192">
        <v>-73.951224263761702</v>
      </c>
      <c r="E192" t="s">
        <v>263</v>
      </c>
      <c r="F192">
        <v>49.866669861314897</v>
      </c>
      <c r="G192">
        <f t="shared" si="10"/>
        <v>11.305145781139</v>
      </c>
      <c r="H192">
        <v>174.12033462187699</v>
      </c>
      <c r="I192">
        <v>298.49200220893198</v>
      </c>
      <c r="J192">
        <v>40</v>
      </c>
      <c r="K192">
        <v>0.98</v>
      </c>
      <c r="M192">
        <v>0.05</v>
      </c>
      <c r="N192">
        <f t="shared" si="8"/>
        <v>1875.956183226798</v>
      </c>
      <c r="P192">
        <f t="shared" si="9"/>
        <v>4.1305555555555556E-4</v>
      </c>
    </row>
    <row r="193" spans="1:16" x14ac:dyDescent="0.35">
      <c r="A193" t="s">
        <v>192</v>
      </c>
      <c r="B193" t="s">
        <v>0</v>
      </c>
      <c r="C193" t="s">
        <v>264</v>
      </c>
      <c r="D193">
        <v>-105.720198556108</v>
      </c>
      <c r="E193" t="s">
        <v>263</v>
      </c>
      <c r="F193">
        <v>54.864969790574101</v>
      </c>
      <c r="G193">
        <f t="shared" si="10"/>
        <v>11.305145781139</v>
      </c>
      <c r="H193">
        <v>174.12033462187699</v>
      </c>
      <c r="I193">
        <v>298.49200220893198</v>
      </c>
      <c r="J193">
        <v>40</v>
      </c>
      <c r="K193">
        <v>0.98</v>
      </c>
      <c r="M193">
        <v>0.05</v>
      </c>
      <c r="N193">
        <f t="shared" si="8"/>
        <v>1875.956183226798</v>
      </c>
      <c r="P193">
        <f t="shared" si="9"/>
        <v>4.1305555555555556E-4</v>
      </c>
    </row>
    <row r="194" spans="1:16" x14ac:dyDescent="0.35">
      <c r="A194" t="s">
        <v>193</v>
      </c>
      <c r="B194" t="s">
        <v>0</v>
      </c>
      <c r="C194" t="s">
        <v>264</v>
      </c>
      <c r="D194">
        <v>-83.753428</v>
      </c>
      <c r="E194" t="s">
        <v>263</v>
      </c>
      <c r="F194">
        <v>9.7489170000000005</v>
      </c>
      <c r="G194">
        <v>3.2854265578043522</v>
      </c>
      <c r="H194">
        <v>174.12033462187699</v>
      </c>
      <c r="I194">
        <v>298.49200220893198</v>
      </c>
      <c r="J194">
        <v>40</v>
      </c>
      <c r="K194">
        <v>0.98</v>
      </c>
      <c r="M194">
        <v>0.05</v>
      </c>
      <c r="N194">
        <f t="shared" si="8"/>
        <v>1875.956183226798</v>
      </c>
      <c r="P194">
        <f t="shared" si="9"/>
        <v>4.1305555555555556E-4</v>
      </c>
    </row>
    <row r="195" spans="1:16" x14ac:dyDescent="0.35">
      <c r="A195" t="s">
        <v>194</v>
      </c>
      <c r="B195" t="s">
        <v>0</v>
      </c>
      <c r="C195" t="s">
        <v>264</v>
      </c>
      <c r="D195">
        <v>-77.781166999999996</v>
      </c>
      <c r="E195" t="s">
        <v>263</v>
      </c>
      <c r="F195">
        <v>21.521757000000001</v>
      </c>
      <c r="G195">
        <v>5.4866790860550418</v>
      </c>
      <c r="H195">
        <v>174.12033462187699</v>
      </c>
      <c r="I195">
        <v>298.49200220893198</v>
      </c>
      <c r="J195">
        <v>40</v>
      </c>
      <c r="K195">
        <v>0.98</v>
      </c>
      <c r="M195">
        <v>0.05</v>
      </c>
      <c r="N195">
        <f t="shared" ref="N195:N258" si="11">62.5318727742266*30</f>
        <v>1875.956183226798</v>
      </c>
      <c r="P195">
        <f t="shared" si="9"/>
        <v>4.1305555555555556E-4</v>
      </c>
    </row>
    <row r="196" spans="1:16" x14ac:dyDescent="0.35">
      <c r="A196" t="s">
        <v>195</v>
      </c>
      <c r="B196" t="s">
        <v>0</v>
      </c>
      <c r="C196" t="s">
        <v>264</v>
      </c>
      <c r="D196">
        <v>-70.162650999999997</v>
      </c>
      <c r="E196" t="s">
        <v>263</v>
      </c>
      <c r="F196">
        <v>18.735693000000001</v>
      </c>
      <c r="G196">
        <v>4.8167112649617865</v>
      </c>
      <c r="H196">
        <v>174.12033462187699</v>
      </c>
      <c r="I196">
        <v>298.49200220893198</v>
      </c>
      <c r="J196">
        <v>40</v>
      </c>
      <c r="K196">
        <v>0.98</v>
      </c>
      <c r="M196">
        <v>0.05</v>
      </c>
      <c r="N196">
        <f t="shared" si="11"/>
        <v>1875.956183226798</v>
      </c>
      <c r="P196">
        <f t="shared" si="9"/>
        <v>4.1305555555555556E-4</v>
      </c>
    </row>
    <row r="197" spans="1:16" x14ac:dyDescent="0.35">
      <c r="A197" t="s">
        <v>256</v>
      </c>
      <c r="B197" t="s">
        <v>0</v>
      </c>
      <c r="C197" t="s">
        <v>264</v>
      </c>
      <c r="D197">
        <v>-44.720830450000001</v>
      </c>
      <c r="E197" t="s">
        <v>263</v>
      </c>
      <c r="F197">
        <v>60.270832249999998</v>
      </c>
      <c r="G197">
        <v>0</v>
      </c>
      <c r="H197">
        <v>174.12033462187699</v>
      </c>
      <c r="I197">
        <v>298.49200220893198</v>
      </c>
      <c r="J197">
        <v>40</v>
      </c>
      <c r="K197">
        <v>0.98</v>
      </c>
      <c r="M197">
        <v>0.05</v>
      </c>
      <c r="N197">
        <f t="shared" si="11"/>
        <v>1875.956183226798</v>
      </c>
      <c r="P197">
        <f t="shared" ref="P197:P260" si="12">1.487/3600</f>
        <v>4.1305555555555556E-4</v>
      </c>
    </row>
    <row r="198" spans="1:16" x14ac:dyDescent="0.35">
      <c r="A198" t="s">
        <v>196</v>
      </c>
      <c r="B198" t="s">
        <v>0</v>
      </c>
      <c r="C198" t="s">
        <v>264</v>
      </c>
      <c r="D198">
        <v>-90.230759000000006</v>
      </c>
      <c r="E198" t="s">
        <v>263</v>
      </c>
      <c r="F198">
        <v>15.783471</v>
      </c>
      <c r="G198">
        <v>4.3946955076941823</v>
      </c>
      <c r="H198">
        <v>174.12033462187699</v>
      </c>
      <c r="I198">
        <v>298.49200220893198</v>
      </c>
      <c r="J198">
        <v>40</v>
      </c>
      <c r="K198">
        <v>0.98</v>
      </c>
      <c r="M198">
        <v>0.05</v>
      </c>
      <c r="N198">
        <f t="shared" si="11"/>
        <v>1875.956183226798</v>
      </c>
      <c r="P198">
        <f t="shared" si="12"/>
        <v>4.1305555555555556E-4</v>
      </c>
    </row>
    <row r="199" spans="1:16" x14ac:dyDescent="0.35">
      <c r="A199" t="s">
        <v>197</v>
      </c>
      <c r="B199" t="s">
        <v>0</v>
      </c>
      <c r="C199" t="s">
        <v>264</v>
      </c>
      <c r="D199">
        <v>-86.241905000000003</v>
      </c>
      <c r="E199" t="s">
        <v>263</v>
      </c>
      <c r="F199">
        <v>15.199999</v>
      </c>
      <c r="G199">
        <v>1.4560341731888362</v>
      </c>
      <c r="H199">
        <v>174.12033462187699</v>
      </c>
      <c r="I199">
        <v>298.49200220893198</v>
      </c>
      <c r="J199">
        <v>40</v>
      </c>
      <c r="K199">
        <v>0.98</v>
      </c>
      <c r="M199">
        <v>0.05</v>
      </c>
      <c r="N199">
        <f t="shared" si="11"/>
        <v>1875.956183226798</v>
      </c>
      <c r="P199">
        <f t="shared" si="12"/>
        <v>4.1305555555555556E-4</v>
      </c>
    </row>
    <row r="200" spans="1:16" x14ac:dyDescent="0.35">
      <c r="A200" t="s">
        <v>198</v>
      </c>
      <c r="B200" t="s">
        <v>0</v>
      </c>
      <c r="C200" t="s">
        <v>264</v>
      </c>
      <c r="D200">
        <v>-72.285214999999994</v>
      </c>
      <c r="E200" t="s">
        <v>263</v>
      </c>
      <c r="F200">
        <v>18.971187</v>
      </c>
      <c r="G200">
        <v>1.0704519797608496</v>
      </c>
      <c r="H200">
        <v>174.12033462187699</v>
      </c>
      <c r="I200">
        <v>298.49200220893198</v>
      </c>
      <c r="J200">
        <v>40</v>
      </c>
      <c r="K200">
        <v>0.98</v>
      </c>
      <c r="M200">
        <v>0.05</v>
      </c>
      <c r="N200">
        <f t="shared" si="11"/>
        <v>1875.956183226798</v>
      </c>
      <c r="P200">
        <f t="shared" si="12"/>
        <v>4.1305555555555556E-4</v>
      </c>
    </row>
    <row r="201" spans="1:16" x14ac:dyDescent="0.35">
      <c r="A201" t="s">
        <v>199</v>
      </c>
      <c r="B201" t="s">
        <v>0</v>
      </c>
      <c r="C201" t="s">
        <v>264</v>
      </c>
      <c r="D201">
        <v>-77.297507999999993</v>
      </c>
      <c r="E201" t="s">
        <v>263</v>
      </c>
      <c r="F201">
        <v>18.109580999999999</v>
      </c>
      <c r="G201">
        <v>0.6970396152356696</v>
      </c>
      <c r="H201">
        <v>174.12033462187699</v>
      </c>
      <c r="I201">
        <v>298.49200220893198</v>
      </c>
      <c r="J201">
        <v>40</v>
      </c>
      <c r="K201">
        <v>0.98</v>
      </c>
      <c r="M201">
        <v>0.05</v>
      </c>
      <c r="N201">
        <f t="shared" si="11"/>
        <v>1875.956183226798</v>
      </c>
      <c r="P201">
        <f t="shared" si="12"/>
        <v>4.1305555555555556E-4</v>
      </c>
    </row>
    <row r="202" spans="1:16" x14ac:dyDescent="0.35">
      <c r="A202" t="s">
        <v>200</v>
      </c>
      <c r="B202" t="s">
        <v>0</v>
      </c>
      <c r="C202" t="s">
        <v>264</v>
      </c>
      <c r="D202">
        <v>-102.552784</v>
      </c>
      <c r="E202" t="s">
        <v>263</v>
      </c>
      <c r="F202">
        <v>23.634501</v>
      </c>
      <c r="G202">
        <v>66.086182081708571</v>
      </c>
      <c r="H202">
        <v>174.12033462187699</v>
      </c>
      <c r="I202">
        <v>298.49200220893198</v>
      </c>
      <c r="J202">
        <v>40</v>
      </c>
      <c r="K202">
        <v>0.98</v>
      </c>
      <c r="M202">
        <v>0.05</v>
      </c>
      <c r="N202">
        <f t="shared" si="11"/>
        <v>1875.956183226798</v>
      </c>
      <c r="P202">
        <f t="shared" si="12"/>
        <v>4.1305555555555556E-4</v>
      </c>
    </row>
    <row r="203" spans="1:16" x14ac:dyDescent="0.35">
      <c r="A203" t="s">
        <v>201</v>
      </c>
      <c r="B203" t="s">
        <v>0</v>
      </c>
      <c r="C203" t="s">
        <v>264</v>
      </c>
      <c r="D203">
        <v>-85.207228999999998</v>
      </c>
      <c r="E203" t="s">
        <v>263</v>
      </c>
      <c r="F203">
        <v>12.865416</v>
      </c>
      <c r="G203">
        <v>0.71619490316861878</v>
      </c>
      <c r="H203">
        <v>174.12033462187699</v>
      </c>
      <c r="I203">
        <v>298.49200220893198</v>
      </c>
      <c r="J203">
        <v>40</v>
      </c>
      <c r="K203">
        <v>0.98</v>
      </c>
      <c r="M203">
        <v>0.05</v>
      </c>
      <c r="N203">
        <f t="shared" si="11"/>
        <v>1875.956183226798</v>
      </c>
      <c r="P203">
        <f t="shared" si="12"/>
        <v>4.1305555555555556E-4</v>
      </c>
    </row>
    <row r="204" spans="1:16" x14ac:dyDescent="0.35">
      <c r="A204" t="s">
        <v>202</v>
      </c>
      <c r="B204" t="s">
        <v>0</v>
      </c>
      <c r="C204" t="s">
        <v>264</v>
      </c>
      <c r="D204">
        <v>-80.782127000000003</v>
      </c>
      <c r="E204" t="s">
        <v>263</v>
      </c>
      <c r="F204">
        <v>8.5379810000000003</v>
      </c>
      <c r="G204">
        <v>3.2508065456816344</v>
      </c>
      <c r="H204">
        <v>174.12033462187699</v>
      </c>
      <c r="I204">
        <v>298.49200220893198</v>
      </c>
      <c r="J204">
        <v>40</v>
      </c>
      <c r="K204">
        <v>0.98</v>
      </c>
      <c r="M204">
        <v>0.05</v>
      </c>
      <c r="N204">
        <f t="shared" si="11"/>
        <v>1875.956183226798</v>
      </c>
      <c r="P204">
        <f t="shared" si="12"/>
        <v>4.1305555555555556E-4</v>
      </c>
    </row>
    <row r="205" spans="1:16" x14ac:dyDescent="0.35">
      <c r="A205" t="s">
        <v>203</v>
      </c>
      <c r="B205" t="s">
        <v>0</v>
      </c>
      <c r="C205" t="s">
        <v>264</v>
      </c>
      <c r="D205">
        <v>-88.896529999999998</v>
      </c>
      <c r="E205" t="s">
        <v>263</v>
      </c>
      <c r="F205">
        <v>13.794185000000001</v>
      </c>
      <c r="G205">
        <v>1.4687231508981535</v>
      </c>
      <c r="H205">
        <v>174.12033462187699</v>
      </c>
      <c r="I205">
        <v>298.49200220893198</v>
      </c>
      <c r="J205">
        <v>40</v>
      </c>
      <c r="K205">
        <v>0.98</v>
      </c>
      <c r="M205">
        <v>0.05</v>
      </c>
      <c r="N205">
        <f t="shared" si="11"/>
        <v>1875.956183226798</v>
      </c>
      <c r="P205">
        <f t="shared" si="12"/>
        <v>4.1305555555555556E-4</v>
      </c>
    </row>
    <row r="206" spans="1:16" x14ac:dyDescent="0.35">
      <c r="A206" t="s">
        <v>204</v>
      </c>
      <c r="B206" t="s">
        <v>0</v>
      </c>
      <c r="C206" t="s">
        <v>264</v>
      </c>
      <c r="D206">
        <v>-61.222503000000003</v>
      </c>
      <c r="E206" t="s">
        <v>263</v>
      </c>
      <c r="F206">
        <v>10.691803</v>
      </c>
      <c r="G206">
        <v>1.0933187490950549</v>
      </c>
      <c r="H206">
        <v>174.12033462187699</v>
      </c>
      <c r="I206">
        <v>298.49200220893198</v>
      </c>
      <c r="J206">
        <v>40</v>
      </c>
      <c r="K206">
        <v>0.98</v>
      </c>
      <c r="M206">
        <v>0.05</v>
      </c>
      <c r="N206">
        <f t="shared" si="11"/>
        <v>1875.956183226798</v>
      </c>
      <c r="P206">
        <f t="shared" si="12"/>
        <v>4.1305555555555556E-4</v>
      </c>
    </row>
    <row r="207" spans="1:16" x14ac:dyDescent="0.35">
      <c r="A207" t="s">
        <v>205</v>
      </c>
      <c r="B207" t="s">
        <v>0</v>
      </c>
      <c r="C207" t="s">
        <v>264</v>
      </c>
      <c r="D207">
        <v>-149.68090900000001</v>
      </c>
      <c r="E207" t="s">
        <v>263</v>
      </c>
      <c r="F207">
        <v>64.445961299999993</v>
      </c>
      <c r="G207">
        <f>648.611111111111/24</f>
        <v>27.025462962962958</v>
      </c>
      <c r="H207">
        <v>174.12033462187699</v>
      </c>
      <c r="I207">
        <v>298.49200220893198</v>
      </c>
      <c r="J207">
        <v>40</v>
      </c>
      <c r="K207">
        <v>0.98</v>
      </c>
      <c r="M207">
        <v>0.05</v>
      </c>
      <c r="N207">
        <f t="shared" si="11"/>
        <v>1875.956183226798</v>
      </c>
      <c r="P207">
        <f t="shared" si="12"/>
        <v>4.1305555555555556E-4</v>
      </c>
    </row>
    <row r="208" spans="1:16" x14ac:dyDescent="0.35">
      <c r="A208" t="s">
        <v>206</v>
      </c>
      <c r="B208" t="s">
        <v>0</v>
      </c>
      <c r="C208" t="s">
        <v>264</v>
      </c>
      <c r="D208">
        <v>-109.059241864227</v>
      </c>
      <c r="E208" t="s">
        <v>263</v>
      </c>
      <c r="F208">
        <v>34.204419204412098</v>
      </c>
      <c r="G208">
        <f>G207</f>
        <v>27.025462962962958</v>
      </c>
      <c r="H208">
        <v>174.12033462187699</v>
      </c>
      <c r="I208">
        <v>298.49200220893198</v>
      </c>
      <c r="J208">
        <v>40</v>
      </c>
      <c r="K208">
        <v>0.98</v>
      </c>
      <c r="M208">
        <v>0.05</v>
      </c>
      <c r="N208">
        <f t="shared" si="11"/>
        <v>1875.956183226798</v>
      </c>
      <c r="P208">
        <f t="shared" si="12"/>
        <v>4.1305555555555556E-4</v>
      </c>
    </row>
    <row r="209" spans="1:16" x14ac:dyDescent="0.35">
      <c r="A209" t="s">
        <v>207</v>
      </c>
      <c r="B209" t="s">
        <v>0</v>
      </c>
      <c r="C209" t="s">
        <v>264</v>
      </c>
      <c r="D209">
        <v>-119.667657467865</v>
      </c>
      <c r="E209" t="s">
        <v>263</v>
      </c>
      <c r="F209">
        <v>36.444898512132603</v>
      </c>
      <c r="G209">
        <f t="shared" ref="G209:G230" si="13">G208</f>
        <v>27.025462962962958</v>
      </c>
      <c r="H209">
        <v>174.12033462187699</v>
      </c>
      <c r="I209">
        <v>298.49200220893198</v>
      </c>
      <c r="J209">
        <v>40</v>
      </c>
      <c r="K209">
        <v>0.98</v>
      </c>
      <c r="M209">
        <v>0.05</v>
      </c>
      <c r="N209">
        <f t="shared" si="11"/>
        <v>1875.956183226798</v>
      </c>
      <c r="P209">
        <f t="shared" si="12"/>
        <v>4.1305555555555556E-4</v>
      </c>
    </row>
    <row r="210" spans="1:16" x14ac:dyDescent="0.35">
      <c r="A210" t="s">
        <v>208</v>
      </c>
      <c r="B210" t="s">
        <v>0</v>
      </c>
      <c r="C210" t="s">
        <v>264</v>
      </c>
      <c r="D210">
        <v>-98.899119946503205</v>
      </c>
      <c r="E210" t="s">
        <v>263</v>
      </c>
      <c r="F210">
        <v>30.568468074498899</v>
      </c>
      <c r="G210">
        <f t="shared" si="13"/>
        <v>27.025462962962958</v>
      </c>
      <c r="H210">
        <v>174.12033462187699</v>
      </c>
      <c r="I210">
        <v>298.49200220893198</v>
      </c>
      <c r="J210">
        <v>40</v>
      </c>
      <c r="K210">
        <v>0.98</v>
      </c>
      <c r="M210">
        <v>0.05</v>
      </c>
      <c r="N210">
        <f t="shared" si="11"/>
        <v>1875.956183226798</v>
      </c>
      <c r="P210">
        <f t="shared" si="12"/>
        <v>4.1305555555555556E-4</v>
      </c>
    </row>
    <row r="211" spans="1:16" x14ac:dyDescent="0.35">
      <c r="A211" t="s">
        <v>209</v>
      </c>
      <c r="B211" t="s">
        <v>0</v>
      </c>
      <c r="C211" t="s">
        <v>264</v>
      </c>
      <c r="D211">
        <v>-81.514371487640901</v>
      </c>
      <c r="E211" t="s">
        <v>263</v>
      </c>
      <c r="F211">
        <v>28.1363334529604</v>
      </c>
      <c r="G211">
        <f t="shared" si="13"/>
        <v>27.025462962962958</v>
      </c>
      <c r="H211">
        <v>174.12033462187699</v>
      </c>
      <c r="I211">
        <v>298.49200220893198</v>
      </c>
      <c r="J211">
        <v>40</v>
      </c>
      <c r="K211">
        <v>0.98</v>
      </c>
      <c r="M211">
        <v>0.05</v>
      </c>
      <c r="N211">
        <f t="shared" si="11"/>
        <v>1875.956183226798</v>
      </c>
      <c r="P211">
        <f t="shared" si="12"/>
        <v>4.1305555555555556E-4</v>
      </c>
    </row>
    <row r="212" spans="1:16" x14ac:dyDescent="0.35">
      <c r="A212" t="s">
        <v>210</v>
      </c>
      <c r="B212" t="s">
        <v>0</v>
      </c>
      <c r="C212" t="s">
        <v>264</v>
      </c>
      <c r="D212">
        <v>144.75755100000001</v>
      </c>
      <c r="E212" t="s">
        <v>263</v>
      </c>
      <c r="F212">
        <v>13.450125699999999</v>
      </c>
      <c r="G212">
        <f t="shared" si="13"/>
        <v>27.025462962962958</v>
      </c>
      <c r="H212">
        <v>174.12033462187699</v>
      </c>
      <c r="I212">
        <v>298.49200220893198</v>
      </c>
      <c r="J212">
        <v>40</v>
      </c>
      <c r="K212">
        <v>0.98</v>
      </c>
      <c r="M212">
        <v>0.05</v>
      </c>
      <c r="N212">
        <f t="shared" si="11"/>
        <v>1875.956183226798</v>
      </c>
      <c r="P212">
        <f t="shared" si="12"/>
        <v>4.1305555555555556E-4</v>
      </c>
    </row>
    <row r="213" spans="1:16" x14ac:dyDescent="0.35">
      <c r="A213" t="s">
        <v>211</v>
      </c>
      <c r="B213" t="s">
        <v>0</v>
      </c>
      <c r="C213" t="s">
        <v>264</v>
      </c>
      <c r="D213">
        <v>-155.524039689212</v>
      </c>
      <c r="E213" t="s">
        <v>263</v>
      </c>
      <c r="F213">
        <v>19.64486415144</v>
      </c>
      <c r="G213">
        <f t="shared" si="13"/>
        <v>27.025462962962958</v>
      </c>
      <c r="H213">
        <v>174.12033462187699</v>
      </c>
      <c r="I213">
        <v>298.49200220893198</v>
      </c>
      <c r="J213">
        <v>40</v>
      </c>
      <c r="K213">
        <v>0.98</v>
      </c>
      <c r="M213">
        <v>0.05</v>
      </c>
      <c r="N213">
        <f t="shared" si="11"/>
        <v>1875.956183226798</v>
      </c>
      <c r="P213">
        <f t="shared" si="12"/>
        <v>4.1305555555555556E-4</v>
      </c>
    </row>
    <row r="214" spans="1:16" x14ac:dyDescent="0.35">
      <c r="A214" t="s">
        <v>212</v>
      </c>
      <c r="B214" t="s">
        <v>0</v>
      </c>
      <c r="C214" t="s">
        <v>264</v>
      </c>
      <c r="D214">
        <v>-88.958724591278596</v>
      </c>
      <c r="E214" t="s">
        <v>263</v>
      </c>
      <c r="F214">
        <v>44.5014022151896</v>
      </c>
      <c r="G214">
        <f t="shared" si="13"/>
        <v>27.025462962962958</v>
      </c>
      <c r="H214">
        <v>174.12033462187699</v>
      </c>
      <c r="I214">
        <v>298.49200220893198</v>
      </c>
      <c r="J214">
        <v>40</v>
      </c>
      <c r="K214">
        <v>0.98</v>
      </c>
      <c r="M214">
        <v>0.05</v>
      </c>
      <c r="N214">
        <f t="shared" si="11"/>
        <v>1875.956183226798</v>
      </c>
      <c r="P214">
        <f t="shared" si="12"/>
        <v>4.1305555555555556E-4</v>
      </c>
    </row>
    <row r="215" spans="1:16" x14ac:dyDescent="0.35">
      <c r="A215" t="s">
        <v>213</v>
      </c>
      <c r="B215" t="s">
        <v>0</v>
      </c>
      <c r="C215" t="s">
        <v>264</v>
      </c>
      <c r="D215">
        <v>-96.868195468856499</v>
      </c>
      <c r="E215" t="s">
        <v>263</v>
      </c>
      <c r="F215">
        <v>45.166060544481503</v>
      </c>
      <c r="G215">
        <f t="shared" si="13"/>
        <v>27.025462962962958</v>
      </c>
      <c r="H215">
        <v>174.12033462187699</v>
      </c>
      <c r="I215">
        <v>298.49200220893198</v>
      </c>
      <c r="J215">
        <v>40</v>
      </c>
      <c r="K215">
        <v>0.98</v>
      </c>
      <c r="M215">
        <v>0.05</v>
      </c>
      <c r="N215">
        <f t="shared" si="11"/>
        <v>1875.956183226798</v>
      </c>
      <c r="P215">
        <f t="shared" si="12"/>
        <v>4.1305555555555556E-4</v>
      </c>
    </row>
    <row r="216" spans="1:16" x14ac:dyDescent="0.35">
      <c r="A216" t="s">
        <v>214</v>
      </c>
      <c r="B216" t="s">
        <v>0</v>
      </c>
      <c r="C216" t="s">
        <v>264</v>
      </c>
      <c r="D216">
        <v>-70.942479523473807</v>
      </c>
      <c r="E216" t="s">
        <v>263</v>
      </c>
      <c r="F216">
        <v>43.388455629903298</v>
      </c>
      <c r="G216">
        <f t="shared" si="13"/>
        <v>27.025462962962958</v>
      </c>
      <c r="H216">
        <v>174.12033462187699</v>
      </c>
      <c r="I216">
        <v>298.49200220893198</v>
      </c>
      <c r="J216">
        <v>40</v>
      </c>
      <c r="K216">
        <v>0.98</v>
      </c>
      <c r="M216">
        <v>0.05</v>
      </c>
      <c r="N216">
        <f t="shared" si="11"/>
        <v>1875.956183226798</v>
      </c>
      <c r="P216">
        <f t="shared" si="12"/>
        <v>4.1305555555555556E-4</v>
      </c>
    </row>
    <row r="217" spans="1:16" x14ac:dyDescent="0.35">
      <c r="A217" t="s">
        <v>215</v>
      </c>
      <c r="B217" t="s">
        <v>0</v>
      </c>
      <c r="C217" t="s">
        <v>264</v>
      </c>
      <c r="D217">
        <v>-114.018431135889</v>
      </c>
      <c r="E217" t="s">
        <v>263</v>
      </c>
      <c r="F217">
        <v>43.034781082519203</v>
      </c>
      <c r="G217">
        <f t="shared" si="13"/>
        <v>27.025462962962958</v>
      </c>
      <c r="H217">
        <v>174.12033462187699</v>
      </c>
      <c r="I217">
        <v>298.49200220893198</v>
      </c>
      <c r="J217">
        <v>40</v>
      </c>
      <c r="K217">
        <v>0.98</v>
      </c>
      <c r="M217">
        <v>0.05</v>
      </c>
      <c r="N217">
        <f t="shared" si="11"/>
        <v>1875.956183226798</v>
      </c>
      <c r="P217">
        <f t="shared" si="12"/>
        <v>4.1305555555555556E-4</v>
      </c>
    </row>
    <row r="218" spans="1:16" x14ac:dyDescent="0.35">
      <c r="A218" t="s">
        <v>216</v>
      </c>
      <c r="B218" t="s">
        <v>0</v>
      </c>
      <c r="C218" t="s">
        <v>264</v>
      </c>
      <c r="D218">
        <v>-74.825557286605701</v>
      </c>
      <c r="E218" t="s">
        <v>263</v>
      </c>
      <c r="F218">
        <v>42.763900460971001</v>
      </c>
      <c r="G218">
        <f t="shared" si="13"/>
        <v>27.025462962962958</v>
      </c>
      <c r="H218">
        <v>174.12033462187699</v>
      </c>
      <c r="I218">
        <v>298.49200220893198</v>
      </c>
      <c r="J218">
        <v>40</v>
      </c>
      <c r="K218">
        <v>0.98</v>
      </c>
      <c r="M218">
        <v>0.05</v>
      </c>
      <c r="N218">
        <f t="shared" si="11"/>
        <v>1875.956183226798</v>
      </c>
      <c r="P218">
        <f t="shared" si="12"/>
        <v>4.1305555555555556E-4</v>
      </c>
    </row>
    <row r="219" spans="1:16" x14ac:dyDescent="0.35">
      <c r="A219" t="s">
        <v>217</v>
      </c>
      <c r="B219" t="s">
        <v>0</v>
      </c>
      <c r="C219" t="s">
        <v>264</v>
      </c>
      <c r="D219">
        <v>-66.413281900000001</v>
      </c>
      <c r="E219" t="s">
        <v>263</v>
      </c>
      <c r="F219">
        <v>18.221417200000001</v>
      </c>
      <c r="G219">
        <f t="shared" si="13"/>
        <v>27.025462962962958</v>
      </c>
      <c r="H219">
        <v>174.12033462187699</v>
      </c>
      <c r="I219">
        <v>298.49200220893198</v>
      </c>
      <c r="J219">
        <v>40</v>
      </c>
      <c r="K219">
        <v>0.98</v>
      </c>
      <c r="M219">
        <v>0.05</v>
      </c>
      <c r="N219">
        <f t="shared" si="11"/>
        <v>1875.956183226798</v>
      </c>
      <c r="P219">
        <f t="shared" si="12"/>
        <v>4.1305555555555556E-4</v>
      </c>
    </row>
    <row r="220" spans="1:16" x14ac:dyDescent="0.35">
      <c r="A220" t="s">
        <v>218</v>
      </c>
      <c r="B220" t="s">
        <v>0</v>
      </c>
      <c r="C220" t="s">
        <v>264</v>
      </c>
      <c r="D220">
        <v>-104.986025142385</v>
      </c>
      <c r="E220" t="s">
        <v>263</v>
      </c>
      <c r="F220">
        <v>39.649484799605197</v>
      </c>
      <c r="G220">
        <f t="shared" si="13"/>
        <v>27.025462962962958</v>
      </c>
      <c r="H220">
        <v>174.12033462187699</v>
      </c>
      <c r="I220">
        <v>298.49200220893198</v>
      </c>
      <c r="J220">
        <v>40</v>
      </c>
      <c r="K220">
        <v>0.98</v>
      </c>
      <c r="M220">
        <v>0.05</v>
      </c>
      <c r="N220">
        <f t="shared" si="11"/>
        <v>1875.956183226798</v>
      </c>
      <c r="P220">
        <f t="shared" si="12"/>
        <v>4.1305555555555556E-4</v>
      </c>
    </row>
    <row r="221" spans="1:16" x14ac:dyDescent="0.35">
      <c r="A221" t="s">
        <v>219</v>
      </c>
      <c r="B221" t="s">
        <v>0</v>
      </c>
      <c r="C221" t="s">
        <v>264</v>
      </c>
      <c r="D221">
        <v>-75.664344808346399</v>
      </c>
      <c r="E221" t="s">
        <v>263</v>
      </c>
      <c r="F221">
        <v>40.747645491834596</v>
      </c>
      <c r="G221">
        <f t="shared" si="13"/>
        <v>27.025462962962958</v>
      </c>
      <c r="H221">
        <v>174.12033462187699</v>
      </c>
      <c r="I221">
        <v>298.49200220893198</v>
      </c>
      <c r="J221">
        <v>40</v>
      </c>
      <c r="K221">
        <v>0.98</v>
      </c>
      <c r="M221">
        <v>0.05</v>
      </c>
      <c r="N221">
        <f t="shared" si="11"/>
        <v>1875.956183226798</v>
      </c>
      <c r="P221">
        <f t="shared" si="12"/>
        <v>4.1305555555555556E-4</v>
      </c>
    </row>
    <row r="222" spans="1:16" x14ac:dyDescent="0.35">
      <c r="A222" t="s">
        <v>220</v>
      </c>
      <c r="B222" t="s">
        <v>0</v>
      </c>
      <c r="C222" t="s">
        <v>264</v>
      </c>
      <c r="D222">
        <v>-84.558893224484095</v>
      </c>
      <c r="E222" t="s">
        <v>263</v>
      </c>
      <c r="F222">
        <v>43.213431959340298</v>
      </c>
      <c r="G222">
        <f t="shared" si="13"/>
        <v>27.025462962962958</v>
      </c>
      <c r="H222">
        <v>174.12033462187699</v>
      </c>
      <c r="I222">
        <v>298.49200220893198</v>
      </c>
      <c r="J222">
        <v>40</v>
      </c>
      <c r="K222">
        <v>0.98</v>
      </c>
      <c r="M222">
        <v>0.05</v>
      </c>
      <c r="N222">
        <f t="shared" si="11"/>
        <v>1875.956183226798</v>
      </c>
      <c r="P222">
        <f t="shared" si="12"/>
        <v>4.1305555555555556E-4</v>
      </c>
    </row>
    <row r="223" spans="1:16" x14ac:dyDescent="0.35">
      <c r="A223" t="s">
        <v>221</v>
      </c>
      <c r="B223" t="s">
        <v>0</v>
      </c>
      <c r="C223" t="s">
        <v>264</v>
      </c>
      <c r="D223">
        <v>-82.379222890621804</v>
      </c>
      <c r="E223" t="s">
        <v>263</v>
      </c>
      <c r="F223">
        <v>39.774899774827297</v>
      </c>
      <c r="G223">
        <f t="shared" si="13"/>
        <v>27.025462962962958</v>
      </c>
      <c r="H223">
        <v>174.12033462187699</v>
      </c>
      <c r="I223">
        <v>298.49200220893198</v>
      </c>
      <c r="J223">
        <v>40</v>
      </c>
      <c r="K223">
        <v>0.98</v>
      </c>
      <c r="M223">
        <v>0.05</v>
      </c>
      <c r="N223">
        <f t="shared" si="11"/>
        <v>1875.956183226798</v>
      </c>
      <c r="P223">
        <f t="shared" si="12"/>
        <v>4.1305555555555556E-4</v>
      </c>
    </row>
    <row r="224" spans="1:16" x14ac:dyDescent="0.35">
      <c r="A224" t="s">
        <v>222</v>
      </c>
      <c r="B224" t="s">
        <v>0</v>
      </c>
      <c r="C224" t="s">
        <v>264</v>
      </c>
      <c r="D224">
        <v>-91.213632869436594</v>
      </c>
      <c r="E224" t="s">
        <v>263</v>
      </c>
      <c r="F224">
        <v>32.9267526861045</v>
      </c>
      <c r="G224">
        <f t="shared" si="13"/>
        <v>27.025462962962958</v>
      </c>
      <c r="H224">
        <v>174.12033462187699</v>
      </c>
      <c r="I224">
        <v>298.49200220893198</v>
      </c>
      <c r="J224">
        <v>40</v>
      </c>
      <c r="K224">
        <v>0.98</v>
      </c>
      <c r="M224">
        <v>0.05</v>
      </c>
      <c r="N224">
        <f t="shared" si="11"/>
        <v>1875.956183226798</v>
      </c>
      <c r="P224">
        <f t="shared" si="12"/>
        <v>4.1305555555555556E-4</v>
      </c>
    </row>
    <row r="225" spans="1:16" x14ac:dyDescent="0.35">
      <c r="A225" t="s">
        <v>223</v>
      </c>
      <c r="B225" t="s">
        <v>0</v>
      </c>
      <c r="C225" t="s">
        <v>264</v>
      </c>
      <c r="D225">
        <v>-85.351311015798899</v>
      </c>
      <c r="E225" t="s">
        <v>263</v>
      </c>
      <c r="F225">
        <v>36.484279821609498</v>
      </c>
      <c r="G225">
        <f t="shared" si="13"/>
        <v>27.025462962962958</v>
      </c>
      <c r="H225">
        <v>174.12033462187699</v>
      </c>
      <c r="I225">
        <v>298.49200220893198</v>
      </c>
      <c r="J225">
        <v>40</v>
      </c>
      <c r="K225">
        <v>0.98</v>
      </c>
      <c r="M225">
        <v>0.05</v>
      </c>
      <c r="N225">
        <f t="shared" si="11"/>
        <v>1875.956183226798</v>
      </c>
      <c r="P225">
        <f t="shared" si="12"/>
        <v>4.1305555555555556E-4</v>
      </c>
    </row>
    <row r="226" spans="1:16" x14ac:dyDescent="0.35">
      <c r="A226" t="s">
        <v>224</v>
      </c>
      <c r="B226" t="s">
        <v>0</v>
      </c>
      <c r="C226" t="s">
        <v>264</v>
      </c>
      <c r="D226">
        <v>-85.0964797017119</v>
      </c>
      <c r="E226" t="s">
        <v>263</v>
      </c>
      <c r="F226">
        <v>32.2971821608146</v>
      </c>
      <c r="G226">
        <f t="shared" si="13"/>
        <v>27.025462962962958</v>
      </c>
      <c r="H226">
        <v>174.12033462187699</v>
      </c>
      <c r="I226">
        <v>298.49200220893198</v>
      </c>
      <c r="J226">
        <v>40</v>
      </c>
      <c r="K226">
        <v>0.98</v>
      </c>
      <c r="M226">
        <v>0.05</v>
      </c>
      <c r="N226">
        <f t="shared" si="11"/>
        <v>1875.956183226798</v>
      </c>
      <c r="P226">
        <f t="shared" si="12"/>
        <v>4.1305555555555556E-4</v>
      </c>
    </row>
    <row r="227" spans="1:16" x14ac:dyDescent="0.35">
      <c r="A227" t="s">
        <v>225</v>
      </c>
      <c r="B227" t="s">
        <v>0</v>
      </c>
      <c r="C227" t="s">
        <v>264</v>
      </c>
      <c r="D227">
        <v>-96.302448558523494</v>
      </c>
      <c r="E227" t="s">
        <v>263</v>
      </c>
      <c r="F227">
        <v>38.472171802463897</v>
      </c>
      <c r="G227">
        <f t="shared" si="13"/>
        <v>27.025462962962958</v>
      </c>
      <c r="H227">
        <v>174.12033462187699</v>
      </c>
      <c r="I227">
        <v>298.49200220893198</v>
      </c>
      <c r="J227">
        <v>40</v>
      </c>
      <c r="K227">
        <v>0.98</v>
      </c>
      <c r="M227">
        <v>0.05</v>
      </c>
      <c r="N227">
        <f t="shared" si="11"/>
        <v>1875.956183226798</v>
      </c>
      <c r="P227">
        <f t="shared" si="12"/>
        <v>4.1305555555555556E-4</v>
      </c>
    </row>
    <row r="228" spans="1:16" x14ac:dyDescent="0.35">
      <c r="A228" t="s">
        <v>226</v>
      </c>
      <c r="B228" t="s">
        <v>0</v>
      </c>
      <c r="C228" t="s">
        <v>264</v>
      </c>
      <c r="D228">
        <v>-96.935278224661204</v>
      </c>
      <c r="E228" t="s">
        <v>263</v>
      </c>
      <c r="F228">
        <v>35.255888156596697</v>
      </c>
      <c r="G228">
        <f t="shared" si="13"/>
        <v>27.025462962962958</v>
      </c>
      <c r="H228">
        <v>174.12033462187699</v>
      </c>
      <c r="I228">
        <v>298.49200220893198</v>
      </c>
      <c r="J228">
        <v>40</v>
      </c>
      <c r="K228">
        <v>0.98</v>
      </c>
      <c r="M228">
        <v>0.05</v>
      </c>
      <c r="N228">
        <f t="shared" si="11"/>
        <v>1875.956183226798</v>
      </c>
      <c r="P228">
        <f t="shared" si="12"/>
        <v>4.1305555555555556E-4</v>
      </c>
    </row>
    <row r="229" spans="1:16" x14ac:dyDescent="0.35">
      <c r="A229" t="s">
        <v>227</v>
      </c>
      <c r="B229" t="s">
        <v>0</v>
      </c>
      <c r="C229" t="s">
        <v>264</v>
      </c>
      <c r="D229">
        <v>-79.225403117849595</v>
      </c>
      <c r="E229" t="s">
        <v>263</v>
      </c>
      <c r="F229">
        <v>35.380688368160797</v>
      </c>
      <c r="G229">
        <f t="shared" si="13"/>
        <v>27.025462962962958</v>
      </c>
      <c r="H229">
        <v>174.12033462187699</v>
      </c>
      <c r="I229">
        <v>298.49200220893198</v>
      </c>
      <c r="J229">
        <v>40</v>
      </c>
      <c r="K229">
        <v>0.98</v>
      </c>
      <c r="M229">
        <v>0.05</v>
      </c>
      <c r="N229">
        <f t="shared" si="11"/>
        <v>1875.956183226798</v>
      </c>
      <c r="P229">
        <f t="shared" si="12"/>
        <v>4.1305555555555556E-4</v>
      </c>
    </row>
    <row r="230" spans="1:16" x14ac:dyDescent="0.35">
      <c r="A230" t="s">
        <v>228</v>
      </c>
      <c r="B230" t="s">
        <v>0</v>
      </c>
      <c r="C230" t="s">
        <v>264</v>
      </c>
      <c r="D230">
        <v>-90.703884410574204</v>
      </c>
      <c r="E230" t="s">
        <v>263</v>
      </c>
      <c r="F230">
        <v>38.7806182714207</v>
      </c>
      <c r="G230">
        <f t="shared" si="13"/>
        <v>27.025462962962958</v>
      </c>
      <c r="H230">
        <v>174.12033462187699</v>
      </c>
      <c r="I230">
        <v>298.49200220893198</v>
      </c>
      <c r="J230">
        <v>40</v>
      </c>
      <c r="K230">
        <v>0.98</v>
      </c>
      <c r="M230">
        <v>0.05</v>
      </c>
      <c r="N230">
        <f t="shared" si="11"/>
        <v>1875.956183226798</v>
      </c>
      <c r="P230">
        <f t="shared" si="12"/>
        <v>4.1305555555555556E-4</v>
      </c>
    </row>
    <row r="231" spans="1:16" x14ac:dyDescent="0.35">
      <c r="A231" t="s">
        <v>229</v>
      </c>
      <c r="B231" t="s">
        <v>0</v>
      </c>
      <c r="C231" t="s">
        <v>264</v>
      </c>
      <c r="D231">
        <v>133.978128591699</v>
      </c>
      <c r="E231" t="s">
        <v>263</v>
      </c>
      <c r="F231">
        <v>-20.618532453108099</v>
      </c>
      <c r="G231">
        <f>15.5/7</f>
        <v>2.2142857142857144</v>
      </c>
      <c r="H231">
        <v>174.12033462187699</v>
      </c>
      <c r="I231">
        <v>298.49200220893198</v>
      </c>
      <c r="J231">
        <v>40</v>
      </c>
      <c r="K231">
        <v>0.98</v>
      </c>
      <c r="M231">
        <v>0.05</v>
      </c>
      <c r="N231">
        <f t="shared" si="11"/>
        <v>1875.956183226798</v>
      </c>
      <c r="P231">
        <f t="shared" si="12"/>
        <v>4.1305555555555556E-4</v>
      </c>
    </row>
    <row r="232" spans="1:16" x14ac:dyDescent="0.35">
      <c r="A232" t="s">
        <v>230</v>
      </c>
      <c r="B232" t="s">
        <v>0</v>
      </c>
      <c r="C232" t="s">
        <v>264</v>
      </c>
      <c r="D232">
        <v>145.179720083398</v>
      </c>
      <c r="E232" t="s">
        <v>263</v>
      </c>
      <c r="F232">
        <v>-24.2737718944298</v>
      </c>
      <c r="G232">
        <f t="shared" ref="G232:G237" si="14">15.5/7</f>
        <v>2.2142857142857144</v>
      </c>
      <c r="H232">
        <v>174.12033462187699</v>
      </c>
      <c r="I232">
        <v>298.49200220893198</v>
      </c>
      <c r="J232">
        <v>40</v>
      </c>
      <c r="K232">
        <v>0.98</v>
      </c>
      <c r="M232">
        <v>0.05</v>
      </c>
      <c r="N232">
        <f t="shared" si="11"/>
        <v>1875.956183226798</v>
      </c>
      <c r="P232">
        <f t="shared" si="12"/>
        <v>4.1305555555555556E-4</v>
      </c>
    </row>
    <row r="233" spans="1:16" x14ac:dyDescent="0.35">
      <c r="A233" t="s">
        <v>231</v>
      </c>
      <c r="B233" t="s">
        <v>0</v>
      </c>
      <c r="C233" t="s">
        <v>264</v>
      </c>
      <c r="D233">
        <v>135.90279595009699</v>
      </c>
      <c r="E233" t="s">
        <v>263</v>
      </c>
      <c r="F233">
        <v>-30.8148829524429</v>
      </c>
      <c r="G233">
        <f t="shared" si="14"/>
        <v>2.2142857142857144</v>
      </c>
      <c r="H233">
        <v>174.12033462187699</v>
      </c>
      <c r="I233">
        <v>298.49200220893198</v>
      </c>
      <c r="J233">
        <v>40</v>
      </c>
      <c r="K233">
        <v>0.98</v>
      </c>
      <c r="M233">
        <v>0.05</v>
      </c>
      <c r="N233">
        <f t="shared" si="11"/>
        <v>1875.956183226798</v>
      </c>
      <c r="P233">
        <f t="shared" si="12"/>
        <v>4.1305555555555556E-4</v>
      </c>
    </row>
    <row r="234" spans="1:16" x14ac:dyDescent="0.35">
      <c r="A234" t="s">
        <v>232</v>
      </c>
      <c r="B234" t="s">
        <v>0</v>
      </c>
      <c r="C234" t="s">
        <v>264</v>
      </c>
      <c r="D234">
        <v>147.08464638344699</v>
      </c>
      <c r="E234" t="s">
        <v>263</v>
      </c>
      <c r="F234">
        <v>-32.794387625985898</v>
      </c>
      <c r="G234">
        <f t="shared" si="14"/>
        <v>2.2142857142857144</v>
      </c>
      <c r="H234">
        <v>174.12033462187699</v>
      </c>
      <c r="I234">
        <v>298.49200220893198</v>
      </c>
      <c r="J234">
        <v>40</v>
      </c>
      <c r="K234">
        <v>0.98</v>
      </c>
      <c r="M234">
        <v>0.05</v>
      </c>
      <c r="N234">
        <f t="shared" si="11"/>
        <v>1875.956183226798</v>
      </c>
      <c r="P234">
        <f t="shared" si="12"/>
        <v>4.1305555555555556E-4</v>
      </c>
    </row>
    <row r="235" spans="1:16" x14ac:dyDescent="0.35">
      <c r="A235" t="s">
        <v>233</v>
      </c>
      <c r="B235" t="s">
        <v>0</v>
      </c>
      <c r="C235" t="s">
        <v>264</v>
      </c>
      <c r="D235">
        <v>146.6723518</v>
      </c>
      <c r="E235" t="s">
        <v>263</v>
      </c>
      <c r="F235">
        <v>-42.142205500000003</v>
      </c>
      <c r="G235">
        <f t="shared" si="14"/>
        <v>2.2142857142857144</v>
      </c>
      <c r="H235">
        <v>174.12033462187699</v>
      </c>
      <c r="I235">
        <v>298.49200220893198</v>
      </c>
      <c r="J235">
        <v>40</v>
      </c>
      <c r="K235">
        <v>0.98</v>
      </c>
      <c r="M235">
        <v>0.05</v>
      </c>
      <c r="N235">
        <f t="shared" si="11"/>
        <v>1875.956183226798</v>
      </c>
      <c r="P235">
        <f t="shared" si="12"/>
        <v>4.1305555555555556E-4</v>
      </c>
    </row>
    <row r="236" spans="1:16" x14ac:dyDescent="0.35">
      <c r="A236" t="s">
        <v>234</v>
      </c>
      <c r="B236" t="s">
        <v>0</v>
      </c>
      <c r="C236" t="s">
        <v>264</v>
      </c>
      <c r="D236">
        <v>144.9631608</v>
      </c>
      <c r="E236" t="s">
        <v>263</v>
      </c>
      <c r="F236">
        <v>-37.814217599999999</v>
      </c>
      <c r="G236">
        <f t="shared" si="14"/>
        <v>2.2142857142857144</v>
      </c>
      <c r="H236">
        <v>174.12033462187699</v>
      </c>
      <c r="I236">
        <v>298.49200220893198</v>
      </c>
      <c r="J236">
        <v>40</v>
      </c>
      <c r="K236">
        <v>0.98</v>
      </c>
      <c r="M236">
        <v>0.05</v>
      </c>
      <c r="N236">
        <f t="shared" si="11"/>
        <v>1875.956183226798</v>
      </c>
      <c r="P236">
        <f t="shared" si="12"/>
        <v>4.1305555555555556E-4</v>
      </c>
    </row>
    <row r="237" spans="1:16" x14ac:dyDescent="0.35">
      <c r="A237" t="s">
        <v>235</v>
      </c>
      <c r="B237" t="s">
        <v>0</v>
      </c>
      <c r="C237" t="s">
        <v>264</v>
      </c>
      <c r="D237">
        <v>122.093153158349</v>
      </c>
      <c r="E237" t="s">
        <v>263</v>
      </c>
      <c r="F237">
        <v>-26.141460400981</v>
      </c>
      <c r="G237">
        <f t="shared" si="14"/>
        <v>2.2142857142857144</v>
      </c>
      <c r="H237">
        <v>174.12033462187699</v>
      </c>
      <c r="I237">
        <v>298.49200220893198</v>
      </c>
      <c r="J237">
        <v>40</v>
      </c>
      <c r="K237">
        <v>0.98</v>
      </c>
      <c r="M237">
        <v>0.05</v>
      </c>
      <c r="N237">
        <f t="shared" si="11"/>
        <v>1875.956183226798</v>
      </c>
      <c r="P237">
        <f t="shared" si="12"/>
        <v>4.1305555555555556E-4</v>
      </c>
    </row>
    <row r="238" spans="1:16" x14ac:dyDescent="0.35">
      <c r="A238" t="s">
        <v>236</v>
      </c>
      <c r="B238" t="s">
        <v>0</v>
      </c>
      <c r="C238" t="s">
        <v>264</v>
      </c>
      <c r="D238">
        <v>174.88597100000001</v>
      </c>
      <c r="E238" t="s">
        <v>263</v>
      </c>
      <c r="F238">
        <v>-40.900556999999999</v>
      </c>
      <c r="G238">
        <v>21.947903013262472</v>
      </c>
      <c r="H238">
        <v>174.12033462187699</v>
      </c>
      <c r="I238">
        <v>298.49200220893198</v>
      </c>
      <c r="J238">
        <v>40</v>
      </c>
      <c r="K238">
        <v>0.98</v>
      </c>
      <c r="M238">
        <v>0.05</v>
      </c>
      <c r="N238">
        <f t="shared" si="11"/>
        <v>1875.956183226798</v>
      </c>
      <c r="P238">
        <f t="shared" si="12"/>
        <v>4.1305555555555556E-4</v>
      </c>
    </row>
    <row r="239" spans="1:16" x14ac:dyDescent="0.35">
      <c r="A239" t="s">
        <v>237</v>
      </c>
      <c r="B239" t="s">
        <v>0</v>
      </c>
      <c r="C239" t="s">
        <v>264</v>
      </c>
      <c r="D239">
        <v>143.95554999999999</v>
      </c>
      <c r="E239" t="s">
        <v>263</v>
      </c>
      <c r="F239">
        <v>-6.3149930000000003</v>
      </c>
      <c r="G239">
        <v>2.3348337408591195</v>
      </c>
      <c r="H239">
        <v>174.12033462187699</v>
      </c>
      <c r="I239">
        <v>298.49200220893198</v>
      </c>
      <c r="J239">
        <v>40</v>
      </c>
      <c r="K239">
        <v>0.98</v>
      </c>
      <c r="M239">
        <v>0.05</v>
      </c>
      <c r="N239">
        <f t="shared" si="11"/>
        <v>1875.956183226798</v>
      </c>
      <c r="P239">
        <f t="shared" si="12"/>
        <v>4.1305555555555556E-4</v>
      </c>
    </row>
    <row r="240" spans="1:16" x14ac:dyDescent="0.35">
      <c r="A240" t="s">
        <v>238</v>
      </c>
      <c r="B240" t="s">
        <v>0</v>
      </c>
      <c r="C240" t="s">
        <v>264</v>
      </c>
      <c r="D240">
        <v>-63.616672000000001</v>
      </c>
      <c r="E240" t="s">
        <v>263</v>
      </c>
      <c r="F240">
        <v>-38.416097000000001</v>
      </c>
      <c r="G240">
        <v>25.119818183578683</v>
      </c>
      <c r="H240">
        <v>174.12033462187699</v>
      </c>
      <c r="I240">
        <v>298.49200220893198</v>
      </c>
      <c r="J240">
        <v>40</v>
      </c>
      <c r="K240">
        <v>0.98</v>
      </c>
      <c r="M240">
        <v>0.05</v>
      </c>
      <c r="N240">
        <f t="shared" si="11"/>
        <v>1875.956183226798</v>
      </c>
      <c r="P240">
        <f t="shared" si="12"/>
        <v>4.1305555555555556E-4</v>
      </c>
    </row>
    <row r="241" spans="1:16" x14ac:dyDescent="0.35">
      <c r="A241" t="s">
        <v>239</v>
      </c>
      <c r="B241" t="s">
        <v>0</v>
      </c>
      <c r="C241" t="s">
        <v>264</v>
      </c>
      <c r="D241">
        <v>-63.588653000000001</v>
      </c>
      <c r="E241" t="s">
        <v>263</v>
      </c>
      <c r="F241">
        <v>-16.290154000000001</v>
      </c>
      <c r="G241">
        <v>2.0652328099421968</v>
      </c>
      <c r="H241">
        <v>174.12033462187699</v>
      </c>
      <c r="I241">
        <v>298.49200220893198</v>
      </c>
      <c r="J241">
        <v>40</v>
      </c>
      <c r="K241">
        <v>0.98</v>
      </c>
      <c r="M241">
        <v>0.05</v>
      </c>
      <c r="N241">
        <f t="shared" si="11"/>
        <v>1875.956183226798</v>
      </c>
      <c r="P241">
        <f t="shared" si="12"/>
        <v>4.1305555555555556E-4</v>
      </c>
    </row>
    <row r="242" spans="1:16" x14ac:dyDescent="0.35">
      <c r="A242" t="s">
        <v>240</v>
      </c>
      <c r="B242" t="s">
        <v>0</v>
      </c>
      <c r="C242" t="s">
        <v>264</v>
      </c>
      <c r="D242">
        <v>-48.838640856027602</v>
      </c>
      <c r="E242" t="s">
        <v>263</v>
      </c>
      <c r="F242">
        <v>-6.23879871089889</v>
      </c>
      <c r="G242">
        <f>22.5/7</f>
        <v>3.2142857142857144</v>
      </c>
      <c r="H242">
        <v>174.12033462187699</v>
      </c>
      <c r="I242">
        <v>298.49200220893198</v>
      </c>
      <c r="J242">
        <v>40</v>
      </c>
      <c r="K242">
        <v>0.98</v>
      </c>
      <c r="M242">
        <v>0.05</v>
      </c>
      <c r="N242">
        <f t="shared" si="11"/>
        <v>1875.956183226798</v>
      </c>
      <c r="P242">
        <f t="shared" si="12"/>
        <v>4.1305555555555556E-4</v>
      </c>
    </row>
    <row r="243" spans="1:16" x14ac:dyDescent="0.35">
      <c r="A243" t="s">
        <v>241</v>
      </c>
      <c r="B243" t="s">
        <v>0</v>
      </c>
      <c r="C243" t="s">
        <v>264</v>
      </c>
      <c r="D243">
        <v>-54.117246534974903</v>
      </c>
      <c r="E243" t="s">
        <v>263</v>
      </c>
      <c r="F243">
        <v>-15.380281176063701</v>
      </c>
      <c r="G243">
        <f>G242</f>
        <v>3.2142857142857144</v>
      </c>
      <c r="H243">
        <v>174.12033462187699</v>
      </c>
      <c r="I243">
        <v>298.49200220893198</v>
      </c>
      <c r="J243">
        <v>40</v>
      </c>
      <c r="K243">
        <v>0.98</v>
      </c>
      <c r="M243">
        <v>0.05</v>
      </c>
      <c r="N243">
        <f t="shared" si="11"/>
        <v>1875.956183226798</v>
      </c>
      <c r="P243">
        <f t="shared" si="12"/>
        <v>4.1305555555555556E-4</v>
      </c>
    </row>
    <row r="244" spans="1:16" x14ac:dyDescent="0.35">
      <c r="A244" t="s">
        <v>257</v>
      </c>
      <c r="B244" t="s">
        <v>0</v>
      </c>
      <c r="C244" t="s">
        <v>264</v>
      </c>
      <c r="D244">
        <v>-49.243276000000002</v>
      </c>
      <c r="E244" t="s">
        <v>263</v>
      </c>
      <c r="F244">
        <v>-24.575436</v>
      </c>
      <c r="G244">
        <v>0</v>
      </c>
      <c r="H244">
        <v>174.12033462187699</v>
      </c>
      <c r="I244">
        <v>298.49200220893198</v>
      </c>
      <c r="J244">
        <v>40</v>
      </c>
      <c r="K244">
        <v>0.98</v>
      </c>
      <c r="M244">
        <v>0.05</v>
      </c>
      <c r="N244">
        <f t="shared" si="11"/>
        <v>1875.956183226798</v>
      </c>
      <c r="P244">
        <f t="shared" si="12"/>
        <v>4.1305555555555556E-4</v>
      </c>
    </row>
    <row r="245" spans="1:16" x14ac:dyDescent="0.35">
      <c r="A245" t="s">
        <v>258</v>
      </c>
      <c r="B245" t="s">
        <v>0</v>
      </c>
      <c r="C245" t="s">
        <v>264</v>
      </c>
      <c r="D245">
        <v>-45.553542</v>
      </c>
      <c r="E245" t="s">
        <v>263</v>
      </c>
      <c r="F245">
        <v>-8.2857869999999991</v>
      </c>
      <c r="G245">
        <v>0</v>
      </c>
      <c r="H245">
        <v>174.12033462187699</v>
      </c>
      <c r="I245">
        <v>298.49200220893198</v>
      </c>
      <c r="J245">
        <v>40</v>
      </c>
      <c r="K245">
        <v>0.98</v>
      </c>
      <c r="M245">
        <v>0.05</v>
      </c>
      <c r="N245">
        <f t="shared" si="11"/>
        <v>1875.956183226798</v>
      </c>
      <c r="P245">
        <f t="shared" si="12"/>
        <v>4.1305555555555556E-4</v>
      </c>
    </row>
    <row r="246" spans="1:16" x14ac:dyDescent="0.35">
      <c r="A246" t="s">
        <v>259</v>
      </c>
      <c r="B246" t="s">
        <v>0</v>
      </c>
      <c r="C246" t="s">
        <v>264</v>
      </c>
      <c r="D246">
        <v>-57.750157000000002</v>
      </c>
      <c r="E246" t="s">
        <v>263</v>
      </c>
      <c r="F246">
        <v>-5.566783</v>
      </c>
      <c r="G246">
        <v>0</v>
      </c>
      <c r="H246">
        <v>174.12033462187699</v>
      </c>
      <c r="I246">
        <v>298.49200220893198</v>
      </c>
      <c r="J246">
        <v>40</v>
      </c>
      <c r="K246">
        <v>0.98</v>
      </c>
      <c r="M246">
        <v>0.05</v>
      </c>
      <c r="N246">
        <f t="shared" si="11"/>
        <v>1875.956183226798</v>
      </c>
      <c r="P246">
        <f t="shared" si="12"/>
        <v>4.1305555555555556E-4</v>
      </c>
    </row>
    <row r="247" spans="1:16" x14ac:dyDescent="0.35">
      <c r="A247" t="s">
        <v>242</v>
      </c>
      <c r="B247" t="s">
        <v>0</v>
      </c>
      <c r="C247" t="s">
        <v>264</v>
      </c>
      <c r="D247">
        <v>-40.342622664125301</v>
      </c>
      <c r="E247" t="s">
        <v>263</v>
      </c>
      <c r="F247">
        <v>-10.283582329130599</v>
      </c>
      <c r="G247">
        <f>G242</f>
        <v>3.2142857142857144</v>
      </c>
      <c r="H247">
        <v>174.12033462187699</v>
      </c>
      <c r="I247">
        <v>298.49200220893198</v>
      </c>
      <c r="J247">
        <v>40</v>
      </c>
      <c r="K247">
        <v>0.98</v>
      </c>
      <c r="M247">
        <v>0.05</v>
      </c>
      <c r="N247">
        <f t="shared" si="11"/>
        <v>1875.956183226798</v>
      </c>
      <c r="P247">
        <f t="shared" si="12"/>
        <v>4.1305555555555556E-4</v>
      </c>
    </row>
    <row r="248" spans="1:16" x14ac:dyDescent="0.35">
      <c r="A248" t="s">
        <v>243</v>
      </c>
      <c r="B248" t="s">
        <v>0</v>
      </c>
      <c r="C248" t="s">
        <v>264</v>
      </c>
      <c r="D248">
        <v>-63.708689450783403</v>
      </c>
      <c r="E248" t="s">
        <v>263</v>
      </c>
      <c r="F248">
        <v>-3.5821109252397498</v>
      </c>
      <c r="G248">
        <f t="shared" ref="G248:G251" si="15">G247</f>
        <v>3.2142857142857144</v>
      </c>
      <c r="H248">
        <v>174.12033462187699</v>
      </c>
      <c r="I248">
        <v>298.49200220893198</v>
      </c>
      <c r="J248">
        <v>40</v>
      </c>
      <c r="K248">
        <v>0.98</v>
      </c>
      <c r="M248">
        <v>0.05</v>
      </c>
      <c r="N248">
        <f t="shared" si="11"/>
        <v>1875.956183226798</v>
      </c>
      <c r="P248">
        <f t="shared" si="12"/>
        <v>4.1305555555555556E-4</v>
      </c>
    </row>
    <row r="249" spans="1:16" x14ac:dyDescent="0.35">
      <c r="A249" t="s">
        <v>244</v>
      </c>
      <c r="B249" t="s">
        <v>0</v>
      </c>
      <c r="C249" t="s">
        <v>264</v>
      </c>
      <c r="D249">
        <v>-44.426567792458201</v>
      </c>
      <c r="E249" t="s">
        <v>263</v>
      </c>
      <c r="F249">
        <v>-20.182287915924199</v>
      </c>
      <c r="G249">
        <f t="shared" si="15"/>
        <v>3.2142857142857144</v>
      </c>
      <c r="H249">
        <v>174.12033462187699</v>
      </c>
      <c r="I249">
        <v>298.49200220893198</v>
      </c>
      <c r="J249">
        <v>40</v>
      </c>
      <c r="K249">
        <v>0.98</v>
      </c>
      <c r="M249">
        <v>0.05</v>
      </c>
      <c r="N249">
        <f t="shared" si="11"/>
        <v>1875.956183226798</v>
      </c>
      <c r="P249">
        <f t="shared" si="12"/>
        <v>4.1305555555555556E-4</v>
      </c>
    </row>
    <row r="250" spans="1:16" x14ac:dyDescent="0.35">
      <c r="A250" t="s">
        <v>245</v>
      </c>
      <c r="B250" t="s">
        <v>0</v>
      </c>
      <c r="C250" t="s">
        <v>264</v>
      </c>
      <c r="D250">
        <v>-51.939721968324498</v>
      </c>
      <c r="E250" t="s">
        <v>263</v>
      </c>
      <c r="F250">
        <v>-28.469062436565299</v>
      </c>
      <c r="G250">
        <f t="shared" si="15"/>
        <v>3.2142857142857144</v>
      </c>
      <c r="H250">
        <v>174.12033462187699</v>
      </c>
      <c r="I250">
        <v>298.49200220893198</v>
      </c>
      <c r="J250">
        <v>40</v>
      </c>
      <c r="K250">
        <v>0.98</v>
      </c>
      <c r="M250">
        <v>0.05</v>
      </c>
      <c r="N250">
        <f t="shared" si="11"/>
        <v>1875.956183226798</v>
      </c>
      <c r="P250">
        <f t="shared" si="12"/>
        <v>4.1305555555555556E-4</v>
      </c>
    </row>
    <row r="251" spans="1:16" x14ac:dyDescent="0.35">
      <c r="A251" t="s">
        <v>246</v>
      </c>
      <c r="B251" t="s">
        <v>0</v>
      </c>
      <c r="C251" t="s">
        <v>264</v>
      </c>
      <c r="D251">
        <v>-66.148652076286993</v>
      </c>
      <c r="E251" t="s">
        <v>263</v>
      </c>
      <c r="F251">
        <v>-9.7149860302319304</v>
      </c>
      <c r="G251">
        <f t="shared" si="15"/>
        <v>3.2142857142857144</v>
      </c>
      <c r="H251">
        <v>174.12033462187699</v>
      </c>
      <c r="I251">
        <v>298.49200220893198</v>
      </c>
      <c r="J251">
        <v>40</v>
      </c>
      <c r="K251">
        <v>0.98</v>
      </c>
      <c r="M251">
        <v>0.05</v>
      </c>
      <c r="N251">
        <f t="shared" si="11"/>
        <v>1875.956183226798</v>
      </c>
      <c r="P251">
        <f t="shared" si="12"/>
        <v>4.1305555555555556E-4</v>
      </c>
    </row>
    <row r="252" spans="1:16" x14ac:dyDescent="0.35">
      <c r="A252" t="s">
        <v>247</v>
      </c>
      <c r="B252" t="s">
        <v>0</v>
      </c>
      <c r="C252" t="s">
        <v>264</v>
      </c>
      <c r="D252">
        <v>-71.542968999999999</v>
      </c>
      <c r="E252" t="s">
        <v>263</v>
      </c>
      <c r="F252">
        <v>-35.675147000000003</v>
      </c>
      <c r="G252">
        <v>16.204619275611197</v>
      </c>
      <c r="H252">
        <v>174.12033462187699</v>
      </c>
      <c r="I252">
        <v>298.49200220893198</v>
      </c>
      <c r="J252">
        <v>40</v>
      </c>
      <c r="K252">
        <v>0.98</v>
      </c>
      <c r="M252">
        <v>0.05</v>
      </c>
      <c r="N252">
        <f t="shared" si="11"/>
        <v>1875.956183226798</v>
      </c>
      <c r="P252">
        <f t="shared" si="12"/>
        <v>4.1305555555555556E-4</v>
      </c>
    </row>
    <row r="253" spans="1:16" x14ac:dyDescent="0.35">
      <c r="A253" t="s">
        <v>248</v>
      </c>
      <c r="B253" t="s">
        <v>0</v>
      </c>
      <c r="C253" t="s">
        <v>264</v>
      </c>
      <c r="D253">
        <v>-74.297332999999995</v>
      </c>
      <c r="E253" t="s">
        <v>263</v>
      </c>
      <c r="F253">
        <v>4.5708679999999999</v>
      </c>
      <c r="G253">
        <v>16.064781563503242</v>
      </c>
      <c r="H253">
        <v>174.12033462187699</v>
      </c>
      <c r="I253">
        <v>298.49200220893198</v>
      </c>
      <c r="J253">
        <v>40</v>
      </c>
      <c r="K253">
        <v>0.98</v>
      </c>
      <c r="M253">
        <v>0.05</v>
      </c>
      <c r="N253">
        <f t="shared" si="11"/>
        <v>1875.956183226798</v>
      </c>
      <c r="P253">
        <f t="shared" si="12"/>
        <v>4.1305555555555556E-4</v>
      </c>
    </row>
    <row r="254" spans="1:16" x14ac:dyDescent="0.35">
      <c r="A254" t="s">
        <v>249</v>
      </c>
      <c r="B254" t="s">
        <v>0</v>
      </c>
      <c r="C254" t="s">
        <v>264</v>
      </c>
      <c r="D254">
        <v>-78.183406000000005</v>
      </c>
      <c r="E254" t="s">
        <v>263</v>
      </c>
      <c r="F254">
        <v>-1.8312390000000001</v>
      </c>
      <c r="G254">
        <v>5.4260566792898315</v>
      </c>
      <c r="H254">
        <v>174.12033462187699</v>
      </c>
      <c r="I254">
        <v>298.49200220893198</v>
      </c>
      <c r="J254">
        <v>40</v>
      </c>
      <c r="K254">
        <v>0.98</v>
      </c>
      <c r="M254">
        <v>0.05</v>
      </c>
      <c r="N254">
        <f t="shared" si="11"/>
        <v>1875.956183226798</v>
      </c>
      <c r="P254">
        <f t="shared" si="12"/>
        <v>4.1305555555555556E-4</v>
      </c>
    </row>
    <row r="255" spans="1:16" x14ac:dyDescent="0.35">
      <c r="A255" t="s">
        <v>250</v>
      </c>
      <c r="B255" t="s">
        <v>0</v>
      </c>
      <c r="C255" t="s">
        <v>264</v>
      </c>
      <c r="D255">
        <v>-58.93018</v>
      </c>
      <c r="E255" t="s">
        <v>263</v>
      </c>
      <c r="F255">
        <v>4.8604159999999998</v>
      </c>
      <c r="G255">
        <v>0.3786775515744436</v>
      </c>
      <c r="H255">
        <v>174.12033462187699</v>
      </c>
      <c r="I255">
        <v>298.49200220893198</v>
      </c>
      <c r="J255">
        <v>40</v>
      </c>
      <c r="K255">
        <v>0.98</v>
      </c>
      <c r="M255">
        <v>0.05</v>
      </c>
      <c r="N255">
        <f t="shared" si="11"/>
        <v>1875.956183226798</v>
      </c>
      <c r="P255">
        <f t="shared" si="12"/>
        <v>4.1305555555555556E-4</v>
      </c>
    </row>
    <row r="256" spans="1:16" x14ac:dyDescent="0.35">
      <c r="A256" t="s">
        <v>251</v>
      </c>
      <c r="B256" t="s">
        <v>0</v>
      </c>
      <c r="C256" t="s">
        <v>264</v>
      </c>
      <c r="D256">
        <v>-75.015152</v>
      </c>
      <c r="E256" t="s">
        <v>263</v>
      </c>
      <c r="F256">
        <v>-9.1899669999999993</v>
      </c>
      <c r="G256">
        <v>11.410112051081216</v>
      </c>
      <c r="H256">
        <v>174.12033462187699</v>
      </c>
      <c r="I256">
        <v>298.49200220893198</v>
      </c>
      <c r="J256">
        <v>40</v>
      </c>
      <c r="K256">
        <v>0.98</v>
      </c>
      <c r="M256">
        <v>0.05</v>
      </c>
      <c r="N256">
        <f t="shared" si="11"/>
        <v>1875.956183226798</v>
      </c>
      <c r="P256">
        <f t="shared" si="12"/>
        <v>4.1305555555555556E-4</v>
      </c>
    </row>
    <row r="257" spans="1:16" x14ac:dyDescent="0.35">
      <c r="A257" t="s">
        <v>252</v>
      </c>
      <c r="B257" t="s">
        <v>0</v>
      </c>
      <c r="C257" t="s">
        <v>264</v>
      </c>
      <c r="D257">
        <v>-58.443832</v>
      </c>
      <c r="E257" t="s">
        <v>263</v>
      </c>
      <c r="F257">
        <v>-23.442502999999999</v>
      </c>
      <c r="G257">
        <v>1.9925862628114355</v>
      </c>
      <c r="H257">
        <v>174.12033462187699</v>
      </c>
      <c r="I257">
        <v>298.49200220893198</v>
      </c>
      <c r="J257">
        <v>40</v>
      </c>
      <c r="K257">
        <v>0.98</v>
      </c>
      <c r="M257">
        <v>0.05</v>
      </c>
      <c r="N257">
        <f t="shared" si="11"/>
        <v>1875.956183226798</v>
      </c>
      <c r="P257">
        <f t="shared" si="12"/>
        <v>4.1305555555555556E-4</v>
      </c>
    </row>
    <row r="258" spans="1:16" x14ac:dyDescent="0.35">
      <c r="A258" t="s">
        <v>253</v>
      </c>
      <c r="B258" t="s">
        <v>0</v>
      </c>
      <c r="C258" t="s">
        <v>264</v>
      </c>
      <c r="D258">
        <v>-56.027782999999999</v>
      </c>
      <c r="E258" t="s">
        <v>263</v>
      </c>
      <c r="F258">
        <v>3.919305</v>
      </c>
      <c r="G258">
        <v>0.14628138902418428</v>
      </c>
      <c r="H258">
        <v>174.12033462187699</v>
      </c>
      <c r="I258">
        <v>298.49200220893198</v>
      </c>
      <c r="J258">
        <v>40</v>
      </c>
      <c r="K258">
        <v>0.98</v>
      </c>
      <c r="M258">
        <v>0.05</v>
      </c>
      <c r="N258">
        <f t="shared" si="11"/>
        <v>1875.956183226798</v>
      </c>
      <c r="P258">
        <f t="shared" si="12"/>
        <v>4.1305555555555556E-4</v>
      </c>
    </row>
    <row r="259" spans="1:16" x14ac:dyDescent="0.35">
      <c r="A259" t="s">
        <v>254</v>
      </c>
      <c r="B259" t="s">
        <v>0</v>
      </c>
      <c r="C259" t="s">
        <v>264</v>
      </c>
      <c r="D259">
        <v>-55.765835000000003</v>
      </c>
      <c r="E259" t="s">
        <v>263</v>
      </c>
      <c r="F259">
        <v>-32.522779</v>
      </c>
      <c r="G259">
        <v>3.0317769711711717</v>
      </c>
      <c r="H259">
        <v>174.12033462187699</v>
      </c>
      <c r="I259">
        <v>298.49200220893198</v>
      </c>
      <c r="J259">
        <v>40</v>
      </c>
      <c r="K259">
        <v>0.98</v>
      </c>
      <c r="M259">
        <v>0.05</v>
      </c>
      <c r="N259">
        <f t="shared" ref="N259:N260" si="16">62.5318727742266*30</f>
        <v>1875.956183226798</v>
      </c>
      <c r="P259">
        <f t="shared" si="12"/>
        <v>4.1305555555555556E-4</v>
      </c>
    </row>
    <row r="260" spans="1:16" x14ac:dyDescent="0.35">
      <c r="A260" t="s">
        <v>255</v>
      </c>
      <c r="B260" t="s">
        <v>0</v>
      </c>
      <c r="C260" t="s">
        <v>264</v>
      </c>
      <c r="D260">
        <v>-66.589730000000003</v>
      </c>
      <c r="E260" t="s">
        <v>263</v>
      </c>
      <c r="F260">
        <v>6.4237500000000001</v>
      </c>
      <c r="G260">
        <v>0</v>
      </c>
      <c r="H260">
        <v>174.12033462187699</v>
      </c>
      <c r="I260">
        <v>298.49200220893198</v>
      </c>
      <c r="J260">
        <v>40</v>
      </c>
      <c r="K260">
        <v>0.98</v>
      </c>
      <c r="M260">
        <v>0.05</v>
      </c>
      <c r="N260">
        <f t="shared" si="16"/>
        <v>1875.956183226798</v>
      </c>
      <c r="P260">
        <f t="shared" si="12"/>
        <v>4.1305555555555556E-4</v>
      </c>
    </row>
  </sheetData>
  <pageMargins left="0.7" right="0.7" top="0.78740157499999996" bottom="0.78740157499999996"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nodes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Brinkerink, Maarten</dc:creator>
  <cp:lastModifiedBy>Oliver Linsel</cp:lastModifiedBy>
  <dcterms:created xsi:type="dcterms:W3CDTF">2022-02-24T17:05:16Z</dcterms:created>
  <dcterms:modified xsi:type="dcterms:W3CDTF">2023-06-09T18:40:03Z</dcterms:modified>
</cp:coreProperties>
</file>