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6060" tabRatio="500" activeTab="4"/>
  </bookViews>
  <sheets>
    <sheet name="0.4.0" sheetId="1" r:id="rId1"/>
    <sheet name="0.5.0" sheetId="2" r:id="rId2"/>
    <sheet name="parsing" sheetId="4" r:id="rId3"/>
    <sheet name="abducing" sheetId="5" r:id="rId4"/>
    <sheet name="deducing" sheetId="6" r:id="rId5"/>
    <sheet name="inducing" sheetId="7" r:id="rId6"/>
    <sheet name="Sheet3" sheetId="3" r:id="rId7"/>
  </sheets>
  <definedNames>
    <definedName name="_2014.21.06_19_50_15_v0.4.0" localSheetId="0">'0.4.0'!$A$1:$M$10</definedName>
    <definedName name="_2014.21.06_22_10_55_v0.5.0" localSheetId="1">'0.5.0'!#REF!</definedName>
    <definedName name="_2014.21.06_22_10_55_v0.5.0_1" localSheetId="1">'0.5.0'!$A$1:$M$12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5" l="1"/>
  <c r="O3" i="5"/>
  <c r="P3" i="5"/>
  <c r="F3" i="3"/>
  <c r="N3" i="6"/>
  <c r="O3" i="6"/>
  <c r="P3" i="6"/>
  <c r="G3" i="3"/>
  <c r="N3" i="7"/>
  <c r="O3" i="7"/>
  <c r="P3" i="7"/>
  <c r="H3" i="3"/>
  <c r="N4" i="5"/>
  <c r="O4" i="5"/>
  <c r="P4" i="5"/>
  <c r="F4" i="3"/>
  <c r="N4" i="6"/>
  <c r="O4" i="6"/>
  <c r="P4" i="6"/>
  <c r="G4" i="3"/>
  <c r="N4" i="7"/>
  <c r="O4" i="7"/>
  <c r="P4" i="7"/>
  <c r="H4" i="3"/>
  <c r="N5" i="5"/>
  <c r="O5" i="5"/>
  <c r="P5" i="5"/>
  <c r="F5" i="3"/>
  <c r="N5" i="6"/>
  <c r="O5" i="6"/>
  <c r="P5" i="6"/>
  <c r="G5" i="3"/>
  <c r="N5" i="7"/>
  <c r="O5" i="7"/>
  <c r="P5" i="7"/>
  <c r="H5" i="3"/>
  <c r="N6" i="5"/>
  <c r="O6" i="5"/>
  <c r="P6" i="5"/>
  <c r="F6" i="3"/>
  <c r="N6" i="6"/>
  <c r="O6" i="6"/>
  <c r="P6" i="6"/>
  <c r="G6" i="3"/>
  <c r="N6" i="7"/>
  <c r="O6" i="7"/>
  <c r="P6" i="7"/>
  <c r="H6" i="3"/>
  <c r="N7" i="5"/>
  <c r="O7" i="5"/>
  <c r="P7" i="5"/>
  <c r="F7" i="3"/>
  <c r="N7" i="6"/>
  <c r="O7" i="6"/>
  <c r="P7" i="6"/>
  <c r="G7" i="3"/>
  <c r="N7" i="7"/>
  <c r="O7" i="7"/>
  <c r="P7" i="7"/>
  <c r="H7" i="3"/>
  <c r="N8" i="5"/>
  <c r="O8" i="5"/>
  <c r="P8" i="5"/>
  <c r="F8" i="3"/>
  <c r="N8" i="6"/>
  <c r="O8" i="6"/>
  <c r="P8" i="6"/>
  <c r="G8" i="3"/>
  <c r="N8" i="7"/>
  <c r="O8" i="7"/>
  <c r="P8" i="7"/>
  <c r="H8" i="3"/>
  <c r="N9" i="5"/>
  <c r="O9" i="5"/>
  <c r="P9" i="5"/>
  <c r="F9" i="3"/>
  <c r="N9" i="6"/>
  <c r="O9" i="6"/>
  <c r="P9" i="6"/>
  <c r="G9" i="3"/>
  <c r="N9" i="7"/>
  <c r="O9" i="7"/>
  <c r="P9" i="7"/>
  <c r="H9" i="3"/>
  <c r="N10" i="5"/>
  <c r="O10" i="5"/>
  <c r="P10" i="5"/>
  <c r="F10" i="3"/>
  <c r="N10" i="6"/>
  <c r="O10" i="6"/>
  <c r="P10" i="6"/>
  <c r="G10" i="3"/>
  <c r="N10" i="7"/>
  <c r="O10" i="7"/>
  <c r="P10" i="7"/>
  <c r="H10" i="3"/>
  <c r="N11" i="5"/>
  <c r="O11" i="5"/>
  <c r="P11" i="5"/>
  <c r="F11" i="3"/>
  <c r="N11" i="6"/>
  <c r="O11" i="6"/>
  <c r="P11" i="6"/>
  <c r="G11" i="3"/>
  <c r="N11" i="7"/>
  <c r="O11" i="7"/>
  <c r="P11" i="7"/>
  <c r="H11" i="3"/>
  <c r="H2" i="3"/>
  <c r="N2" i="6"/>
  <c r="O2" i="6"/>
  <c r="P2" i="6"/>
  <c r="G2" i="3"/>
  <c r="N2" i="5"/>
  <c r="O2" i="5"/>
  <c r="P2" i="5"/>
  <c r="F2" i="3"/>
  <c r="E3" i="3"/>
  <c r="E4" i="3"/>
  <c r="E5" i="3"/>
  <c r="E6" i="3"/>
  <c r="E7" i="3"/>
  <c r="N8" i="4"/>
  <c r="O8" i="4"/>
  <c r="P8" i="4"/>
  <c r="E8" i="3"/>
  <c r="N9" i="4"/>
  <c r="O9" i="4"/>
  <c r="P9" i="4"/>
  <c r="E9" i="3"/>
  <c r="N10" i="4"/>
  <c r="O10" i="4"/>
  <c r="P10" i="4"/>
  <c r="E10" i="3"/>
  <c r="N11" i="4"/>
  <c r="O11" i="4"/>
  <c r="P11" i="4"/>
  <c r="E11" i="3"/>
  <c r="E2" i="3"/>
  <c r="N3" i="4"/>
  <c r="O3" i="4"/>
  <c r="P3" i="4"/>
  <c r="N4" i="4"/>
  <c r="O4" i="4"/>
  <c r="P4" i="4"/>
  <c r="N5" i="4"/>
  <c r="O5" i="4"/>
  <c r="P5" i="4"/>
  <c r="N6" i="4"/>
  <c r="O6" i="4"/>
  <c r="P6" i="4"/>
  <c r="N7" i="4"/>
  <c r="O7" i="4"/>
  <c r="P7" i="4"/>
  <c r="P2" i="4"/>
  <c r="O2" i="4"/>
  <c r="N2" i="4"/>
  <c r="N2" i="7"/>
  <c r="O2" i="7"/>
  <c r="P2" i="7"/>
  <c r="V2" i="2"/>
  <c r="U2" i="2"/>
  <c r="T2" i="2"/>
  <c r="S2" i="2"/>
  <c r="U2" i="1"/>
  <c r="T2" i="1"/>
  <c r="S2" i="1"/>
  <c r="V2" i="1"/>
  <c r="R2" i="2"/>
  <c r="R2" i="1"/>
  <c r="N11" i="1"/>
  <c r="O11" i="1"/>
  <c r="P11" i="1"/>
  <c r="O3" i="1"/>
  <c r="N3" i="1"/>
  <c r="Q3" i="1"/>
  <c r="P3" i="1"/>
  <c r="O4" i="1"/>
  <c r="N4" i="1"/>
  <c r="Q4" i="1"/>
  <c r="P4" i="1"/>
  <c r="O5" i="1"/>
  <c r="N5" i="1"/>
  <c r="Q5" i="1"/>
  <c r="P5" i="1"/>
  <c r="O6" i="1"/>
  <c r="N6" i="1"/>
  <c r="Q6" i="1"/>
  <c r="P6" i="1"/>
  <c r="O7" i="1"/>
  <c r="N7" i="1"/>
  <c r="Q7" i="1"/>
  <c r="P7" i="1"/>
  <c r="O8" i="1"/>
  <c r="N8" i="1"/>
  <c r="Q8" i="1"/>
  <c r="P8" i="1"/>
  <c r="O9" i="1"/>
  <c r="N9" i="1"/>
  <c r="Q9" i="1"/>
  <c r="P9" i="1"/>
  <c r="O10" i="1"/>
  <c r="N10" i="1"/>
  <c r="Q10" i="1"/>
  <c r="P10" i="1"/>
  <c r="Q11" i="1"/>
  <c r="O2" i="1"/>
  <c r="N2" i="1"/>
  <c r="Q2" i="1"/>
  <c r="P2" i="1"/>
  <c r="N10" i="2"/>
  <c r="O10" i="2"/>
  <c r="P10" i="2"/>
  <c r="C8" i="3"/>
  <c r="N11" i="2"/>
  <c r="O11" i="2"/>
  <c r="P11" i="2"/>
  <c r="C9" i="3"/>
  <c r="N12" i="2"/>
  <c r="O12" i="2"/>
  <c r="P12" i="2"/>
  <c r="C10" i="3"/>
  <c r="N13" i="2"/>
  <c r="O13" i="2"/>
  <c r="P13" i="2"/>
  <c r="C11" i="3"/>
  <c r="N9" i="2"/>
  <c r="O9" i="2"/>
  <c r="P9" i="2"/>
  <c r="C7" i="3"/>
  <c r="N5" i="2"/>
  <c r="O5" i="2"/>
  <c r="P5" i="2"/>
  <c r="C5" i="3"/>
  <c r="N6" i="2"/>
  <c r="O6" i="2"/>
  <c r="P6" i="2"/>
  <c r="C6" i="3"/>
  <c r="N3" i="2"/>
  <c r="O3" i="2"/>
  <c r="P3" i="2"/>
  <c r="C3" i="3"/>
  <c r="N4" i="2"/>
  <c r="O4" i="2"/>
  <c r="P4" i="2"/>
  <c r="C4" i="3"/>
  <c r="N2" i="2"/>
  <c r="O2" i="2"/>
  <c r="P2" i="2"/>
  <c r="C2" i="3"/>
  <c r="B3" i="3"/>
  <c r="B4" i="3"/>
  <c r="B5" i="3"/>
  <c r="B6" i="3"/>
  <c r="B7" i="3"/>
  <c r="B8" i="3"/>
  <c r="B9" i="3"/>
  <c r="B10" i="3"/>
  <c r="B11" i="3"/>
  <c r="B2" i="3"/>
  <c r="Q3" i="2"/>
  <c r="Q4" i="2"/>
  <c r="Q5" i="2"/>
  <c r="Q6" i="2"/>
  <c r="O7" i="2"/>
  <c r="N7" i="2"/>
  <c r="Q7" i="2"/>
  <c r="O8" i="2"/>
  <c r="N8" i="2"/>
  <c r="Q8" i="2"/>
  <c r="Q9" i="2"/>
  <c r="Q10" i="2"/>
  <c r="Q11" i="2"/>
  <c r="Q12" i="2"/>
  <c r="Q13" i="2"/>
  <c r="Q2" i="2"/>
  <c r="P7" i="2"/>
  <c r="P8" i="2"/>
</calcChain>
</file>

<file path=xl/connections.xml><?xml version="1.0" encoding="utf-8"?>
<connections xmlns="http://schemas.openxmlformats.org/spreadsheetml/2006/main">
  <connection id="1" name="2014.21.06-19/50/15-v0.4.0.csv" type="6" refreshedVersion="0" background="1" saveData="1">
    <textPr fileType="mac" sourceFile="Samsung SSD:Users:stefano:Documents:workspace:bristol:XHAIL:2014.21.06-19/50/15-v0.4.0.csv" decimal="," thousands="." comma="1">
      <textFields count="13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14.21.06-22/10/55-v0.5.0.csv" type="6" refreshedVersion="0" background="1" saveData="1">
    <textPr sourceFile="Samsung SSD:Users:stefano:Documents:workspace:bristol:XHAIL:2014.21.06-22/10/55-v0.5.0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<sst xmlns="http://schemas.openxmlformats.org/spreadsheetml/2006/main" count="179" uniqueCount="36">
  <si>
    <t>Problem</t>
  </si>
  <si>
    <t>Batch-1</t>
  </si>
  <si>
    <t>Batch-2</t>
  </si>
  <si>
    <t>Batch-3</t>
  </si>
  <si>
    <t>Batch-4</t>
  </si>
  <si>
    <t>Batch-5</t>
  </si>
  <si>
    <t>Batch-6</t>
  </si>
  <si>
    <t>Batch-7</t>
  </si>
  <si>
    <t>Batch-8</t>
  </si>
  <si>
    <t>Batch-9</t>
  </si>
  <si>
    <t>Batch-10</t>
  </si>
  <si>
    <t>Batch-11</t>
  </si>
  <si>
    <t>Batch-12</t>
  </si>
  <si>
    <t>example1.lp</t>
  </si>
  <si>
    <t>example2.lp</t>
  </si>
  <si>
    <t>example3.lp</t>
  </si>
  <si>
    <t>penguins_simple.lp</t>
  </si>
  <si>
    <t>penguins_unfeasible.lp</t>
  </si>
  <si>
    <t>phone4_abd.lp</t>
  </si>
  <si>
    <t>phone4_complex.lp</t>
  </si>
  <si>
    <t>phone4_ded.lp</t>
  </si>
  <si>
    <t>phone4_ind.lp</t>
  </si>
  <si>
    <t>Min</t>
  </si>
  <si>
    <t>Max</t>
  </si>
  <si>
    <t>Avg</t>
  </si>
  <si>
    <t>phone4_hard.lp</t>
  </si>
  <si>
    <t>ec.lp</t>
  </si>
  <si>
    <t>penguins_weighted.lp</t>
  </si>
  <si>
    <t>Err</t>
  </si>
  <si>
    <t>v0.4.0</t>
  </si>
  <si>
    <t>v0.5.0</t>
  </si>
  <si>
    <t>Time</t>
  </si>
  <si>
    <t>parsing</t>
  </si>
  <si>
    <t>abducing</t>
  </si>
  <si>
    <t>deducing</t>
  </si>
  <si>
    <t>inducing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</si>
</sst>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49" fontId="3" fillId="0" borderId="0" xfId="0" applyNumberFormat="1" applyFont="1"/>
    <xf numFmtId="0" fontId="3" fillId="0" borderId="0" xfId="0" applyFont="1"/>
    <xf numFmtId="1" fontId="0" fillId="0" borderId="0" xfId="0" applyNumberFormat="1"/>
    <xf numFmtId="1" fontId="0" fillId="0" borderId="0" xfId="0" applyNumberFormat="1" applyAlignment="1">
      <alignment horizontal="right"/>
    </xf>
    <xf numFmtId="164" fontId="3" fillId="0" borderId="0" xfId="0" applyNumberFormat="1" applyFo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2014.21.06-19/50/15-v0.4.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4.21.06-22/10/55-v0.5.0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P1"/>
    </sheetView>
  </sheetViews>
  <sheetFormatPr baseColWidth="10" defaultRowHeight="15" x14ac:dyDescent="0"/>
  <cols>
    <col min="1" max="1" width="20" bestFit="1" customWidth="1"/>
    <col min="2" max="7" width="8.83203125" style="2" bestFit="1" customWidth="1"/>
    <col min="8" max="8" width="9.1640625" style="2" bestFit="1" customWidth="1"/>
    <col min="9" max="11" width="8.83203125" style="2" bestFit="1" customWidth="1"/>
    <col min="12" max="12" width="9.1640625" style="2" bestFit="1" customWidth="1"/>
    <col min="13" max="13" width="8.83203125" style="2" bestFit="1" customWidth="1"/>
    <col min="14" max="17" width="8.83203125" bestFit="1" customWidth="1"/>
    <col min="19" max="19" width="4.33203125" style="6" bestFit="1" customWidth="1"/>
    <col min="20" max="20" width="4.83203125" style="6" bestFit="1" customWidth="1"/>
    <col min="21" max="21" width="4.1640625" style="6" bestFit="1" customWidth="1"/>
    <col min="22" max="22" width="4.33203125" style="6" bestFit="1" customWidth="1"/>
  </cols>
  <sheetData>
    <row r="1" spans="1:2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22</v>
      </c>
      <c r="O1" s="2" t="s">
        <v>23</v>
      </c>
      <c r="P1" s="2" t="s">
        <v>24</v>
      </c>
      <c r="Q1" s="2" t="s">
        <v>28</v>
      </c>
      <c r="R1" s="2" t="s">
        <v>31</v>
      </c>
    </row>
    <row r="2" spans="1:22">
      <c r="A2" s="1" t="s">
        <v>13</v>
      </c>
      <c r="B2" s="2">
        <v>0.188</v>
      </c>
      <c r="C2" s="2">
        <v>0.216</v>
      </c>
      <c r="D2" s="2">
        <v>0.20899999999999999</v>
      </c>
      <c r="E2" s="2">
        <v>0.193</v>
      </c>
      <c r="F2" s="2">
        <v>0.192</v>
      </c>
      <c r="G2" s="2">
        <v>0.19500000000000001</v>
      </c>
      <c r="H2" s="2">
        <v>0.221</v>
      </c>
      <c r="I2" s="2">
        <v>0.2</v>
      </c>
      <c r="J2" s="2">
        <v>0.19900000000000001</v>
      </c>
      <c r="K2" s="2">
        <v>0.19</v>
      </c>
      <c r="L2" s="2">
        <v>0.20200000000000001</v>
      </c>
      <c r="M2" s="2">
        <v>0.20200000000000001</v>
      </c>
      <c r="N2" s="2">
        <f t="shared" ref="N2:N10" si="0">MIN(B2:M2)</f>
        <v>0.188</v>
      </c>
      <c r="O2" s="2">
        <f t="shared" ref="O2:O10" si="1">MAX(B2:M2)</f>
        <v>0.221</v>
      </c>
      <c r="P2" s="2">
        <f t="shared" ref="P2:P11" si="2">(SUM(B2:M2)-N2-O2)/10</f>
        <v>0.19979999999999998</v>
      </c>
      <c r="Q2" s="2">
        <f>(O2-N2)/2</f>
        <v>1.6500000000000001E-2</v>
      </c>
      <c r="R2" s="3">
        <f>SUM(B2:M11)</f>
        <v>82577.802000000011</v>
      </c>
      <c r="S2" s="7" t="str">
        <f>CONCATENATE(ROUNDDOWN(INT(R2)/3600,0),"h")</f>
        <v>22h</v>
      </c>
      <c r="T2" s="7" t="str">
        <f>CONCATENATE(ROUNDDOWN((INT(R2)-3600*ROUNDDOWN(INT(R2)/3600,0))/60,0),"m")</f>
        <v>56m</v>
      </c>
      <c r="U2" s="7" t="str">
        <f>CONCATENATE(INT(R2)-3600*ROUNDDOWN(INT(R2)/3600,0)-60*ROUNDDOWN((INT(R2)-3600*ROUNDDOWN(INT(R2)/3600,0))/60,0),"s")</f>
        <v>17s</v>
      </c>
      <c r="V2" s="6">
        <f>MOD(1000*R2,1000)</f>
        <v>802.00000001490116</v>
      </c>
    </row>
    <row r="3" spans="1:22">
      <c r="A3" s="1" t="s">
        <v>14</v>
      </c>
      <c r="B3" s="2">
        <v>0.11799999999999999</v>
      </c>
      <c r="C3" s="2">
        <v>0.112</v>
      </c>
      <c r="D3" s="2">
        <v>0.112</v>
      </c>
      <c r="E3" s="2">
        <v>0.113</v>
      </c>
      <c r="F3" s="2">
        <v>0.114</v>
      </c>
      <c r="G3" s="2">
        <v>0.113</v>
      </c>
      <c r="H3" s="2">
        <v>0.114</v>
      </c>
      <c r="I3" s="2">
        <v>0.11899999999999999</v>
      </c>
      <c r="J3" s="2">
        <v>0.115</v>
      </c>
      <c r="K3" s="2">
        <v>0.11600000000000001</v>
      </c>
      <c r="L3" s="2">
        <v>0.115</v>
      </c>
      <c r="M3" s="2">
        <v>0.11700000000000001</v>
      </c>
      <c r="N3" s="2">
        <f t="shared" si="0"/>
        <v>0.112</v>
      </c>
      <c r="O3" s="2">
        <f t="shared" si="1"/>
        <v>0.11899999999999999</v>
      </c>
      <c r="P3" s="2">
        <f t="shared" si="2"/>
        <v>0.1147</v>
      </c>
      <c r="Q3" s="2">
        <f t="shared" ref="Q3:Q10" si="3">(O3-N3)/2</f>
        <v>3.4999999999999962E-3</v>
      </c>
      <c r="T3"/>
      <c r="U3"/>
      <c r="V3"/>
    </row>
    <row r="4" spans="1:22">
      <c r="A4" s="1" t="s">
        <v>15</v>
      </c>
      <c r="B4" s="2">
        <v>0.22700000000000001</v>
      </c>
      <c r="C4" s="2">
        <v>0.222</v>
      </c>
      <c r="D4" s="2">
        <v>0.23200000000000001</v>
      </c>
      <c r="E4" s="2">
        <v>0.23200000000000001</v>
      </c>
      <c r="F4" s="2">
        <v>0.22800000000000001</v>
      </c>
      <c r="G4" s="2">
        <v>0.23300000000000001</v>
      </c>
      <c r="H4" s="2">
        <v>0.22700000000000001</v>
      </c>
      <c r="I4" s="2">
        <v>0.22800000000000001</v>
      </c>
      <c r="J4" s="2">
        <v>0.23499999999999999</v>
      </c>
      <c r="K4" s="2">
        <v>0.23300000000000001</v>
      </c>
      <c r="L4" s="2">
        <v>0.23</v>
      </c>
      <c r="M4" s="2">
        <v>0.23499999999999999</v>
      </c>
      <c r="N4" s="2">
        <f t="shared" si="0"/>
        <v>0.222</v>
      </c>
      <c r="O4" s="2">
        <f t="shared" si="1"/>
        <v>0.23499999999999999</v>
      </c>
      <c r="P4" s="2">
        <f t="shared" si="2"/>
        <v>0.23050000000000001</v>
      </c>
      <c r="Q4" s="2">
        <f t="shared" si="3"/>
        <v>6.4999999999999919E-3</v>
      </c>
      <c r="T4"/>
      <c r="U4"/>
      <c r="V4"/>
    </row>
    <row r="5" spans="1:22">
      <c r="A5" s="1" t="s">
        <v>16</v>
      </c>
      <c r="B5" s="2">
        <v>0.218</v>
      </c>
      <c r="C5" s="2">
        <v>0.21199999999999999</v>
      </c>
      <c r="D5" s="2">
        <v>0.219</v>
      </c>
      <c r="E5" s="2">
        <v>0.22</v>
      </c>
      <c r="F5" s="2">
        <v>0.215</v>
      </c>
      <c r="G5" s="2">
        <v>0.215</v>
      </c>
      <c r="H5" s="2">
        <v>0.20799999999999999</v>
      </c>
      <c r="I5" s="2">
        <v>0.223</v>
      </c>
      <c r="J5" s="2">
        <v>0.219</v>
      </c>
      <c r="K5" s="2">
        <v>0.217</v>
      </c>
      <c r="L5" s="2">
        <v>0.219</v>
      </c>
      <c r="M5" s="2">
        <v>0.221</v>
      </c>
      <c r="N5" s="2">
        <f t="shared" si="0"/>
        <v>0.20799999999999999</v>
      </c>
      <c r="O5" s="2">
        <f t="shared" si="1"/>
        <v>0.223</v>
      </c>
      <c r="P5" s="2">
        <f t="shared" si="2"/>
        <v>0.21750000000000003</v>
      </c>
      <c r="Q5" s="2">
        <f t="shared" si="3"/>
        <v>7.5000000000000067E-3</v>
      </c>
      <c r="T5"/>
      <c r="U5"/>
      <c r="V5"/>
    </row>
    <row r="6" spans="1:22">
      <c r="A6" s="1" t="s">
        <v>17</v>
      </c>
      <c r="B6" s="2">
        <v>0.13700000000000001</v>
      </c>
      <c r="C6" s="2">
        <v>0.123</v>
      </c>
      <c r="D6" s="2">
        <v>0.13500000000000001</v>
      </c>
      <c r="E6" s="2">
        <v>0.13800000000000001</v>
      </c>
      <c r="F6" s="2">
        <v>0.161</v>
      </c>
      <c r="G6" s="2">
        <v>0.13900000000000001</v>
      </c>
      <c r="H6" s="2">
        <v>0.124</v>
      </c>
      <c r="I6" s="2">
        <v>0.13400000000000001</v>
      </c>
      <c r="J6" s="2">
        <v>0.13500000000000001</v>
      </c>
      <c r="K6" s="2">
        <v>0.123</v>
      </c>
      <c r="L6" s="2">
        <v>0.14199999999999999</v>
      </c>
      <c r="M6" s="2">
        <v>0.13600000000000001</v>
      </c>
      <c r="N6" s="2">
        <f t="shared" si="0"/>
        <v>0.123</v>
      </c>
      <c r="O6" s="2">
        <f t="shared" si="1"/>
        <v>0.161</v>
      </c>
      <c r="P6" s="2">
        <f t="shared" si="2"/>
        <v>0.13430000000000003</v>
      </c>
      <c r="Q6" s="2">
        <f t="shared" si="3"/>
        <v>1.9000000000000003E-2</v>
      </c>
    </row>
    <row r="7" spans="1:22">
      <c r="A7" s="1" t="s">
        <v>20</v>
      </c>
      <c r="B7" s="2">
        <v>0.19600000000000001</v>
      </c>
      <c r="C7" s="2">
        <v>0.19600000000000001</v>
      </c>
      <c r="D7" s="2">
        <v>0.28699999999999998</v>
      </c>
      <c r="E7" s="2">
        <v>0.223</v>
      </c>
      <c r="F7" s="2">
        <v>0.216</v>
      </c>
      <c r="G7" s="2">
        <v>0.246</v>
      </c>
      <c r="H7" s="2">
        <v>0.20599999999999999</v>
      </c>
      <c r="I7" s="2">
        <v>0.19800000000000001</v>
      </c>
      <c r="J7" s="2">
        <v>0.215</v>
      </c>
      <c r="K7" s="2">
        <v>0.19600000000000001</v>
      </c>
      <c r="L7" s="2">
        <v>0.22800000000000001</v>
      </c>
      <c r="M7" s="2">
        <v>0.218</v>
      </c>
      <c r="N7" s="2">
        <f t="shared" si="0"/>
        <v>0.19600000000000001</v>
      </c>
      <c r="O7" s="2">
        <f t="shared" si="1"/>
        <v>0.28699999999999998</v>
      </c>
      <c r="P7" s="2">
        <f t="shared" si="2"/>
        <v>0.21420000000000003</v>
      </c>
      <c r="Q7" s="2">
        <f t="shared" si="3"/>
        <v>4.5499999999999985E-2</v>
      </c>
    </row>
    <row r="8" spans="1:22">
      <c r="A8" s="1" t="s">
        <v>18</v>
      </c>
      <c r="B8" s="2">
        <v>0.70099999999999996</v>
      </c>
      <c r="C8" s="2">
        <v>0.68300000000000005</v>
      </c>
      <c r="D8" s="2">
        <v>0.64900000000000002</v>
      </c>
      <c r="E8" s="2">
        <v>0.67400000000000004</v>
      </c>
      <c r="F8" s="2">
        <v>0.66400000000000003</v>
      </c>
      <c r="G8" s="2">
        <v>0.67700000000000005</v>
      </c>
      <c r="H8" s="2">
        <v>0.65900000000000003</v>
      </c>
      <c r="I8" s="2">
        <v>0.65900000000000003</v>
      </c>
      <c r="J8" s="2">
        <v>0.67400000000000004</v>
      </c>
      <c r="K8" s="2">
        <v>0.65400000000000003</v>
      </c>
      <c r="L8" s="2">
        <v>0.67700000000000005</v>
      </c>
      <c r="M8" s="2">
        <v>0.64900000000000002</v>
      </c>
      <c r="N8" s="2">
        <f t="shared" si="0"/>
        <v>0.64900000000000002</v>
      </c>
      <c r="O8" s="2">
        <f t="shared" si="1"/>
        <v>0.70099999999999996</v>
      </c>
      <c r="P8" s="2">
        <f t="shared" si="2"/>
        <v>0.66700000000000004</v>
      </c>
      <c r="Q8" s="2">
        <f t="shared" si="3"/>
        <v>2.5999999999999968E-2</v>
      </c>
    </row>
    <row r="9" spans="1:22">
      <c r="A9" s="1" t="s">
        <v>21</v>
      </c>
      <c r="B9" s="2">
        <v>11.064</v>
      </c>
      <c r="C9" s="2">
        <v>10.818</v>
      </c>
      <c r="D9" s="2">
        <v>11.156000000000001</v>
      </c>
      <c r="E9" s="2">
        <v>10.335000000000001</v>
      </c>
      <c r="F9" s="2">
        <v>10.967000000000001</v>
      </c>
      <c r="G9" s="2">
        <v>10.147</v>
      </c>
      <c r="H9" s="2">
        <v>10.763</v>
      </c>
      <c r="I9" s="2">
        <v>11.441000000000001</v>
      </c>
      <c r="J9" s="2">
        <v>10.529</v>
      </c>
      <c r="K9" s="2">
        <v>10.943</v>
      </c>
      <c r="L9" s="2">
        <v>10.654999999999999</v>
      </c>
      <c r="M9" s="2">
        <v>10.869</v>
      </c>
      <c r="N9" s="2">
        <f t="shared" si="0"/>
        <v>10.147</v>
      </c>
      <c r="O9" s="2">
        <f t="shared" si="1"/>
        <v>11.441000000000001</v>
      </c>
      <c r="P9" s="2">
        <f t="shared" si="2"/>
        <v>10.809900000000001</v>
      </c>
      <c r="Q9" s="2">
        <f t="shared" si="3"/>
        <v>0.64700000000000024</v>
      </c>
    </row>
    <row r="10" spans="1:22">
      <c r="A10" s="1" t="s">
        <v>19</v>
      </c>
      <c r="B10" s="2">
        <v>567.47900000000004</v>
      </c>
      <c r="C10" s="2">
        <v>530.41700000000003</v>
      </c>
      <c r="D10" s="2">
        <v>514.20000000000005</v>
      </c>
      <c r="E10" s="2">
        <v>567.70299999999997</v>
      </c>
      <c r="F10" s="2">
        <v>554.85199999999998</v>
      </c>
      <c r="G10" s="2">
        <v>491.61799999999999</v>
      </c>
      <c r="H10" s="2">
        <v>524.78099999999995</v>
      </c>
      <c r="I10" s="2">
        <v>574.88800000000003</v>
      </c>
      <c r="J10" s="2">
        <v>561.64599999999996</v>
      </c>
      <c r="K10" s="2">
        <v>589.54600000000005</v>
      </c>
      <c r="L10" s="2">
        <v>614.85900000000004</v>
      </c>
      <c r="M10" s="2">
        <v>598.46400000000006</v>
      </c>
      <c r="N10" s="2">
        <f t="shared" si="0"/>
        <v>491.61799999999999</v>
      </c>
      <c r="O10" s="2">
        <f t="shared" si="1"/>
        <v>614.85900000000004</v>
      </c>
      <c r="P10" s="2">
        <f t="shared" si="2"/>
        <v>558.39760000000001</v>
      </c>
      <c r="Q10" s="2">
        <f t="shared" si="3"/>
        <v>61.620500000000021</v>
      </c>
    </row>
    <row r="11" spans="1:22">
      <c r="A11" t="s">
        <v>25</v>
      </c>
      <c r="B11" s="2">
        <v>6321.05</v>
      </c>
      <c r="C11" s="2">
        <v>6357.3710000000001</v>
      </c>
      <c r="D11" s="2">
        <v>6245.0029999999997</v>
      </c>
      <c r="E11" s="2">
        <v>6606.2</v>
      </c>
      <c r="F11" s="2">
        <v>7073.7820000000002</v>
      </c>
      <c r="G11" s="2">
        <v>6327.3760000000002</v>
      </c>
      <c r="H11">
        <v>4794.9979999999996</v>
      </c>
      <c r="I11" s="2">
        <v>6332.152</v>
      </c>
      <c r="J11" s="2">
        <v>5964.7730000000001</v>
      </c>
      <c r="K11" s="2">
        <v>5558.0240000000003</v>
      </c>
      <c r="L11">
        <v>7825.5230000000001</v>
      </c>
      <c r="M11" s="2">
        <v>6329.9849999999997</v>
      </c>
      <c r="N11" s="2">
        <f t="shared" ref="N11" si="4">MIN(B11:M11)</f>
        <v>4794.9979999999996</v>
      </c>
      <c r="O11" s="2">
        <f t="shared" ref="O11" si="5">MAX(B11:M11)</f>
        <v>7825.5230000000001</v>
      </c>
      <c r="P11" s="2">
        <f t="shared" si="2"/>
        <v>6311.5716000000002</v>
      </c>
      <c r="Q11" s="2">
        <f>(O11-N11)/2</f>
        <v>1515.2625000000003</v>
      </c>
    </row>
    <row r="13" spans="1:22">
      <c r="L13"/>
      <c r="M13"/>
    </row>
  </sheetData>
  <sortState ref="A2:Q10">
    <sortCondition ref="O2:O1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:M13"/>
    </sheetView>
  </sheetViews>
  <sheetFormatPr baseColWidth="10" defaultRowHeight="15" x14ac:dyDescent="0"/>
  <cols>
    <col min="1" max="1" width="28.5" bestFit="1" customWidth="1"/>
    <col min="2" max="10" width="7.5" style="2" bestFit="1" customWidth="1"/>
    <col min="11" max="13" width="8.5" style="2" bestFit="1" customWidth="1"/>
    <col min="19" max="19" width="4.33203125" style="6" bestFit="1" customWidth="1"/>
    <col min="20" max="20" width="4.83203125" style="6" bestFit="1" customWidth="1"/>
    <col min="21" max="21" width="4.1640625" style="6" bestFit="1" customWidth="1"/>
    <col min="22" max="22" width="4.33203125" style="6" bestFit="1" customWidth="1"/>
  </cols>
  <sheetData>
    <row r="1" spans="1:2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22</v>
      </c>
      <c r="O1" s="2" t="s">
        <v>23</v>
      </c>
      <c r="P1" s="2" t="s">
        <v>24</v>
      </c>
      <c r="Q1" s="2" t="s">
        <v>28</v>
      </c>
      <c r="R1" s="2" t="s">
        <v>31</v>
      </c>
    </row>
    <row r="2" spans="1:22">
      <c r="A2" t="s">
        <v>13</v>
      </c>
      <c r="B2" s="2">
        <v>0.64900000000000002</v>
      </c>
      <c r="C2" s="2">
        <v>0.63800000000000001</v>
      </c>
      <c r="D2" s="2">
        <v>0.627</v>
      </c>
      <c r="E2" s="2">
        <v>0.621</v>
      </c>
      <c r="F2" s="2">
        <v>0.623</v>
      </c>
      <c r="G2" s="2">
        <v>0.65500000000000003</v>
      </c>
      <c r="H2" s="2">
        <v>0.629</v>
      </c>
      <c r="I2" s="2">
        <v>0.61899999999999999</v>
      </c>
      <c r="J2" s="2">
        <v>0.627</v>
      </c>
      <c r="K2" s="2">
        <v>0.63400000000000001</v>
      </c>
      <c r="L2" s="2">
        <v>0.624</v>
      </c>
      <c r="M2" s="2">
        <v>0.64500000000000002</v>
      </c>
      <c r="N2" s="2">
        <f t="shared" ref="N2:N12" si="0">MIN(B2:M2)</f>
        <v>0.61899999999999999</v>
      </c>
      <c r="O2" s="2">
        <f t="shared" ref="O2:O12" si="1">MAX(B2:M2)</f>
        <v>0.65500000000000003</v>
      </c>
      <c r="P2" s="2">
        <f t="shared" ref="P2:P12" si="2">(SUM(B2:M2)-N2-O2)/10</f>
        <v>0.63169999999999993</v>
      </c>
      <c r="Q2" s="2">
        <f>(O2-N2)/2</f>
        <v>1.8000000000000016E-2</v>
      </c>
      <c r="R2" s="2">
        <f>SUM(B2:M13)</f>
        <v>537.92099999999994</v>
      </c>
      <c r="S2" s="7" t="str">
        <f>CONCATENATE(ROUNDDOWN(INT(R2)/3600,0),"h")</f>
        <v>0h</v>
      </c>
      <c r="T2" s="7" t="str">
        <f>CONCATENATE(ROUNDDOWN((INT(R2)-3600*ROUNDDOWN(INT(R2)/3600,0))/60,0),"m")</f>
        <v>8m</v>
      </c>
      <c r="U2" s="7" t="str">
        <f>CONCATENATE(INT(R2)-3600*ROUNDDOWN(INT(R2)/3600,0)-60*ROUNDDOWN((INT(R2)-3600*ROUNDDOWN(INT(R2)/3600,0))/60,0),"s")</f>
        <v>57s</v>
      </c>
      <c r="V2" s="6">
        <f>MOD(1000*R2,1000)</f>
        <v>920.99999999988358</v>
      </c>
    </row>
    <row r="3" spans="1:22">
      <c r="A3" t="s">
        <v>14</v>
      </c>
      <c r="B3" s="2">
        <v>0.64500000000000002</v>
      </c>
      <c r="C3" s="2">
        <v>0.65100000000000002</v>
      </c>
      <c r="D3" s="2">
        <v>0.66600000000000004</v>
      </c>
      <c r="E3" s="2">
        <v>0.69399999999999995</v>
      </c>
      <c r="F3" s="2">
        <v>0.66100000000000003</v>
      </c>
      <c r="G3" s="2">
        <v>0.66600000000000004</v>
      </c>
      <c r="H3" s="2">
        <v>0.65700000000000003</v>
      </c>
      <c r="I3" s="2">
        <v>0.65700000000000003</v>
      </c>
      <c r="J3" s="2">
        <v>0.65600000000000003</v>
      </c>
      <c r="K3" s="2">
        <v>0.67700000000000005</v>
      </c>
      <c r="L3" s="2">
        <v>0.67700000000000005</v>
      </c>
      <c r="M3" s="2">
        <v>0.66400000000000003</v>
      </c>
      <c r="N3" s="2">
        <f t="shared" si="0"/>
        <v>0.64500000000000002</v>
      </c>
      <c r="O3" s="2">
        <f t="shared" si="1"/>
        <v>0.69399999999999995</v>
      </c>
      <c r="P3" s="2">
        <f t="shared" si="2"/>
        <v>0.66320000000000001</v>
      </c>
      <c r="Q3" s="2">
        <f t="shared" ref="Q3:Q13" si="3">(O3-N3)/2</f>
        <v>2.4499999999999966E-2</v>
      </c>
      <c r="T3"/>
      <c r="U3"/>
      <c r="V3"/>
    </row>
    <row r="4" spans="1:22">
      <c r="A4" t="s">
        <v>15</v>
      </c>
      <c r="B4" s="2">
        <v>0.69099999999999995</v>
      </c>
      <c r="C4" s="2">
        <v>0.68500000000000005</v>
      </c>
      <c r="D4" s="2">
        <v>0.69799999999999995</v>
      </c>
      <c r="E4" s="2">
        <v>0.68400000000000005</v>
      </c>
      <c r="F4" s="2">
        <v>0.69599999999999995</v>
      </c>
      <c r="G4" s="2">
        <v>0.69899999999999995</v>
      </c>
      <c r="H4" s="2">
        <v>0.68700000000000006</v>
      </c>
      <c r="I4" s="2">
        <v>0.68600000000000005</v>
      </c>
      <c r="J4" s="2">
        <v>0.69799999999999995</v>
      </c>
      <c r="K4" s="2">
        <v>0.70699999999999996</v>
      </c>
      <c r="L4" s="2">
        <v>0.68</v>
      </c>
      <c r="M4" s="2">
        <v>0.69099999999999995</v>
      </c>
      <c r="N4" s="2">
        <f t="shared" si="0"/>
        <v>0.68</v>
      </c>
      <c r="O4" s="2">
        <f t="shared" si="1"/>
        <v>0.70699999999999996</v>
      </c>
      <c r="P4" s="2">
        <f t="shared" si="2"/>
        <v>0.6915</v>
      </c>
      <c r="Q4" s="2">
        <f t="shared" si="3"/>
        <v>1.3499999999999956E-2</v>
      </c>
      <c r="T4"/>
      <c r="U4"/>
      <c r="V4"/>
    </row>
    <row r="5" spans="1:22">
      <c r="A5" t="s">
        <v>16</v>
      </c>
      <c r="B5" s="2">
        <v>0.65</v>
      </c>
      <c r="C5" s="2">
        <v>0.65300000000000002</v>
      </c>
      <c r="D5" s="2">
        <v>0.64400000000000002</v>
      </c>
      <c r="E5" s="2">
        <v>0.66300000000000003</v>
      </c>
      <c r="F5" s="2">
        <v>0.66400000000000003</v>
      </c>
      <c r="G5" s="2">
        <v>0.63</v>
      </c>
      <c r="H5" s="2">
        <v>0.65</v>
      </c>
      <c r="I5" s="2">
        <v>0.68100000000000005</v>
      </c>
      <c r="J5" s="2">
        <v>0.65200000000000002</v>
      </c>
      <c r="K5" s="2">
        <v>0.65600000000000003</v>
      </c>
      <c r="L5" s="2">
        <v>0.66</v>
      </c>
      <c r="M5" s="2">
        <v>0.64500000000000002</v>
      </c>
      <c r="N5" s="2">
        <f t="shared" si="0"/>
        <v>0.63</v>
      </c>
      <c r="O5" s="2">
        <f t="shared" si="1"/>
        <v>0.68100000000000005</v>
      </c>
      <c r="P5" s="2">
        <f t="shared" si="2"/>
        <v>0.65370000000000006</v>
      </c>
      <c r="Q5" s="2">
        <f t="shared" si="3"/>
        <v>2.5500000000000023E-2</v>
      </c>
      <c r="T5"/>
      <c r="U5"/>
      <c r="V5"/>
    </row>
    <row r="6" spans="1:22">
      <c r="A6" t="s">
        <v>17</v>
      </c>
      <c r="B6" s="2">
        <v>0.65200000000000002</v>
      </c>
      <c r="C6" s="2">
        <v>0.66400000000000003</v>
      </c>
      <c r="D6" s="2">
        <v>0.64200000000000002</v>
      </c>
      <c r="E6" s="2">
        <v>0.64600000000000002</v>
      </c>
      <c r="F6" s="2">
        <v>0.64500000000000002</v>
      </c>
      <c r="G6" s="2">
        <v>0.64800000000000002</v>
      </c>
      <c r="H6" s="2">
        <v>0.64300000000000002</v>
      </c>
      <c r="I6" s="2">
        <v>0.64200000000000002</v>
      </c>
      <c r="J6" s="2">
        <v>0.63900000000000001</v>
      </c>
      <c r="K6" s="2">
        <v>0.629</v>
      </c>
      <c r="L6" s="2">
        <v>0.66400000000000003</v>
      </c>
      <c r="M6" s="2">
        <v>0.65600000000000003</v>
      </c>
      <c r="N6" s="2">
        <f t="shared" si="0"/>
        <v>0.629</v>
      </c>
      <c r="O6" s="2">
        <f t="shared" si="1"/>
        <v>0.66400000000000003</v>
      </c>
      <c r="P6" s="2">
        <f t="shared" si="2"/>
        <v>0.64770000000000005</v>
      </c>
      <c r="Q6" s="2">
        <f t="shared" si="3"/>
        <v>1.7500000000000016E-2</v>
      </c>
    </row>
    <row r="7" spans="1:22">
      <c r="A7" t="s">
        <v>27</v>
      </c>
      <c r="B7" s="2">
        <v>0.65100000000000002</v>
      </c>
      <c r="C7" s="2">
        <v>0.67300000000000004</v>
      </c>
      <c r="D7" s="2">
        <v>0.65600000000000003</v>
      </c>
      <c r="E7" s="2">
        <v>0.64100000000000001</v>
      </c>
      <c r="F7" s="2">
        <v>0.66200000000000003</v>
      </c>
      <c r="G7" s="2">
        <v>0.64200000000000002</v>
      </c>
      <c r="H7" s="2">
        <v>0.66100000000000003</v>
      </c>
      <c r="I7" s="2">
        <v>0.64800000000000002</v>
      </c>
      <c r="J7" s="2">
        <v>0.64800000000000002</v>
      </c>
      <c r="K7" s="2">
        <v>0.64600000000000002</v>
      </c>
      <c r="L7" s="2">
        <v>0.66100000000000003</v>
      </c>
      <c r="M7" s="2">
        <v>0.66800000000000004</v>
      </c>
      <c r="N7" s="2">
        <f t="shared" si="0"/>
        <v>0.64100000000000001</v>
      </c>
      <c r="O7" s="2">
        <f t="shared" si="1"/>
        <v>0.67300000000000004</v>
      </c>
      <c r="P7" s="2">
        <f t="shared" si="2"/>
        <v>0.65429999999999999</v>
      </c>
      <c r="Q7" s="2">
        <f t="shared" si="3"/>
        <v>1.6000000000000014E-2</v>
      </c>
    </row>
    <row r="8" spans="1:22">
      <c r="A8" t="s">
        <v>26</v>
      </c>
      <c r="B8" s="2">
        <v>0.873</v>
      </c>
      <c r="C8" s="2">
        <v>0.95899999999999996</v>
      </c>
      <c r="D8" s="2">
        <v>0.94199999999999995</v>
      </c>
      <c r="E8" s="2">
        <v>0.93700000000000006</v>
      </c>
      <c r="F8" s="2">
        <v>0.98199999999999998</v>
      </c>
      <c r="G8" s="2">
        <v>0.89800000000000002</v>
      </c>
      <c r="H8" s="2">
        <v>0.871</v>
      </c>
      <c r="I8" s="2">
        <v>0.876</v>
      </c>
      <c r="J8" s="2">
        <v>0.95</v>
      </c>
      <c r="K8" s="2">
        <v>0.91400000000000003</v>
      </c>
      <c r="L8" s="2">
        <v>0.877</v>
      </c>
      <c r="M8" s="2">
        <v>1.087</v>
      </c>
      <c r="N8" s="2">
        <f t="shared" si="0"/>
        <v>0.871</v>
      </c>
      <c r="O8" s="2">
        <f t="shared" si="1"/>
        <v>1.087</v>
      </c>
      <c r="P8" s="2">
        <f t="shared" si="2"/>
        <v>0.92080000000000006</v>
      </c>
      <c r="Q8" s="2">
        <f t="shared" si="3"/>
        <v>0.10799999999999998</v>
      </c>
    </row>
    <row r="9" spans="1:22">
      <c r="A9" t="s">
        <v>20</v>
      </c>
      <c r="B9" s="2">
        <v>7.24</v>
      </c>
      <c r="C9" s="2">
        <v>8.2119999999999997</v>
      </c>
      <c r="D9" s="2">
        <v>8.1150000000000002</v>
      </c>
      <c r="E9" s="2">
        <v>7.7439999999999998</v>
      </c>
      <c r="F9" s="2">
        <v>7.3129999999999997</v>
      </c>
      <c r="G9" s="2">
        <v>8.1080000000000005</v>
      </c>
      <c r="H9" s="2">
        <v>7.5890000000000004</v>
      </c>
      <c r="I9" s="2">
        <v>7.5490000000000004</v>
      </c>
      <c r="J9" s="2">
        <v>7.65</v>
      </c>
      <c r="K9" s="2">
        <v>7.8570000000000002</v>
      </c>
      <c r="L9" s="2">
        <v>7.6509999999999998</v>
      </c>
      <c r="M9" s="2">
        <v>7.6050000000000004</v>
      </c>
      <c r="N9" s="2">
        <f t="shared" si="0"/>
        <v>7.24</v>
      </c>
      <c r="O9" s="2">
        <f t="shared" si="1"/>
        <v>8.2119999999999997</v>
      </c>
      <c r="P9" s="2">
        <f t="shared" si="2"/>
        <v>7.7180999999999997</v>
      </c>
      <c r="Q9" s="2">
        <f t="shared" si="3"/>
        <v>0.48599999999999977</v>
      </c>
    </row>
    <row r="10" spans="1:22">
      <c r="A10" t="s">
        <v>18</v>
      </c>
      <c r="B10" s="2">
        <v>8.1449999999999996</v>
      </c>
      <c r="C10" s="2">
        <v>8.3510000000000009</v>
      </c>
      <c r="D10" s="2">
        <v>7.5419999999999998</v>
      </c>
      <c r="E10" s="2">
        <v>7.6849999999999996</v>
      </c>
      <c r="F10" s="2">
        <v>7.9260000000000002</v>
      </c>
      <c r="G10" s="2">
        <v>7.9119999999999999</v>
      </c>
      <c r="H10" s="2">
        <v>8.2780000000000005</v>
      </c>
      <c r="I10" s="2">
        <v>7.4980000000000002</v>
      </c>
      <c r="J10" s="2">
        <v>8.1389999999999993</v>
      </c>
      <c r="K10" s="2">
        <v>8.0960000000000001</v>
      </c>
      <c r="L10" s="2">
        <v>7.1779999999999999</v>
      </c>
      <c r="M10" s="2">
        <v>8.0510000000000002</v>
      </c>
      <c r="N10" s="2">
        <f t="shared" si="0"/>
        <v>7.1779999999999999</v>
      </c>
      <c r="O10" s="2">
        <f t="shared" si="1"/>
        <v>8.3510000000000009</v>
      </c>
      <c r="P10" s="2">
        <f t="shared" si="2"/>
        <v>7.9272000000000009</v>
      </c>
      <c r="Q10" s="2">
        <f t="shared" si="3"/>
        <v>0.58650000000000047</v>
      </c>
    </row>
    <row r="11" spans="1:22">
      <c r="A11" t="s">
        <v>21</v>
      </c>
      <c r="B11" s="2">
        <v>7.7939999999999996</v>
      </c>
      <c r="C11" s="2">
        <v>7.37</v>
      </c>
      <c r="D11" s="2">
        <v>7.4219999999999997</v>
      </c>
      <c r="E11" s="2">
        <v>7.6360000000000001</v>
      </c>
      <c r="F11" s="2">
        <v>7.6109999999999998</v>
      </c>
      <c r="G11" s="2">
        <v>8.0660000000000007</v>
      </c>
      <c r="H11" s="2">
        <v>7.5940000000000003</v>
      </c>
      <c r="I11" s="2">
        <v>7.5170000000000003</v>
      </c>
      <c r="J11" s="2">
        <v>7.4409999999999998</v>
      </c>
      <c r="K11" s="2">
        <v>7.3609999999999998</v>
      </c>
      <c r="L11" s="2">
        <v>7.8920000000000003</v>
      </c>
      <c r="M11" s="2">
        <v>7.6639999999999997</v>
      </c>
      <c r="N11" s="2">
        <f t="shared" si="0"/>
        <v>7.3609999999999998</v>
      </c>
      <c r="O11" s="2">
        <f t="shared" si="1"/>
        <v>8.0660000000000007</v>
      </c>
      <c r="P11" s="2">
        <f t="shared" si="2"/>
        <v>7.5941000000000001</v>
      </c>
      <c r="Q11" s="2">
        <f t="shared" si="3"/>
        <v>0.35250000000000048</v>
      </c>
    </row>
    <row r="12" spans="1:22">
      <c r="A12" t="s">
        <v>19</v>
      </c>
      <c r="B12" s="2">
        <v>8.1460000000000008</v>
      </c>
      <c r="C12" s="2">
        <v>7.9109999999999996</v>
      </c>
      <c r="D12" s="2">
        <v>8.0869999999999997</v>
      </c>
      <c r="E12" s="2">
        <v>7.657</v>
      </c>
      <c r="F12" s="2">
        <v>7.9340000000000002</v>
      </c>
      <c r="G12" s="2">
        <v>7.782</v>
      </c>
      <c r="H12" s="2">
        <v>7.6689999999999996</v>
      </c>
      <c r="I12" s="2">
        <v>8.0389999999999997</v>
      </c>
      <c r="J12" s="2">
        <v>7.6890000000000001</v>
      </c>
      <c r="K12" s="2">
        <v>8.0660000000000007</v>
      </c>
      <c r="L12" s="2">
        <v>8.0340000000000007</v>
      </c>
      <c r="M12" s="2">
        <v>7.5019999999999998</v>
      </c>
      <c r="N12" s="2">
        <f t="shared" si="0"/>
        <v>7.5019999999999998</v>
      </c>
      <c r="O12" s="2">
        <f t="shared" si="1"/>
        <v>8.1460000000000008</v>
      </c>
      <c r="P12" s="2">
        <f t="shared" si="2"/>
        <v>7.8867999999999991</v>
      </c>
      <c r="Q12" s="2">
        <f t="shared" si="3"/>
        <v>0.32200000000000051</v>
      </c>
    </row>
    <row r="13" spans="1:22">
      <c r="A13" t="s">
        <v>25</v>
      </c>
      <c r="B13">
        <v>8.9580000000000002</v>
      </c>
      <c r="C13">
        <v>8.7959999999999994</v>
      </c>
      <c r="D13">
        <v>8.625</v>
      </c>
      <c r="E13">
        <v>8.9250000000000007</v>
      </c>
      <c r="F13">
        <v>8.9529999999999994</v>
      </c>
      <c r="G13">
        <v>9.0169999999999995</v>
      </c>
      <c r="H13">
        <v>8.9090000000000007</v>
      </c>
      <c r="I13">
        <v>9.0139999999999993</v>
      </c>
      <c r="J13">
        <v>8.5470000000000006</v>
      </c>
      <c r="K13">
        <v>8.8879999999999999</v>
      </c>
      <c r="L13">
        <v>8.7379999999999995</v>
      </c>
      <c r="M13">
        <v>8.7279999999999998</v>
      </c>
      <c r="N13" s="2">
        <f t="shared" ref="N13" si="4">MIN(B13:M13)</f>
        <v>8.5470000000000006</v>
      </c>
      <c r="O13" s="2">
        <f t="shared" ref="O13" si="5">MAX(B13:M13)</f>
        <v>9.0169999999999995</v>
      </c>
      <c r="P13" s="2">
        <f t="shared" ref="P13" si="6">(SUM(B13:M13)-N13-O13)/10</f>
        <v>8.8534000000000006</v>
      </c>
      <c r="Q13" s="2">
        <f t="shared" si="3"/>
        <v>0.23499999999999943</v>
      </c>
    </row>
  </sheetData>
  <sortState ref="A2:Q12">
    <sortCondition ref="P2:P1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B12" sqref="B12"/>
    </sheetView>
  </sheetViews>
  <sheetFormatPr baseColWidth="10" defaultRowHeight="15" x14ac:dyDescent="0"/>
  <cols>
    <col min="1" max="1" width="20" bestFit="1" customWidth="1"/>
    <col min="2" max="16" width="10.83203125" style="2"/>
  </cols>
  <sheetData>
    <row r="1" spans="1:16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8" t="s">
        <v>22</v>
      </c>
      <c r="O1" s="8" t="s">
        <v>23</v>
      </c>
      <c r="P1" s="8" t="s">
        <v>24</v>
      </c>
    </row>
    <row r="2" spans="1:16">
      <c r="A2" s="4" t="s">
        <v>13</v>
      </c>
      <c r="B2" s="2">
        <v>7.4999999999999997E-2</v>
      </c>
      <c r="C2" s="2">
        <v>7.5999999999999998E-2</v>
      </c>
      <c r="D2" s="2">
        <v>6.9000000000000006E-2</v>
      </c>
      <c r="E2" s="2">
        <v>0.06</v>
      </c>
      <c r="F2" s="2">
        <v>6.0999999999999999E-2</v>
      </c>
      <c r="G2" s="2">
        <v>7.2999999999999995E-2</v>
      </c>
      <c r="H2" s="2">
        <v>6.7000000000000004E-2</v>
      </c>
      <c r="I2" s="2">
        <v>0.08</v>
      </c>
      <c r="J2" s="2">
        <v>7.2999999999999995E-2</v>
      </c>
      <c r="K2" s="2">
        <v>6.8000000000000005E-2</v>
      </c>
      <c r="L2" s="2">
        <v>6.4000000000000001E-2</v>
      </c>
      <c r="M2" s="2">
        <v>7.8E-2</v>
      </c>
      <c r="N2" s="2">
        <f>MIN(B2:M2)</f>
        <v>0.06</v>
      </c>
      <c r="O2" s="2">
        <f>MAX(B2:M2)</f>
        <v>0.08</v>
      </c>
      <c r="P2" s="2">
        <f>(SUM(B2:M2)-N2-O2)/10</f>
        <v>7.0400000000000004E-2</v>
      </c>
    </row>
    <row r="3" spans="1:16">
      <c r="A3" s="4" t="s">
        <v>14</v>
      </c>
      <c r="B3" s="2">
        <v>5.8000000000000003E-2</v>
      </c>
      <c r="C3" s="2">
        <v>5.3999999999999999E-2</v>
      </c>
      <c r="D3" s="2">
        <v>5.6000000000000001E-2</v>
      </c>
      <c r="E3" s="2">
        <v>0.05</v>
      </c>
      <c r="F3" s="2">
        <v>5.8000000000000003E-2</v>
      </c>
      <c r="G3" s="2">
        <v>5.1999999999999998E-2</v>
      </c>
      <c r="H3" s="2">
        <v>5.2999999999999999E-2</v>
      </c>
      <c r="I3" s="2">
        <v>5.1999999999999998E-2</v>
      </c>
      <c r="J3" s="2">
        <v>5.7000000000000002E-2</v>
      </c>
      <c r="K3" s="2">
        <v>4.9000000000000002E-2</v>
      </c>
      <c r="L3" s="2">
        <v>5.2999999999999999E-2</v>
      </c>
      <c r="M3" s="2">
        <v>5.0999999999999997E-2</v>
      </c>
      <c r="N3" s="2">
        <f t="shared" ref="N3:N11" si="0">MIN(B3:M3)</f>
        <v>4.9000000000000002E-2</v>
      </c>
      <c r="O3" s="2">
        <f t="shared" ref="O3:O11" si="1">MAX(B3:M3)</f>
        <v>5.8000000000000003E-2</v>
      </c>
      <c r="P3" s="2">
        <f t="shared" ref="P3:P11" si="2">(SUM(B3:M3)-N3-O3)/10</f>
        <v>5.3600000000000002E-2</v>
      </c>
    </row>
    <row r="4" spans="1:16">
      <c r="A4" s="4" t="s">
        <v>15</v>
      </c>
      <c r="B4" s="2">
        <v>5.2999999999999999E-2</v>
      </c>
      <c r="C4" s="2">
        <v>0.06</v>
      </c>
      <c r="D4" s="2">
        <v>0.06</v>
      </c>
      <c r="E4" s="2">
        <v>5.8000000000000003E-2</v>
      </c>
      <c r="F4" s="2">
        <v>6.6000000000000003E-2</v>
      </c>
      <c r="G4" s="2">
        <v>6.7000000000000004E-2</v>
      </c>
      <c r="H4" s="2">
        <v>5.3999999999999999E-2</v>
      </c>
      <c r="I4" s="2">
        <v>5.7000000000000002E-2</v>
      </c>
      <c r="J4" s="2">
        <v>5.3999999999999999E-2</v>
      </c>
      <c r="K4" s="2">
        <v>5.6000000000000001E-2</v>
      </c>
      <c r="L4" s="2">
        <v>6.4000000000000001E-2</v>
      </c>
      <c r="M4" s="2">
        <v>5.3999999999999999E-2</v>
      </c>
      <c r="N4" s="2">
        <f t="shared" si="0"/>
        <v>5.2999999999999999E-2</v>
      </c>
      <c r="O4" s="2">
        <f t="shared" si="1"/>
        <v>6.7000000000000004E-2</v>
      </c>
      <c r="P4" s="2">
        <f t="shared" si="2"/>
        <v>5.8299999999999998E-2</v>
      </c>
    </row>
    <row r="5" spans="1:16">
      <c r="A5" s="4" t="s">
        <v>16</v>
      </c>
      <c r="B5" s="2">
        <v>6.3E-2</v>
      </c>
      <c r="C5" s="2">
        <v>6.0999999999999999E-2</v>
      </c>
      <c r="D5" s="2">
        <v>6.4000000000000001E-2</v>
      </c>
      <c r="E5" s="2">
        <v>9.5000000000000001E-2</v>
      </c>
      <c r="F5" s="2">
        <v>6.7000000000000004E-2</v>
      </c>
      <c r="G5" s="2">
        <v>6.5000000000000002E-2</v>
      </c>
      <c r="H5" s="2">
        <v>6.8000000000000005E-2</v>
      </c>
      <c r="I5" s="2">
        <v>6.8000000000000005E-2</v>
      </c>
      <c r="J5" s="2">
        <v>0.10100000000000001</v>
      </c>
      <c r="K5" s="2">
        <v>7.1999999999999995E-2</v>
      </c>
      <c r="L5" s="2">
        <v>6.9000000000000006E-2</v>
      </c>
      <c r="M5" s="2">
        <v>6.2E-2</v>
      </c>
      <c r="N5" s="2">
        <f t="shared" si="0"/>
        <v>6.0999999999999999E-2</v>
      </c>
      <c r="O5" s="2">
        <f t="shared" si="1"/>
        <v>0.10100000000000001</v>
      </c>
      <c r="P5" s="2">
        <f t="shared" si="2"/>
        <v>6.93E-2</v>
      </c>
    </row>
    <row r="6" spans="1:16">
      <c r="A6" s="4" t="s">
        <v>17</v>
      </c>
      <c r="B6" s="2">
        <v>0.05</v>
      </c>
      <c r="C6" s="2">
        <v>4.4999999999999998E-2</v>
      </c>
      <c r="D6" s="2">
        <v>4.7E-2</v>
      </c>
      <c r="E6" s="2">
        <v>4.2999999999999997E-2</v>
      </c>
      <c r="F6" s="2">
        <v>4.3999999999999997E-2</v>
      </c>
      <c r="G6" s="2">
        <v>4.9000000000000002E-2</v>
      </c>
      <c r="H6" s="2">
        <v>4.4999999999999998E-2</v>
      </c>
      <c r="I6" s="2">
        <v>4.1000000000000002E-2</v>
      </c>
      <c r="J6" s="2">
        <v>5.8999999999999997E-2</v>
      </c>
      <c r="K6" s="2">
        <v>4.2000000000000003E-2</v>
      </c>
      <c r="L6" s="2">
        <v>5.2999999999999999E-2</v>
      </c>
      <c r="M6" s="2">
        <v>4.4999999999999998E-2</v>
      </c>
      <c r="N6" s="2">
        <f t="shared" si="0"/>
        <v>4.1000000000000002E-2</v>
      </c>
      <c r="O6" s="2">
        <f t="shared" si="1"/>
        <v>5.8999999999999997E-2</v>
      </c>
      <c r="P6" s="2">
        <f t="shared" si="2"/>
        <v>4.6299999999999994E-2</v>
      </c>
    </row>
    <row r="7" spans="1:16">
      <c r="A7" s="4" t="s">
        <v>20</v>
      </c>
      <c r="B7" s="2">
        <v>4.2999999999999997E-2</v>
      </c>
      <c r="C7" s="2">
        <v>4.5999999999999999E-2</v>
      </c>
      <c r="D7" s="2">
        <v>4.1000000000000002E-2</v>
      </c>
      <c r="E7" s="2">
        <v>4.3999999999999997E-2</v>
      </c>
      <c r="F7" s="2">
        <v>4.2000000000000003E-2</v>
      </c>
      <c r="G7" s="2">
        <v>4.2999999999999997E-2</v>
      </c>
      <c r="H7" s="2">
        <v>4.4999999999999998E-2</v>
      </c>
      <c r="I7" s="2">
        <v>4.8000000000000001E-2</v>
      </c>
      <c r="J7" s="2">
        <v>4.3999999999999997E-2</v>
      </c>
      <c r="K7" s="2">
        <v>4.7E-2</v>
      </c>
      <c r="L7" s="2">
        <v>4.7E-2</v>
      </c>
      <c r="M7" s="2">
        <v>4.4999999999999998E-2</v>
      </c>
      <c r="N7" s="2">
        <f t="shared" si="0"/>
        <v>4.1000000000000002E-2</v>
      </c>
      <c r="O7" s="2">
        <f t="shared" si="1"/>
        <v>4.8000000000000001E-2</v>
      </c>
      <c r="P7" s="2">
        <f t="shared" si="2"/>
        <v>4.4599999999999994E-2</v>
      </c>
    </row>
    <row r="8" spans="1:16">
      <c r="A8" s="4" t="s">
        <v>18</v>
      </c>
      <c r="B8" s="2">
        <v>0.20399999999999999</v>
      </c>
      <c r="C8" s="2">
        <v>0.191</v>
      </c>
      <c r="D8" s="2">
        <v>0.182</v>
      </c>
      <c r="E8" s="2">
        <v>0.187</v>
      </c>
      <c r="F8" s="2">
        <v>0.193</v>
      </c>
      <c r="G8" s="2">
        <v>0.191</v>
      </c>
      <c r="H8" s="2">
        <v>0.19500000000000001</v>
      </c>
      <c r="I8" s="2">
        <v>0.191</v>
      </c>
      <c r="J8" s="2">
        <v>0.19600000000000001</v>
      </c>
      <c r="K8" s="2">
        <v>0.21099999999999999</v>
      </c>
      <c r="L8" s="2">
        <v>0.19700000000000001</v>
      </c>
      <c r="M8" s="2">
        <v>0.19600000000000001</v>
      </c>
      <c r="N8" s="2">
        <f t="shared" si="0"/>
        <v>0.182</v>
      </c>
      <c r="O8" s="2">
        <f t="shared" si="1"/>
        <v>0.21099999999999999</v>
      </c>
      <c r="P8" s="2">
        <f t="shared" si="2"/>
        <v>0.19410000000000005</v>
      </c>
    </row>
    <row r="9" spans="1:16">
      <c r="A9" s="4" t="s">
        <v>21</v>
      </c>
      <c r="B9" s="2">
        <v>7.8E-2</v>
      </c>
      <c r="C9" s="2">
        <v>7.8E-2</v>
      </c>
      <c r="D9" s="2">
        <v>0.08</v>
      </c>
      <c r="E9" s="2">
        <v>7.9000000000000001E-2</v>
      </c>
      <c r="F9" s="2">
        <v>7.2999999999999995E-2</v>
      </c>
      <c r="G9" s="2">
        <v>7.5999999999999998E-2</v>
      </c>
      <c r="H9" s="2">
        <v>7.6999999999999999E-2</v>
      </c>
      <c r="I9" s="2">
        <v>7.5999999999999998E-2</v>
      </c>
      <c r="J9" s="2">
        <v>7.5999999999999998E-2</v>
      </c>
      <c r="K9" s="2">
        <v>8.5999999999999993E-2</v>
      </c>
      <c r="L9" s="2">
        <v>8.4000000000000005E-2</v>
      </c>
      <c r="M9" s="2">
        <v>0.08</v>
      </c>
      <c r="N9" s="2">
        <f t="shared" si="0"/>
        <v>7.2999999999999995E-2</v>
      </c>
      <c r="O9" s="2">
        <f t="shared" si="1"/>
        <v>8.5999999999999993E-2</v>
      </c>
      <c r="P9" s="2">
        <f t="shared" si="2"/>
        <v>7.8399999999999997E-2</v>
      </c>
    </row>
    <row r="10" spans="1:16">
      <c r="A10" s="4" t="s">
        <v>19</v>
      </c>
      <c r="B10" s="2">
        <v>7.9000000000000001E-2</v>
      </c>
      <c r="C10" s="2">
        <v>8.3000000000000004E-2</v>
      </c>
      <c r="D10" s="2">
        <v>8.1000000000000003E-2</v>
      </c>
      <c r="E10" s="2">
        <v>7.5999999999999998E-2</v>
      </c>
      <c r="F10" s="2">
        <v>8.1000000000000003E-2</v>
      </c>
      <c r="G10" s="2">
        <v>7.9000000000000001E-2</v>
      </c>
      <c r="H10" s="2">
        <v>7.9000000000000001E-2</v>
      </c>
      <c r="I10" s="2">
        <v>8.1000000000000003E-2</v>
      </c>
      <c r="J10" s="2">
        <v>7.4999999999999997E-2</v>
      </c>
      <c r="K10" s="2">
        <v>7.5999999999999998E-2</v>
      </c>
      <c r="L10" s="2">
        <v>8.1000000000000003E-2</v>
      </c>
      <c r="M10" s="2">
        <v>8.3000000000000004E-2</v>
      </c>
      <c r="N10" s="2">
        <f t="shared" si="0"/>
        <v>7.4999999999999997E-2</v>
      </c>
      <c r="O10" s="2">
        <f t="shared" si="1"/>
        <v>8.3000000000000004E-2</v>
      </c>
      <c r="P10" s="2">
        <f t="shared" si="2"/>
        <v>7.959999999999999E-2</v>
      </c>
    </row>
    <row r="11" spans="1:16">
      <c r="A11" s="5" t="s">
        <v>25</v>
      </c>
      <c r="B11" s="2">
        <v>9.5000000000000001E-2</v>
      </c>
      <c r="C11" s="2">
        <v>9.2999999999999999E-2</v>
      </c>
      <c r="D11" s="2">
        <v>9.4E-2</v>
      </c>
      <c r="E11" s="2">
        <v>9.1999999999999998E-2</v>
      </c>
      <c r="F11" s="2">
        <v>9.2999999999999999E-2</v>
      </c>
      <c r="G11" s="2">
        <v>9.4E-2</v>
      </c>
      <c r="H11" s="2">
        <v>9.4E-2</v>
      </c>
      <c r="I11" s="2">
        <v>9.7000000000000003E-2</v>
      </c>
      <c r="J11" s="2">
        <v>9.7000000000000003E-2</v>
      </c>
      <c r="K11" s="2">
        <v>9.4E-2</v>
      </c>
      <c r="L11" s="2">
        <v>9.7000000000000003E-2</v>
      </c>
      <c r="M11" s="2">
        <v>8.7999999999999995E-2</v>
      </c>
      <c r="N11" s="2">
        <f t="shared" si="0"/>
        <v>8.7999999999999995E-2</v>
      </c>
      <c r="O11" s="2">
        <f t="shared" si="1"/>
        <v>9.7000000000000003E-2</v>
      </c>
      <c r="P11" s="2">
        <f t="shared" si="2"/>
        <v>9.4299999999999981E-2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B2" sqref="B2:M11"/>
    </sheetView>
  </sheetViews>
  <sheetFormatPr baseColWidth="10" defaultRowHeight="15" x14ac:dyDescent="0"/>
  <cols>
    <col min="1" max="1" width="20" bestFit="1" customWidth="1"/>
    <col min="14" max="16" width="10.83203125" style="2"/>
  </cols>
  <sheetData>
    <row r="1" spans="1:16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8" t="s">
        <v>22</v>
      </c>
      <c r="O1" s="8" t="s">
        <v>23</v>
      </c>
      <c r="P1" s="8" t="s">
        <v>24</v>
      </c>
    </row>
    <row r="2" spans="1:16">
      <c r="A2" s="4" t="s">
        <v>13</v>
      </c>
      <c r="B2">
        <v>4.9000000000000002E-2</v>
      </c>
      <c r="C2">
        <v>4.8000000000000001E-2</v>
      </c>
      <c r="D2">
        <v>4.1000000000000002E-2</v>
      </c>
      <c r="E2">
        <v>4.5999999999999999E-2</v>
      </c>
      <c r="F2">
        <v>4.1000000000000002E-2</v>
      </c>
      <c r="G2">
        <v>4.2999999999999997E-2</v>
      </c>
      <c r="H2">
        <v>4.2000000000000003E-2</v>
      </c>
      <c r="I2">
        <v>4.2999999999999997E-2</v>
      </c>
      <c r="J2">
        <v>0.04</v>
      </c>
      <c r="K2">
        <v>5.0999999999999997E-2</v>
      </c>
      <c r="L2">
        <v>4.7E-2</v>
      </c>
      <c r="M2">
        <v>3.9E-2</v>
      </c>
      <c r="N2" s="2">
        <f>MIN(B2:M2)</f>
        <v>3.9E-2</v>
      </c>
      <c r="O2" s="2">
        <f>MAX(B2:M2)</f>
        <v>5.0999999999999997E-2</v>
      </c>
      <c r="P2" s="2">
        <f>(SUM(B2:M2)-N2-O2)/10</f>
        <v>4.3999999999999997E-2</v>
      </c>
    </row>
    <row r="3" spans="1:16">
      <c r="A3" s="4" t="s">
        <v>14</v>
      </c>
      <c r="B3">
        <v>4.3999999999999997E-2</v>
      </c>
      <c r="C3">
        <v>4.5999999999999999E-2</v>
      </c>
      <c r="D3">
        <v>4.4999999999999998E-2</v>
      </c>
      <c r="E3">
        <v>4.1000000000000002E-2</v>
      </c>
      <c r="F3">
        <v>4.4999999999999998E-2</v>
      </c>
      <c r="G3">
        <v>4.7E-2</v>
      </c>
      <c r="H3">
        <v>4.3999999999999997E-2</v>
      </c>
      <c r="I3">
        <v>4.2000000000000003E-2</v>
      </c>
      <c r="J3">
        <v>4.9000000000000002E-2</v>
      </c>
      <c r="K3">
        <v>4.4999999999999998E-2</v>
      </c>
      <c r="L3">
        <v>4.2000000000000003E-2</v>
      </c>
      <c r="M3">
        <v>4.1000000000000002E-2</v>
      </c>
      <c r="N3" s="2">
        <f t="shared" ref="N3:N11" si="0">MIN(B3:M3)</f>
        <v>4.1000000000000002E-2</v>
      </c>
      <c r="O3" s="2">
        <f t="shared" ref="O3:O11" si="1">MAX(B3:M3)</f>
        <v>4.9000000000000002E-2</v>
      </c>
      <c r="P3" s="2">
        <f t="shared" ref="P3:P11" si="2">(SUM(B3:M3)-N3-O3)/10</f>
        <v>4.4099999999999993E-2</v>
      </c>
    </row>
    <row r="4" spans="1:16">
      <c r="A4" s="4" t="s">
        <v>15</v>
      </c>
      <c r="B4">
        <v>5.5E-2</v>
      </c>
      <c r="C4">
        <v>4.2999999999999997E-2</v>
      </c>
      <c r="D4">
        <v>4.1000000000000002E-2</v>
      </c>
      <c r="E4">
        <v>4.3999999999999997E-2</v>
      </c>
      <c r="F4">
        <v>0.05</v>
      </c>
      <c r="G4">
        <v>4.8000000000000001E-2</v>
      </c>
      <c r="H4">
        <v>4.4999999999999998E-2</v>
      </c>
      <c r="I4">
        <v>4.7E-2</v>
      </c>
      <c r="J4">
        <v>4.2999999999999997E-2</v>
      </c>
      <c r="K4">
        <v>4.1000000000000002E-2</v>
      </c>
      <c r="L4">
        <v>0.128</v>
      </c>
      <c r="M4">
        <v>4.7E-2</v>
      </c>
      <c r="N4" s="2">
        <f t="shared" si="0"/>
        <v>4.1000000000000002E-2</v>
      </c>
      <c r="O4" s="2">
        <f t="shared" si="1"/>
        <v>0.128</v>
      </c>
      <c r="P4" s="2">
        <f t="shared" si="2"/>
        <v>4.6299999999999994E-2</v>
      </c>
    </row>
    <row r="5" spans="1:16">
      <c r="A5" s="4" t="s">
        <v>16</v>
      </c>
      <c r="B5">
        <v>4.1000000000000002E-2</v>
      </c>
      <c r="C5">
        <v>4.3999999999999997E-2</v>
      </c>
      <c r="D5">
        <v>4.8000000000000001E-2</v>
      </c>
      <c r="E5">
        <v>4.3999999999999997E-2</v>
      </c>
      <c r="F5">
        <v>5.8000000000000003E-2</v>
      </c>
      <c r="G5">
        <v>4.8000000000000001E-2</v>
      </c>
      <c r="H5">
        <v>3.9E-2</v>
      </c>
      <c r="I5">
        <v>4.7E-2</v>
      </c>
      <c r="J5">
        <v>0.05</v>
      </c>
      <c r="K5">
        <v>4.3999999999999997E-2</v>
      </c>
      <c r="L5">
        <v>0.05</v>
      </c>
      <c r="M5">
        <v>4.4999999999999998E-2</v>
      </c>
      <c r="N5" s="2">
        <f t="shared" si="0"/>
        <v>3.9E-2</v>
      </c>
      <c r="O5" s="2">
        <f t="shared" si="1"/>
        <v>5.8000000000000003E-2</v>
      </c>
      <c r="P5" s="2">
        <f t="shared" si="2"/>
        <v>4.6099999999999988E-2</v>
      </c>
    </row>
    <row r="6" spans="1:16">
      <c r="A6" s="4" t="s">
        <v>17</v>
      </c>
      <c r="B6">
        <v>4.7E-2</v>
      </c>
      <c r="C6">
        <v>4.7E-2</v>
      </c>
      <c r="D6">
        <v>4.3999999999999997E-2</v>
      </c>
      <c r="E6">
        <v>4.4999999999999998E-2</v>
      </c>
      <c r="F6">
        <v>4.4999999999999998E-2</v>
      </c>
      <c r="G6">
        <v>4.4999999999999998E-2</v>
      </c>
      <c r="H6">
        <v>4.3999999999999997E-2</v>
      </c>
      <c r="I6">
        <v>4.3999999999999997E-2</v>
      </c>
      <c r="J6">
        <v>4.7E-2</v>
      </c>
      <c r="K6">
        <v>4.1000000000000002E-2</v>
      </c>
      <c r="L6">
        <v>4.8000000000000001E-2</v>
      </c>
      <c r="M6">
        <v>4.5999999999999999E-2</v>
      </c>
      <c r="N6" s="2">
        <f t="shared" si="0"/>
        <v>4.1000000000000002E-2</v>
      </c>
      <c r="O6" s="2">
        <f t="shared" si="1"/>
        <v>4.8000000000000001E-2</v>
      </c>
      <c r="P6" s="2">
        <f t="shared" si="2"/>
        <v>4.5399999999999989E-2</v>
      </c>
    </row>
    <row r="7" spans="1:16">
      <c r="A7" s="4" t="s">
        <v>20</v>
      </c>
      <c r="B7">
        <v>0.113</v>
      </c>
      <c r="C7">
        <v>0.1</v>
      </c>
      <c r="D7">
        <v>9.4E-2</v>
      </c>
      <c r="E7">
        <v>9.7000000000000003E-2</v>
      </c>
      <c r="F7">
        <v>9.8000000000000004E-2</v>
      </c>
      <c r="G7">
        <v>9.6000000000000002E-2</v>
      </c>
      <c r="H7">
        <v>0.109</v>
      </c>
      <c r="I7">
        <v>0.107</v>
      </c>
      <c r="J7">
        <v>0.10199999999999999</v>
      </c>
      <c r="K7">
        <v>0.106</v>
      </c>
      <c r="L7">
        <v>0.1</v>
      </c>
      <c r="M7">
        <v>0.107</v>
      </c>
      <c r="N7" s="2">
        <f t="shared" si="0"/>
        <v>9.4E-2</v>
      </c>
      <c r="O7" s="2">
        <f t="shared" si="1"/>
        <v>0.113</v>
      </c>
      <c r="P7" s="2">
        <f t="shared" si="2"/>
        <v>0.1022</v>
      </c>
    </row>
    <row r="8" spans="1:16">
      <c r="A8" s="4" t="s">
        <v>18</v>
      </c>
      <c r="B8">
        <v>0.104</v>
      </c>
      <c r="C8">
        <v>9.4E-2</v>
      </c>
      <c r="D8">
        <v>9.4E-2</v>
      </c>
      <c r="E8">
        <v>9.4E-2</v>
      </c>
      <c r="F8">
        <v>9.1999999999999998E-2</v>
      </c>
      <c r="G8">
        <v>0.09</v>
      </c>
      <c r="H8">
        <v>9.4E-2</v>
      </c>
      <c r="I8">
        <v>0.106</v>
      </c>
      <c r="J8">
        <v>9.8000000000000004E-2</v>
      </c>
      <c r="K8">
        <v>9.6000000000000002E-2</v>
      </c>
      <c r="L8">
        <v>9.8000000000000004E-2</v>
      </c>
      <c r="M8">
        <v>9.8000000000000004E-2</v>
      </c>
      <c r="N8" s="2">
        <f t="shared" si="0"/>
        <v>0.09</v>
      </c>
      <c r="O8" s="2">
        <f t="shared" si="1"/>
        <v>0.106</v>
      </c>
      <c r="P8" s="2">
        <f t="shared" si="2"/>
        <v>9.619999999999998E-2</v>
      </c>
    </row>
    <row r="9" spans="1:16">
      <c r="A9" s="4" t="s">
        <v>21</v>
      </c>
      <c r="B9">
        <v>0.437</v>
      </c>
      <c r="C9">
        <v>0.42099999999999999</v>
      </c>
      <c r="D9">
        <v>0.41799999999999998</v>
      </c>
      <c r="E9">
        <v>0.44800000000000001</v>
      </c>
      <c r="F9">
        <v>0.43</v>
      </c>
      <c r="G9">
        <v>0.45100000000000001</v>
      </c>
      <c r="H9">
        <v>0.45400000000000001</v>
      </c>
      <c r="I9">
        <v>0.5</v>
      </c>
      <c r="J9">
        <v>0.45500000000000002</v>
      </c>
      <c r="K9">
        <v>0.439</v>
      </c>
      <c r="L9">
        <v>0.46200000000000002</v>
      </c>
      <c r="M9">
        <v>0.441</v>
      </c>
      <c r="N9" s="2">
        <f t="shared" si="0"/>
        <v>0.41799999999999998</v>
      </c>
      <c r="O9" s="2">
        <f t="shared" si="1"/>
        <v>0.5</v>
      </c>
      <c r="P9" s="2">
        <f t="shared" si="2"/>
        <v>0.44379999999999997</v>
      </c>
    </row>
    <row r="10" spans="1:16">
      <c r="A10" s="4" t="s">
        <v>19</v>
      </c>
      <c r="B10">
        <v>0.42099999999999999</v>
      </c>
      <c r="C10">
        <v>0.46600000000000003</v>
      </c>
      <c r="D10">
        <v>0.437</v>
      </c>
      <c r="E10">
        <v>0.47799999999999998</v>
      </c>
      <c r="F10">
        <v>0.45100000000000001</v>
      </c>
      <c r="G10">
        <v>0.46899999999999997</v>
      </c>
      <c r="H10">
        <v>0.44400000000000001</v>
      </c>
      <c r="I10">
        <v>0.45600000000000002</v>
      </c>
      <c r="J10">
        <v>0.47299999999999998</v>
      </c>
      <c r="K10">
        <v>0.43099999999999999</v>
      </c>
      <c r="L10">
        <v>0.432</v>
      </c>
      <c r="M10">
        <v>0.47</v>
      </c>
      <c r="N10" s="2">
        <f t="shared" si="0"/>
        <v>0.42099999999999999</v>
      </c>
      <c r="O10" s="2">
        <f t="shared" si="1"/>
        <v>0.47799999999999998</v>
      </c>
      <c r="P10" s="2">
        <f t="shared" si="2"/>
        <v>0.45289999999999997</v>
      </c>
    </row>
    <row r="11" spans="1:16">
      <c r="A11" s="5" t="s">
        <v>25</v>
      </c>
      <c r="B11">
        <v>0.42899999999999999</v>
      </c>
      <c r="C11">
        <v>0.46899999999999997</v>
      </c>
      <c r="D11">
        <v>0.45200000000000001</v>
      </c>
      <c r="E11">
        <v>0.435</v>
      </c>
      <c r="F11">
        <v>0.40799999999999997</v>
      </c>
      <c r="G11">
        <v>0.40799999999999997</v>
      </c>
      <c r="H11">
        <v>0.45600000000000002</v>
      </c>
      <c r="I11">
        <v>0.44600000000000001</v>
      </c>
      <c r="J11">
        <v>0.41399999999999998</v>
      </c>
      <c r="K11">
        <v>0.45500000000000002</v>
      </c>
      <c r="L11">
        <v>0.48499999999999999</v>
      </c>
      <c r="M11">
        <v>0.46600000000000003</v>
      </c>
      <c r="N11" s="2">
        <f t="shared" si="0"/>
        <v>0.40799999999999997</v>
      </c>
      <c r="O11" s="2">
        <f t="shared" si="1"/>
        <v>0.48499999999999999</v>
      </c>
      <c r="P11" s="2">
        <f t="shared" si="2"/>
        <v>0.44299999999999995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L30" sqref="L30"/>
    </sheetView>
  </sheetViews>
  <sheetFormatPr baseColWidth="10" defaultRowHeight="15" x14ac:dyDescent="0"/>
  <cols>
    <col min="1" max="1" width="20" bestFit="1" customWidth="1"/>
    <col min="14" max="16" width="10.83203125" style="2"/>
  </cols>
  <sheetData>
    <row r="1" spans="1:16">
      <c r="A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22</v>
      </c>
      <c r="O1" s="8" t="s">
        <v>23</v>
      </c>
      <c r="P1" s="8" t="s">
        <v>24</v>
      </c>
    </row>
    <row r="2" spans="1:16">
      <c r="A2" s="4" t="s">
        <v>13</v>
      </c>
      <c r="B2" s="2">
        <v>0.01</v>
      </c>
      <c r="C2" s="2">
        <v>1.2E-2</v>
      </c>
      <c r="D2" s="2">
        <v>8.0000000000000002E-3</v>
      </c>
      <c r="E2" s="2">
        <v>8.9999999999999993E-3</v>
      </c>
      <c r="F2" s="2">
        <v>6.0000000000000001E-3</v>
      </c>
      <c r="G2" s="2">
        <v>8.0000000000000002E-3</v>
      </c>
      <c r="H2" s="2">
        <v>7.0000000000000001E-3</v>
      </c>
      <c r="I2" s="2">
        <v>0.01</v>
      </c>
      <c r="J2" s="2">
        <v>8.0000000000000002E-3</v>
      </c>
      <c r="K2" s="2">
        <v>7.0000000000000001E-3</v>
      </c>
      <c r="L2" s="2">
        <v>8.9999999999999993E-3</v>
      </c>
      <c r="M2" s="2">
        <v>1.0999999999999999E-2</v>
      </c>
      <c r="N2" s="2">
        <f>MIN(B2:M2)</f>
        <v>6.0000000000000001E-3</v>
      </c>
      <c r="O2" s="2">
        <f>MAX(B2:M2)</f>
        <v>1.2E-2</v>
      </c>
      <c r="P2" s="2">
        <f>(SUM(B2:M2)-N2-O2)/10</f>
        <v>8.6999999999999977E-3</v>
      </c>
    </row>
    <row r="3" spans="1:16">
      <c r="A3" s="4" t="s">
        <v>14</v>
      </c>
      <c r="B3" s="2">
        <v>1.9E-2</v>
      </c>
      <c r="C3" s="2">
        <v>1.2E-2</v>
      </c>
      <c r="D3" s="2">
        <v>1.2999999999999999E-2</v>
      </c>
      <c r="E3" s="2">
        <v>1.2E-2</v>
      </c>
      <c r="F3" s="2">
        <v>1.2999999999999999E-2</v>
      </c>
      <c r="G3" s="2">
        <v>1.4E-2</v>
      </c>
      <c r="H3" s="2">
        <v>1.2999999999999999E-2</v>
      </c>
      <c r="I3" s="2">
        <v>1.2E-2</v>
      </c>
      <c r="J3" s="2">
        <v>1.4E-2</v>
      </c>
      <c r="K3" s="2">
        <v>1.2999999999999999E-2</v>
      </c>
      <c r="L3" s="2">
        <v>0.01</v>
      </c>
      <c r="M3" s="2">
        <v>1.2999999999999999E-2</v>
      </c>
      <c r="N3" s="2">
        <f t="shared" ref="N3:N11" si="0">MIN(B3:M3)</f>
        <v>0.01</v>
      </c>
      <c r="O3" s="2">
        <f t="shared" ref="O3:O11" si="1">MAX(B3:M3)</f>
        <v>1.9E-2</v>
      </c>
      <c r="P3" s="2">
        <f t="shared" ref="P3:P11" si="2">(SUM(B3:M3)-N3-O3)/10</f>
        <v>1.29E-2</v>
      </c>
    </row>
    <row r="4" spans="1:16">
      <c r="A4" s="4" t="s">
        <v>15</v>
      </c>
      <c r="B4" s="2">
        <v>1.9E-2</v>
      </c>
      <c r="C4" s="2">
        <v>1.7999999999999999E-2</v>
      </c>
      <c r="D4" s="2">
        <v>1.7999999999999999E-2</v>
      </c>
      <c r="E4" s="2">
        <v>1.7999999999999999E-2</v>
      </c>
      <c r="F4" s="2">
        <v>0.02</v>
      </c>
      <c r="G4" s="2">
        <v>2.1999999999999999E-2</v>
      </c>
      <c r="H4" s="2">
        <v>1.7999999999999999E-2</v>
      </c>
      <c r="I4" s="2">
        <v>0.02</v>
      </c>
      <c r="J4" s="2">
        <v>2.3E-2</v>
      </c>
      <c r="K4" s="2">
        <v>2.4E-2</v>
      </c>
      <c r="L4" s="2">
        <v>2.5000000000000001E-2</v>
      </c>
      <c r="M4" s="2">
        <v>1.7000000000000001E-2</v>
      </c>
      <c r="N4" s="2">
        <f t="shared" si="0"/>
        <v>1.7000000000000001E-2</v>
      </c>
      <c r="O4" s="2">
        <f t="shared" si="1"/>
        <v>2.5000000000000001E-2</v>
      </c>
      <c r="P4" s="2">
        <f t="shared" si="2"/>
        <v>1.9999999999999993E-2</v>
      </c>
    </row>
    <row r="5" spans="1:16">
      <c r="A5" s="4" t="s">
        <v>16</v>
      </c>
      <c r="B5" s="2">
        <v>1.4999999999999999E-2</v>
      </c>
      <c r="C5" s="2">
        <v>1.4E-2</v>
      </c>
      <c r="D5" s="2">
        <v>1.2E-2</v>
      </c>
      <c r="E5" s="2">
        <v>1.4E-2</v>
      </c>
      <c r="F5" s="2">
        <v>1.4999999999999999E-2</v>
      </c>
      <c r="G5" s="2">
        <v>1.4E-2</v>
      </c>
      <c r="H5" s="2">
        <v>1.2E-2</v>
      </c>
      <c r="I5" s="2">
        <v>1.9E-2</v>
      </c>
      <c r="J5" s="2">
        <v>1.7999999999999999E-2</v>
      </c>
      <c r="K5" s="2">
        <v>1.4E-2</v>
      </c>
      <c r="L5" s="2">
        <v>1.2999999999999999E-2</v>
      </c>
      <c r="M5" s="2">
        <v>1.4E-2</v>
      </c>
      <c r="N5" s="2">
        <f t="shared" si="0"/>
        <v>1.2E-2</v>
      </c>
      <c r="O5" s="2">
        <f t="shared" si="1"/>
        <v>1.9E-2</v>
      </c>
      <c r="P5" s="2">
        <f t="shared" si="2"/>
        <v>1.4300000000000002E-2</v>
      </c>
    </row>
    <row r="6" spans="1:16">
      <c r="A6" s="4" t="s">
        <v>17</v>
      </c>
      <c r="B6" s="2">
        <v>8.9999999999999993E-3</v>
      </c>
      <c r="C6" s="2">
        <v>5.0000000000000001E-3</v>
      </c>
      <c r="D6" s="2">
        <v>6.0000000000000001E-3</v>
      </c>
      <c r="E6" s="2">
        <v>6.0000000000000001E-3</v>
      </c>
      <c r="F6" s="2">
        <v>6.0000000000000001E-3</v>
      </c>
      <c r="G6" s="2">
        <v>6.0000000000000001E-3</v>
      </c>
      <c r="H6" s="2">
        <v>7.0000000000000001E-3</v>
      </c>
      <c r="I6" s="2">
        <v>6.0000000000000001E-3</v>
      </c>
      <c r="J6" s="2">
        <v>7.0000000000000001E-3</v>
      </c>
      <c r="K6" s="2">
        <v>6.0000000000000001E-3</v>
      </c>
      <c r="L6" s="2">
        <v>7.0000000000000001E-3</v>
      </c>
      <c r="M6" s="2">
        <v>6.0000000000000001E-3</v>
      </c>
      <c r="N6" s="2">
        <f t="shared" si="0"/>
        <v>5.0000000000000001E-3</v>
      </c>
      <c r="O6" s="2">
        <f t="shared" si="1"/>
        <v>8.9999999999999993E-3</v>
      </c>
      <c r="P6" s="2">
        <f t="shared" si="2"/>
        <v>6.3E-3</v>
      </c>
    </row>
    <row r="7" spans="1:16">
      <c r="A7" s="4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f t="shared" si="0"/>
        <v>0</v>
      </c>
      <c r="O7" s="2">
        <f t="shared" si="1"/>
        <v>0</v>
      </c>
      <c r="P7" s="2">
        <f t="shared" si="2"/>
        <v>0</v>
      </c>
    </row>
    <row r="8" spans="1:16">
      <c r="A8" s="4" t="s">
        <v>18</v>
      </c>
      <c r="B8" s="2">
        <v>1.6E-2</v>
      </c>
      <c r="C8" s="2">
        <v>1.4999999999999999E-2</v>
      </c>
      <c r="D8" s="2">
        <v>1.6E-2</v>
      </c>
      <c r="E8" s="2">
        <v>1.2999999999999999E-2</v>
      </c>
      <c r="F8" s="2">
        <v>1.6E-2</v>
      </c>
      <c r="G8" s="2">
        <v>1.6E-2</v>
      </c>
      <c r="H8" s="2">
        <v>1.4999999999999999E-2</v>
      </c>
      <c r="I8" s="2">
        <v>1.4999999999999999E-2</v>
      </c>
      <c r="J8" s="2">
        <v>1.4E-2</v>
      </c>
      <c r="K8" s="2">
        <v>1.4E-2</v>
      </c>
      <c r="L8" s="2">
        <v>1.4E-2</v>
      </c>
      <c r="M8" s="2">
        <v>1.4E-2</v>
      </c>
      <c r="N8" s="2">
        <f t="shared" si="0"/>
        <v>1.2999999999999999E-2</v>
      </c>
      <c r="O8" s="2">
        <f t="shared" si="1"/>
        <v>1.6E-2</v>
      </c>
      <c r="P8" s="2">
        <f t="shared" si="2"/>
        <v>1.4900000000000002E-2</v>
      </c>
    </row>
    <row r="9" spans="1:16">
      <c r="A9" s="4" t="s">
        <v>21</v>
      </c>
      <c r="B9" s="2">
        <v>4.2999999999999997E-2</v>
      </c>
      <c r="C9" s="2">
        <v>4.1000000000000002E-2</v>
      </c>
      <c r="D9" s="2">
        <v>4.3999999999999997E-2</v>
      </c>
      <c r="E9" s="2">
        <v>4.1000000000000002E-2</v>
      </c>
      <c r="F9" s="2">
        <v>0.04</v>
      </c>
      <c r="G9" s="2">
        <v>3.6999999999999998E-2</v>
      </c>
      <c r="H9" s="2">
        <v>3.7999999999999999E-2</v>
      </c>
      <c r="I9" s="2">
        <v>4.4999999999999998E-2</v>
      </c>
      <c r="J9" s="2">
        <v>4.2000000000000003E-2</v>
      </c>
      <c r="K9" s="2">
        <v>4.3999999999999997E-2</v>
      </c>
      <c r="L9" s="2">
        <v>4.2999999999999997E-2</v>
      </c>
      <c r="M9" s="2">
        <v>4.2000000000000003E-2</v>
      </c>
      <c r="N9" s="2">
        <f t="shared" si="0"/>
        <v>3.6999999999999998E-2</v>
      </c>
      <c r="O9" s="2">
        <f t="shared" si="1"/>
        <v>4.4999999999999998E-2</v>
      </c>
      <c r="P9" s="2">
        <f t="shared" si="2"/>
        <v>4.1799999999999997E-2</v>
      </c>
    </row>
    <row r="10" spans="1:16">
      <c r="A10" s="4" t="s">
        <v>19</v>
      </c>
      <c r="B10" s="2">
        <v>6.6000000000000003E-2</v>
      </c>
      <c r="C10" s="2">
        <v>6.8000000000000005E-2</v>
      </c>
      <c r="D10" s="2">
        <v>6.9000000000000006E-2</v>
      </c>
      <c r="E10" s="2">
        <v>6.4000000000000001E-2</v>
      </c>
      <c r="F10" s="2">
        <v>6.8000000000000005E-2</v>
      </c>
      <c r="G10" s="2">
        <v>6.2E-2</v>
      </c>
      <c r="H10" s="2">
        <v>6.7000000000000004E-2</v>
      </c>
      <c r="I10" s="2">
        <v>7.3999999999999996E-2</v>
      </c>
      <c r="J10" s="2">
        <v>7.2999999999999995E-2</v>
      </c>
      <c r="K10" s="2">
        <v>6.4000000000000001E-2</v>
      </c>
      <c r="L10" s="2">
        <v>6.9000000000000006E-2</v>
      </c>
      <c r="M10" s="2">
        <v>6.9000000000000006E-2</v>
      </c>
      <c r="N10" s="2">
        <f t="shared" si="0"/>
        <v>6.2E-2</v>
      </c>
      <c r="O10" s="2">
        <f t="shared" si="1"/>
        <v>7.3999999999999996E-2</v>
      </c>
      <c r="P10" s="2">
        <f t="shared" si="2"/>
        <v>6.7699999999999996E-2</v>
      </c>
    </row>
    <row r="11" spans="1:16">
      <c r="A11" s="5" t="s">
        <v>25</v>
      </c>
      <c r="B11" s="2">
        <v>0.10100000000000001</v>
      </c>
      <c r="C11" s="2">
        <v>0.104</v>
      </c>
      <c r="D11" s="2">
        <v>0.107</v>
      </c>
      <c r="E11" s="2">
        <v>0.10100000000000001</v>
      </c>
      <c r="F11" s="2">
        <v>9.8000000000000004E-2</v>
      </c>
      <c r="G11" s="2">
        <v>9.9000000000000005E-2</v>
      </c>
      <c r="H11" s="2">
        <v>0.112</v>
      </c>
      <c r="I11" s="2">
        <v>9.9000000000000005E-2</v>
      </c>
      <c r="J11" s="2">
        <v>9.8000000000000004E-2</v>
      </c>
      <c r="K11" s="2">
        <v>9.8000000000000004E-2</v>
      </c>
      <c r="L11" s="2">
        <v>9.9000000000000005E-2</v>
      </c>
      <c r="M11" s="2">
        <v>0.10299999999999999</v>
      </c>
      <c r="N11" s="2">
        <f t="shared" si="0"/>
        <v>9.8000000000000004E-2</v>
      </c>
      <c r="O11" s="2">
        <f t="shared" si="1"/>
        <v>0.112</v>
      </c>
      <c r="P11" s="2">
        <f t="shared" si="2"/>
        <v>0.10089999999999996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B2" sqref="B2:M11"/>
    </sheetView>
  </sheetViews>
  <sheetFormatPr baseColWidth="10" defaultRowHeight="15" x14ac:dyDescent="0"/>
  <cols>
    <col min="1" max="1" width="20" bestFit="1" customWidth="1"/>
    <col min="2" max="16" width="10.83203125" style="2"/>
  </cols>
  <sheetData>
    <row r="1" spans="1:16">
      <c r="A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22</v>
      </c>
      <c r="O1" s="8" t="s">
        <v>23</v>
      </c>
      <c r="P1" s="8" t="s">
        <v>24</v>
      </c>
    </row>
    <row r="2" spans="1:16">
      <c r="A2" s="4" t="s">
        <v>13</v>
      </c>
      <c r="B2" s="2">
        <v>2.7E-2</v>
      </c>
      <c r="C2" s="2">
        <v>2.4E-2</v>
      </c>
      <c r="D2" s="2">
        <v>2.5999999999999999E-2</v>
      </c>
      <c r="E2" s="2">
        <v>2.1999999999999999E-2</v>
      </c>
      <c r="F2" s="2">
        <v>2.4E-2</v>
      </c>
      <c r="G2" s="2">
        <v>2.5999999999999999E-2</v>
      </c>
      <c r="H2" s="2">
        <v>2.4E-2</v>
      </c>
      <c r="I2" s="2">
        <v>0.02</v>
      </c>
      <c r="J2" s="2">
        <v>2.5999999999999999E-2</v>
      </c>
      <c r="K2" s="2">
        <v>2.5000000000000001E-2</v>
      </c>
      <c r="L2" s="2">
        <v>2.3E-2</v>
      </c>
      <c r="M2" s="2">
        <v>2.4E-2</v>
      </c>
      <c r="N2" s="2">
        <f>MIN(parsing!B2:M2)</f>
        <v>0.06</v>
      </c>
      <c r="O2" s="2">
        <f>MAX(parsing!B2:M2)</f>
        <v>0.08</v>
      </c>
      <c r="P2" s="2">
        <f>(SUM(parsing!B2:M2)-N2-O2)/10</f>
        <v>7.0400000000000004E-2</v>
      </c>
    </row>
    <row r="3" spans="1:16">
      <c r="A3" s="4" t="s">
        <v>14</v>
      </c>
      <c r="B3" s="2">
        <v>2.9000000000000001E-2</v>
      </c>
      <c r="C3" s="2">
        <v>2.7E-2</v>
      </c>
      <c r="D3" s="2">
        <v>2.5000000000000001E-2</v>
      </c>
      <c r="E3" s="2">
        <v>2.4E-2</v>
      </c>
      <c r="F3" s="2">
        <v>2.5000000000000001E-2</v>
      </c>
      <c r="G3" s="2">
        <v>2.5000000000000001E-2</v>
      </c>
      <c r="H3" s="2">
        <v>2.5000000000000001E-2</v>
      </c>
      <c r="I3" s="2">
        <v>2.3E-2</v>
      </c>
      <c r="J3" s="2">
        <v>2.5000000000000001E-2</v>
      </c>
      <c r="K3" s="2">
        <v>2.4E-2</v>
      </c>
      <c r="L3" s="2">
        <v>2.1999999999999999E-2</v>
      </c>
      <c r="M3" s="2">
        <v>2.1000000000000001E-2</v>
      </c>
      <c r="N3" s="2">
        <f t="shared" ref="N3:N11" si="0">MIN(B3:M3)</f>
        <v>2.1000000000000001E-2</v>
      </c>
      <c r="O3" s="2">
        <f t="shared" ref="O3:O11" si="1">MAX(B3:M3)</f>
        <v>2.9000000000000001E-2</v>
      </c>
      <c r="P3" s="2">
        <f t="shared" ref="P3:P11" si="2">(SUM(B3:M3)-N3-O3)/10</f>
        <v>2.4500000000000001E-2</v>
      </c>
    </row>
    <row r="4" spans="1:16">
      <c r="A4" s="4" t="s">
        <v>15</v>
      </c>
      <c r="B4" s="2">
        <v>2.7E-2</v>
      </c>
      <c r="C4" s="2">
        <v>2.7E-2</v>
      </c>
      <c r="D4" s="2">
        <v>2.4E-2</v>
      </c>
      <c r="E4" s="2">
        <v>2.9000000000000001E-2</v>
      </c>
      <c r="F4" s="2">
        <v>2.3E-2</v>
      </c>
      <c r="G4" s="2">
        <v>2.8000000000000001E-2</v>
      </c>
      <c r="H4" s="2">
        <v>0.02</v>
      </c>
      <c r="I4" s="2">
        <v>2.5999999999999999E-2</v>
      </c>
      <c r="J4" s="2">
        <v>2.7E-2</v>
      </c>
      <c r="K4" s="2">
        <v>2.9000000000000001E-2</v>
      </c>
      <c r="L4" s="2">
        <v>2.7E-2</v>
      </c>
      <c r="M4" s="2">
        <v>2.7E-2</v>
      </c>
      <c r="N4" s="2">
        <f t="shared" si="0"/>
        <v>0.02</v>
      </c>
      <c r="O4" s="2">
        <f t="shared" si="1"/>
        <v>2.9000000000000001E-2</v>
      </c>
      <c r="P4" s="2">
        <f t="shared" si="2"/>
        <v>2.6500000000000003E-2</v>
      </c>
    </row>
    <row r="5" spans="1:16">
      <c r="A5" s="4" t="s">
        <v>16</v>
      </c>
      <c r="B5" s="2">
        <v>2.4E-2</v>
      </c>
      <c r="C5" s="2">
        <v>2.9000000000000001E-2</v>
      </c>
      <c r="D5" s="2">
        <v>2.3E-2</v>
      </c>
      <c r="E5" s="2">
        <v>2.4E-2</v>
      </c>
      <c r="F5" s="2">
        <v>2.4E-2</v>
      </c>
      <c r="G5" s="2">
        <v>2.3E-2</v>
      </c>
      <c r="H5" s="2">
        <v>2.5999999999999999E-2</v>
      </c>
      <c r="I5" s="2">
        <v>0.02</v>
      </c>
      <c r="J5" s="2">
        <v>0.03</v>
      </c>
      <c r="K5" s="2">
        <v>2.1999999999999999E-2</v>
      </c>
      <c r="L5" s="2">
        <v>2.4E-2</v>
      </c>
      <c r="M5" s="2">
        <v>2.5000000000000001E-2</v>
      </c>
      <c r="N5" s="2">
        <f t="shared" si="0"/>
        <v>0.02</v>
      </c>
      <c r="O5" s="2">
        <f t="shared" si="1"/>
        <v>0.03</v>
      </c>
      <c r="P5" s="2">
        <f t="shared" si="2"/>
        <v>2.4399999999999998E-2</v>
      </c>
    </row>
    <row r="6" spans="1:16">
      <c r="A6" s="4" t="s">
        <v>17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f t="shared" si="0"/>
        <v>0</v>
      </c>
      <c r="O6" s="2">
        <f t="shared" si="1"/>
        <v>0</v>
      </c>
      <c r="P6" s="2">
        <f t="shared" si="2"/>
        <v>0</v>
      </c>
    </row>
    <row r="7" spans="1:16">
      <c r="A7" s="4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f t="shared" si="0"/>
        <v>0</v>
      </c>
      <c r="O7" s="2">
        <f t="shared" si="1"/>
        <v>0</v>
      </c>
      <c r="P7" s="2">
        <f t="shared" si="2"/>
        <v>0</v>
      </c>
    </row>
    <row r="8" spans="1:16">
      <c r="A8" s="4" t="s">
        <v>18</v>
      </c>
      <c r="B8" s="2">
        <v>3.5999999999999997E-2</v>
      </c>
      <c r="C8" s="2">
        <v>2.9000000000000001E-2</v>
      </c>
      <c r="D8" s="2">
        <v>3.1E-2</v>
      </c>
      <c r="E8" s="2">
        <v>3.4000000000000002E-2</v>
      </c>
      <c r="F8" s="2">
        <v>3.4000000000000002E-2</v>
      </c>
      <c r="G8" s="2">
        <v>0.03</v>
      </c>
      <c r="H8" s="2">
        <v>3.5999999999999997E-2</v>
      </c>
      <c r="I8" s="2">
        <v>3.5999999999999997E-2</v>
      </c>
      <c r="J8" s="2">
        <v>3.4000000000000002E-2</v>
      </c>
      <c r="K8" s="2">
        <v>0.03</v>
      </c>
      <c r="L8" s="2">
        <v>3.5999999999999997E-2</v>
      </c>
      <c r="M8" s="2">
        <v>0.105</v>
      </c>
      <c r="N8" s="2">
        <f t="shared" si="0"/>
        <v>2.9000000000000001E-2</v>
      </c>
      <c r="O8" s="2">
        <f t="shared" si="1"/>
        <v>0.105</v>
      </c>
      <c r="P8" s="2">
        <f t="shared" si="2"/>
        <v>3.3700000000000001E-2</v>
      </c>
    </row>
    <row r="9" spans="1:16">
      <c r="A9" s="4" t="s">
        <v>21</v>
      </c>
      <c r="B9" s="2">
        <v>0.436</v>
      </c>
      <c r="C9" s="2">
        <v>0.439</v>
      </c>
      <c r="D9" s="2">
        <v>0.48099999999999998</v>
      </c>
      <c r="E9" s="2">
        <v>0.46200000000000002</v>
      </c>
      <c r="F9" s="2">
        <v>0.42899999999999999</v>
      </c>
      <c r="G9" s="2">
        <v>0.41599999999999998</v>
      </c>
      <c r="H9" s="2">
        <v>0.48499999999999999</v>
      </c>
      <c r="I9" s="2">
        <v>0.49</v>
      </c>
      <c r="J9" s="2">
        <v>0.48099999999999998</v>
      </c>
      <c r="K9" s="2">
        <v>0.47599999999999998</v>
      </c>
      <c r="L9" s="2">
        <v>0.48599999999999999</v>
      </c>
      <c r="M9" s="2">
        <v>0.432</v>
      </c>
      <c r="N9" s="2">
        <f t="shared" si="0"/>
        <v>0.41599999999999998</v>
      </c>
      <c r="O9" s="2">
        <f t="shared" si="1"/>
        <v>0.49</v>
      </c>
      <c r="P9" s="2">
        <f t="shared" si="2"/>
        <v>0.46069999999999994</v>
      </c>
    </row>
    <row r="10" spans="1:16">
      <c r="A10" s="4" t="s">
        <v>19</v>
      </c>
      <c r="B10" s="2">
        <v>1.63</v>
      </c>
      <c r="C10" s="2">
        <v>1.659</v>
      </c>
      <c r="D10" s="2">
        <v>1.696</v>
      </c>
      <c r="E10" s="2">
        <v>1.7370000000000001</v>
      </c>
      <c r="F10" s="2">
        <v>1.698</v>
      </c>
      <c r="G10" s="2">
        <v>1.77</v>
      </c>
      <c r="H10" s="2">
        <v>1.7470000000000001</v>
      </c>
      <c r="I10" s="2">
        <v>1.7869999999999999</v>
      </c>
      <c r="J10" s="2">
        <v>1.7989999999999999</v>
      </c>
      <c r="K10" s="2">
        <v>1.7350000000000001</v>
      </c>
      <c r="L10" s="2">
        <v>1.7090000000000001</v>
      </c>
      <c r="M10" s="2">
        <v>1.6919999999999999</v>
      </c>
      <c r="N10" s="2">
        <f t="shared" si="0"/>
        <v>1.63</v>
      </c>
      <c r="O10" s="2">
        <f t="shared" si="1"/>
        <v>1.7989999999999999</v>
      </c>
      <c r="P10" s="2">
        <f t="shared" si="2"/>
        <v>1.7230000000000001</v>
      </c>
    </row>
    <row r="11" spans="1:16">
      <c r="A11" s="5" t="s">
        <v>25</v>
      </c>
      <c r="B11" s="2">
        <v>3.7450000000000001</v>
      </c>
      <c r="C11" s="2">
        <v>3.5659999999999998</v>
      </c>
      <c r="D11" s="2">
        <v>3.8029999999999999</v>
      </c>
      <c r="E11" s="2">
        <v>3.55</v>
      </c>
      <c r="F11" s="2">
        <v>3.7559999999999998</v>
      </c>
      <c r="G11" s="2">
        <v>3.5739999999999998</v>
      </c>
      <c r="H11" s="2">
        <v>3.431</v>
      </c>
      <c r="I11" s="2">
        <v>3.448</v>
      </c>
      <c r="J11" s="2">
        <v>3.5179999999999998</v>
      </c>
      <c r="K11" s="2">
        <v>3.6890000000000001</v>
      </c>
      <c r="L11" s="2">
        <v>3.63</v>
      </c>
      <c r="M11" s="2">
        <v>3.4670000000000001</v>
      </c>
      <c r="N11" s="2">
        <f t="shared" si="0"/>
        <v>3.431</v>
      </c>
      <c r="O11" s="2">
        <f t="shared" si="1"/>
        <v>3.8029999999999999</v>
      </c>
      <c r="P11" s="2">
        <f t="shared" si="2"/>
        <v>3.5943000000000005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2" sqref="F2:H11"/>
    </sheetView>
  </sheetViews>
  <sheetFormatPr baseColWidth="10" defaultRowHeight="15" x14ac:dyDescent="0"/>
  <cols>
    <col min="1" max="1" width="20" customWidth="1"/>
    <col min="5" max="8" width="10.83203125" style="2"/>
  </cols>
  <sheetData>
    <row r="1" spans="1:8">
      <c r="A1" t="s">
        <v>0</v>
      </c>
      <c r="B1" t="s">
        <v>29</v>
      </c>
      <c r="C1" t="s">
        <v>30</v>
      </c>
      <c r="E1" s="2" t="s">
        <v>32</v>
      </c>
      <c r="F1" s="2" t="s">
        <v>33</v>
      </c>
      <c r="G1" s="2" t="s">
        <v>34</v>
      </c>
      <c r="H1" s="2" t="s">
        <v>35</v>
      </c>
    </row>
    <row r="2" spans="1:8">
      <c r="A2" s="4" t="s">
        <v>13</v>
      </c>
      <c r="B2" s="2">
        <f>'0.4.0'!P2</f>
        <v>0.19979999999999998</v>
      </c>
      <c r="C2" s="2">
        <f>'0.5.0'!P2</f>
        <v>0.63169999999999993</v>
      </c>
      <c r="E2" s="2">
        <f>parsing!P2</f>
        <v>7.0400000000000004E-2</v>
      </c>
      <c r="F2" s="2">
        <f>abducing!P2</f>
        <v>4.3999999999999997E-2</v>
      </c>
      <c r="G2" s="2">
        <f>deducing!P2</f>
        <v>8.6999999999999977E-3</v>
      </c>
      <c r="H2" s="2">
        <f>inducing!P2</f>
        <v>7.0400000000000004E-2</v>
      </c>
    </row>
    <row r="3" spans="1:8">
      <c r="A3" s="4" t="s">
        <v>14</v>
      </c>
      <c r="B3" s="2">
        <f>'0.4.0'!P3</f>
        <v>0.1147</v>
      </c>
      <c r="C3" s="2">
        <f>'0.5.0'!P3</f>
        <v>0.66320000000000001</v>
      </c>
      <c r="E3" s="2">
        <f>parsing!P3</f>
        <v>5.3600000000000002E-2</v>
      </c>
      <c r="F3" s="2">
        <f>abducing!P3</f>
        <v>4.4099999999999993E-2</v>
      </c>
      <c r="G3" s="2">
        <f>deducing!P3</f>
        <v>1.29E-2</v>
      </c>
      <c r="H3" s="2">
        <f>inducing!P3</f>
        <v>2.4500000000000001E-2</v>
      </c>
    </row>
    <row r="4" spans="1:8">
      <c r="A4" s="4" t="s">
        <v>15</v>
      </c>
      <c r="B4" s="2">
        <f>'0.4.0'!P4</f>
        <v>0.23050000000000001</v>
      </c>
      <c r="C4" s="2">
        <f>'0.5.0'!P4</f>
        <v>0.6915</v>
      </c>
      <c r="E4" s="2">
        <f>parsing!P4</f>
        <v>5.8299999999999998E-2</v>
      </c>
      <c r="F4" s="2">
        <f>abducing!P4</f>
        <v>4.6299999999999994E-2</v>
      </c>
      <c r="G4" s="2">
        <f>deducing!P4</f>
        <v>1.9999999999999993E-2</v>
      </c>
      <c r="H4" s="2">
        <f>inducing!P4</f>
        <v>2.6500000000000003E-2</v>
      </c>
    </row>
    <row r="5" spans="1:8">
      <c r="A5" s="4" t="s">
        <v>16</v>
      </c>
      <c r="B5" s="2">
        <f>'0.4.0'!P5</f>
        <v>0.21750000000000003</v>
      </c>
      <c r="C5" s="2">
        <f>'0.5.0'!P5</f>
        <v>0.65370000000000006</v>
      </c>
      <c r="E5" s="2">
        <f>parsing!P5</f>
        <v>6.93E-2</v>
      </c>
      <c r="F5" s="2">
        <f>abducing!P5</f>
        <v>4.6099999999999988E-2</v>
      </c>
      <c r="G5" s="2">
        <f>deducing!P5</f>
        <v>1.4300000000000002E-2</v>
      </c>
      <c r="H5" s="2">
        <f>inducing!P5</f>
        <v>2.4399999999999998E-2</v>
      </c>
    </row>
    <row r="6" spans="1:8">
      <c r="A6" s="4" t="s">
        <v>17</v>
      </c>
      <c r="B6" s="2">
        <f>'0.4.0'!P6</f>
        <v>0.13430000000000003</v>
      </c>
      <c r="C6" s="2">
        <f>'0.5.0'!P6</f>
        <v>0.64770000000000005</v>
      </c>
      <c r="E6" s="2">
        <f>parsing!P6</f>
        <v>4.6299999999999994E-2</v>
      </c>
      <c r="F6" s="2">
        <f>abducing!P6</f>
        <v>4.5399999999999989E-2</v>
      </c>
      <c r="G6" s="2">
        <f>deducing!P6</f>
        <v>6.3E-3</v>
      </c>
      <c r="H6" s="2">
        <f>inducing!P6</f>
        <v>0</v>
      </c>
    </row>
    <row r="7" spans="1:8">
      <c r="A7" s="4" t="s">
        <v>20</v>
      </c>
      <c r="B7" s="2">
        <f>'0.4.0'!P7</f>
        <v>0.21420000000000003</v>
      </c>
      <c r="C7" s="2">
        <f>'0.5.0'!P9</f>
        <v>7.7180999999999997</v>
      </c>
      <c r="E7" s="2">
        <f>parsing!P7</f>
        <v>4.4599999999999994E-2</v>
      </c>
      <c r="F7" s="2">
        <f>abducing!P7</f>
        <v>0.1022</v>
      </c>
      <c r="G7" s="2">
        <f>deducing!P7</f>
        <v>0</v>
      </c>
      <c r="H7" s="2">
        <f>inducing!P7</f>
        <v>0</v>
      </c>
    </row>
    <row r="8" spans="1:8">
      <c r="A8" s="4" t="s">
        <v>18</v>
      </c>
      <c r="B8" s="2">
        <f>'0.4.0'!P8</f>
        <v>0.66700000000000004</v>
      </c>
      <c r="C8" s="2">
        <f>'0.5.0'!P10</f>
        <v>7.9272000000000009</v>
      </c>
      <c r="E8" s="2">
        <f>parsing!P8</f>
        <v>0.19410000000000005</v>
      </c>
      <c r="F8" s="2">
        <f>abducing!P8</f>
        <v>9.619999999999998E-2</v>
      </c>
      <c r="G8" s="2">
        <f>deducing!P8</f>
        <v>1.4900000000000002E-2</v>
      </c>
      <c r="H8" s="2">
        <f>inducing!P8</f>
        <v>3.3700000000000001E-2</v>
      </c>
    </row>
    <row r="9" spans="1:8">
      <c r="A9" s="4" t="s">
        <v>21</v>
      </c>
      <c r="B9" s="2">
        <f>'0.4.0'!P9</f>
        <v>10.809900000000001</v>
      </c>
      <c r="C9" s="2">
        <f>'0.5.0'!P11</f>
        <v>7.5941000000000001</v>
      </c>
      <c r="E9" s="2">
        <f>parsing!P9</f>
        <v>7.8399999999999997E-2</v>
      </c>
      <c r="F9" s="2">
        <f>abducing!P9</f>
        <v>0.44379999999999997</v>
      </c>
      <c r="G9" s="2">
        <f>deducing!P9</f>
        <v>4.1799999999999997E-2</v>
      </c>
      <c r="H9" s="2">
        <f>inducing!P9</f>
        <v>0.46069999999999994</v>
      </c>
    </row>
    <row r="10" spans="1:8">
      <c r="A10" s="4" t="s">
        <v>19</v>
      </c>
      <c r="B10" s="2">
        <f>'0.4.0'!P10</f>
        <v>558.39760000000001</v>
      </c>
      <c r="C10" s="2">
        <f>'0.5.0'!P12</f>
        <v>7.8867999999999991</v>
      </c>
      <c r="E10" s="2">
        <f>parsing!P10</f>
        <v>7.959999999999999E-2</v>
      </c>
      <c r="F10" s="2">
        <f>abducing!P10</f>
        <v>0.45289999999999997</v>
      </c>
      <c r="G10" s="2">
        <f>deducing!P10</f>
        <v>6.7699999999999996E-2</v>
      </c>
      <c r="H10" s="2">
        <f>inducing!P10</f>
        <v>1.7230000000000001</v>
      </c>
    </row>
    <row r="11" spans="1:8">
      <c r="A11" s="5" t="s">
        <v>25</v>
      </c>
      <c r="B11" s="2">
        <f>'0.4.0'!P11</f>
        <v>6311.5716000000002</v>
      </c>
      <c r="C11" s="2">
        <f>'0.5.0'!P13</f>
        <v>8.8534000000000006</v>
      </c>
      <c r="E11" s="2">
        <f>parsing!P11</f>
        <v>9.4299999999999981E-2</v>
      </c>
      <c r="F11" s="2">
        <f>abducing!P11</f>
        <v>0.44299999999999995</v>
      </c>
      <c r="G11" s="2">
        <f>deducing!P11</f>
        <v>0.10089999999999996</v>
      </c>
      <c r="H11" s="2">
        <f>inducing!P11</f>
        <v>3.5943000000000005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0.4.0</vt:lpstr>
      <vt:lpstr>0.5.0</vt:lpstr>
      <vt:lpstr>parsing</vt:lpstr>
      <vt:lpstr>abducing</vt:lpstr>
      <vt:lpstr>deducing</vt:lpstr>
      <vt:lpstr>inducing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2014-06-22T15:56:12Z</dcterms:created>
  <dcterms:modified xsi:type="dcterms:W3CDTF">2014-06-23T11:05:04Z</dcterms:modified>
</cp:coreProperties>
</file>