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GitHub\ftgj\thesis_2020\Bresnahan\Endelige_ny std\"/>
    </mc:Choice>
  </mc:AlternateContent>
  <xr:revisionPtr revIDLastSave="0" documentId="13_ncr:1_{6A6F1482-3056-4E2E-AA71-03230C080615}" xr6:coauthVersionLast="46" xr6:coauthVersionMax="46" xr10:uidLastSave="{00000000-0000-0000-0000-000000000000}"/>
  <bookViews>
    <workbookView minimized="1" xWindow="4425" yWindow="1290" windowWidth="7500" windowHeight="14190" firstSheet="2" activeTab="8" xr2:uid="{7B0DF94F-AF58-44AA-8B01-A9E2461250E9}"/>
  </bookViews>
  <sheets>
    <sheet name="Parametrer" sheetId="1" r:id="rId1"/>
    <sheet name="Parametrer 2. run" sheetId="9" r:id="rId2"/>
    <sheet name="Parametrer tabel 4 3 run" sheetId="11" r:id="rId3"/>
    <sheet name="Opsætning" sheetId="3" r:id="rId4"/>
    <sheet name="Paste til latex" sheetId="4" r:id="rId5"/>
    <sheet name="Pate til latex 2" sheetId="10" r:id="rId6"/>
    <sheet name="Paste 3" sheetId="12" r:id="rId7"/>
    <sheet name="S - værdier" sheetId="5" r:id="rId8"/>
    <sheet name="S -værdier endelig" sheetId="13" r:id="rId9"/>
    <sheet name="S_figur_by" sheetId="7" r:id="rId10"/>
    <sheet name="S_figur_kom" sheetId="8" r:id="rId11"/>
    <sheet name="Restricted og unrestricted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3" l="1"/>
  <c r="Q9" i="13"/>
  <c r="D18" i="13" s="1"/>
  <c r="O9" i="13"/>
  <c r="B18" i="13" s="1"/>
  <c r="P9" i="13"/>
  <c r="C18" i="13" s="1"/>
  <c r="Q8" i="13"/>
  <c r="D17" i="13" s="1"/>
  <c r="P8" i="13"/>
  <c r="O8" i="13"/>
  <c r="B17" i="13" s="1"/>
  <c r="I8" i="13" a="1"/>
  <c r="I8" i="13" s="1"/>
  <c r="Q6" i="13"/>
  <c r="P6" i="13"/>
  <c r="O6" i="13"/>
  <c r="O5" i="13"/>
  <c r="O4" i="13"/>
  <c r="P3" i="13"/>
  <c r="O3" i="13"/>
  <c r="P5" i="13"/>
  <c r="Q5" i="13"/>
  <c r="R5" i="13"/>
  <c r="S5" i="13"/>
  <c r="R6" i="13"/>
  <c r="S6" i="13"/>
  <c r="P4" i="13"/>
  <c r="Q4" i="13"/>
  <c r="R4" i="13"/>
  <c r="S4" i="13"/>
  <c r="Q3" i="13"/>
  <c r="R3" i="13"/>
  <c r="S3" i="13"/>
  <c r="I3" i="13" a="1"/>
  <c r="I3" i="13" s="1"/>
  <c r="F12" i="3"/>
  <c r="F13" i="3"/>
  <c r="F14" i="3"/>
  <c r="F15" i="3"/>
  <c r="F16" i="3"/>
  <c r="F17" i="3"/>
  <c r="F18" i="3"/>
  <c r="F1" i="3"/>
  <c r="F2" i="3"/>
  <c r="F3" i="3"/>
  <c r="F4" i="3"/>
  <c r="F5" i="3"/>
  <c r="F6" i="3"/>
  <c r="F7" i="3"/>
  <c r="F8" i="3"/>
  <c r="F9" i="3"/>
  <c r="F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" i="3"/>
  <c r="F11" i="3"/>
  <c r="H36" i="3" a="1"/>
  <c r="G35" i="3" a="1"/>
  <c r="H29" i="3" a="1"/>
  <c r="H30" i="3" a="1"/>
  <c r="G19" i="3" a="1"/>
  <c r="H2" i="3" a="1"/>
  <c r="H3" i="3" a="1"/>
  <c r="G11" i="3" a="1"/>
  <c r="G1" i="3" a="1"/>
  <c r="H6" i="3" a="1"/>
  <c r="H18" i="3" a="1"/>
  <c r="H33" i="3" a="1"/>
  <c r="H23" i="3" a="1"/>
  <c r="H20" i="3" a="1"/>
  <c r="H35" i="3" a="1"/>
  <c r="H28" i="3" a="1"/>
  <c r="G25" i="3" a="1"/>
  <c r="G13" i="3" a="1"/>
  <c r="H32" i="3" a="1"/>
  <c r="H22" i="3" a="1"/>
  <c r="H11" i="3" a="1"/>
  <c r="H4" i="3" a="1"/>
  <c r="H1" i="3" a="1"/>
  <c r="H13" i="3" a="1"/>
  <c r="G27" i="3" a="1"/>
  <c r="G15" i="3" a="1"/>
  <c r="G17" i="3" a="1"/>
  <c r="H34" i="3" a="1"/>
  <c r="G31" i="3" a="1"/>
  <c r="H12" i="3" a="1"/>
  <c r="H27" i="3" a="1"/>
  <c r="H17" i="3" a="1"/>
  <c r="H10" i="3" a="1"/>
  <c r="G7" i="3" a="1"/>
  <c r="H24" i="3" a="1"/>
  <c r="G23" i="3" a="1"/>
  <c r="H26" i="3" a="1"/>
  <c r="G29" i="3" a="1"/>
  <c r="H31" i="3" a="1"/>
  <c r="G33" i="3" a="1"/>
  <c r="G21" i="3" a="1"/>
  <c r="H16" i="3" a="1"/>
  <c r="H7" i="3" a="1"/>
  <c r="G9" i="3" a="1"/>
  <c r="H21" i="3" a="1"/>
  <c r="H9" i="3" a="1"/>
  <c r="H8" i="3" a="1"/>
  <c r="H5" i="3" a="1"/>
  <c r="H25" i="3" a="1"/>
  <c r="H15" i="3" a="1"/>
  <c r="G5" i="3" a="1"/>
  <c r="H19" i="3" a="1"/>
  <c r="H14" i="3" a="1"/>
  <c r="G3" i="3" a="1"/>
  <c r="B12" i="13" l="1"/>
  <c r="E12" i="13"/>
  <c r="E15" i="13"/>
  <c r="F14" i="13"/>
  <c r="B14" i="13"/>
  <c r="D13" i="13"/>
  <c r="D12" i="13"/>
  <c r="D15" i="13"/>
  <c r="E14" i="13"/>
  <c r="C13" i="13"/>
  <c r="C12" i="13"/>
  <c r="C15" i="13"/>
  <c r="D14" i="13"/>
  <c r="F13" i="13"/>
  <c r="B13" i="13"/>
  <c r="F12" i="13"/>
  <c r="F15" i="13"/>
  <c r="B15" i="13"/>
  <c r="C14" i="13"/>
  <c r="E13" i="13"/>
  <c r="H36" i="3"/>
  <c r="H34" i="3"/>
  <c r="H32" i="3"/>
  <c r="H30" i="3"/>
  <c r="H28" i="3"/>
  <c r="H26" i="3"/>
  <c r="H24" i="3"/>
  <c r="H22" i="3"/>
  <c r="H20" i="3"/>
  <c r="H18" i="3"/>
  <c r="H16" i="3"/>
  <c r="H14" i="3"/>
  <c r="H12" i="3"/>
  <c r="H10" i="3"/>
  <c r="H8" i="3"/>
  <c r="H6" i="3"/>
  <c r="H4" i="3"/>
  <c r="H35" i="3"/>
  <c r="H33" i="3"/>
  <c r="H31" i="3"/>
  <c r="H29" i="3"/>
  <c r="H27" i="3"/>
  <c r="H25" i="3"/>
  <c r="H23" i="3"/>
  <c r="H21" i="3"/>
  <c r="H19" i="3"/>
  <c r="H17" i="3"/>
  <c r="H15" i="3"/>
  <c r="H13" i="3"/>
  <c r="H11" i="3"/>
  <c r="H9" i="3"/>
  <c r="H7" i="3"/>
  <c r="H5" i="3"/>
  <c r="H3" i="3"/>
  <c r="H2" i="3"/>
  <c r="H1" i="3"/>
  <c r="G35" i="3"/>
  <c r="G33" i="3"/>
  <c r="G31" i="3"/>
  <c r="G29" i="3"/>
  <c r="G27" i="3"/>
  <c r="G25" i="3"/>
  <c r="G23" i="3"/>
  <c r="G21" i="3"/>
  <c r="G19" i="3"/>
  <c r="G17" i="3"/>
  <c r="G15" i="3"/>
  <c r="G13" i="3"/>
  <c r="G11" i="3"/>
  <c r="G9" i="3"/>
  <c r="G7" i="3"/>
  <c r="G5" i="3"/>
  <c r="G3" i="3"/>
  <c r="G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<sst xmlns="http://schemas.openxmlformats.org/spreadsheetml/2006/main" count="1719" uniqueCount="372">
  <si>
    <t>lambda - befolkning</t>
  </si>
  <si>
    <t>0.63</t>
  </si>
  <si>
    <t>0.80</t>
  </si>
  <si>
    <t>(0.05)</t>
  </si>
  <si>
    <t>(0.16)</t>
  </si>
  <si>
    <t>beta_1 - d65</t>
  </si>
  <si>
    <t>0.68</t>
  </si>
  <si>
    <t>0.88</t>
  </si>
  <si>
    <t>(0.12)</t>
  </si>
  <si>
    <t>(0.00)</t>
  </si>
  <si>
    <t>beta_2 - d17</t>
  </si>
  <si>
    <t>-1.88</t>
  </si>
  <si>
    <t>-1.23</t>
  </si>
  <si>
    <t>(0.27)</t>
  </si>
  <si>
    <t>(0.59)</t>
  </si>
  <si>
    <t>beta_3 - indkomst</t>
  </si>
  <si>
    <t>-0.09</t>
  </si>
  <si>
    <t>-0.07</t>
  </si>
  <si>
    <t>nan</t>
  </si>
  <si>
    <t>beta_4 - besk</t>
  </si>
  <si>
    <t>0.95</t>
  </si>
  <si>
    <t>0.56</t>
  </si>
  <si>
    <t>(0.09)</t>
  </si>
  <si>
    <t>(0.11)</t>
  </si>
  <si>
    <t>beta_5 - Foreigner</t>
  </si>
  <si>
    <t>0.16</t>
  </si>
  <si>
    <t>(0.03)</t>
  </si>
  <si>
    <t>beta_6 - yderkom</t>
  </si>
  <si>
    <t>-0.00</t>
  </si>
  <si>
    <t>-0.02</t>
  </si>
  <si>
    <t>0.02</t>
  </si>
  <si>
    <t>(0.01)</t>
  </si>
  <si>
    <t>alpha_1</t>
  </si>
  <si>
    <t>0.00</t>
  </si>
  <si>
    <t>(0.06)</t>
  </si>
  <si>
    <t>alpha_2</t>
  </si>
  <si>
    <t>0.22</t>
  </si>
  <si>
    <t>0.18</t>
  </si>
  <si>
    <t>alpha_3</t>
  </si>
  <si>
    <t>0.07</t>
  </si>
  <si>
    <t>0.05</t>
  </si>
  <si>
    <t>alpha_4</t>
  </si>
  <si>
    <t>alpha_5</t>
  </si>
  <si>
    <t>gamma_1</t>
  </si>
  <si>
    <t>0.92</t>
  </si>
  <si>
    <t>0.97</t>
  </si>
  <si>
    <t>(0.08)</t>
  </si>
  <si>
    <t>gamma_2</t>
  </si>
  <si>
    <t>1.98</t>
  </si>
  <si>
    <t>2.04</t>
  </si>
  <si>
    <t>(0.10)</t>
  </si>
  <si>
    <t>gamma_3</t>
  </si>
  <si>
    <t>0.34</t>
  </si>
  <si>
    <t>0.48</t>
  </si>
  <si>
    <t>(0.15)</t>
  </si>
  <si>
    <t>gamma_4</t>
  </si>
  <si>
    <t>(0.21)</t>
  </si>
  <si>
    <t>gamma_5</t>
  </si>
  <si>
    <t>0.43</t>
  </si>
  <si>
    <t>gamma_6 - Landvalue</t>
  </si>
  <si>
    <t>0.01</t>
  </si>
  <si>
    <t>0.03</t>
  </si>
  <si>
    <t>0.53</t>
  </si>
  <si>
    <t>0.10</t>
  </si>
  <si>
    <t>-1.49</t>
  </si>
  <si>
    <t>0.76</t>
  </si>
  <si>
    <t>0.12</t>
  </si>
  <si>
    <t>0.04</t>
  </si>
  <si>
    <t>0.17</t>
  </si>
  <si>
    <t>0.08</t>
  </si>
  <si>
    <t>1.99</t>
  </si>
  <si>
    <t>0.33</t>
  </si>
  <si>
    <t>0.15</t>
  </si>
  <si>
    <t>0.49</t>
  </si>
  <si>
    <t>0.44</t>
  </si>
  <si>
    <t>0.27</t>
  </si>
  <si>
    <t>0.09</t>
  </si>
  <si>
    <t>0.21</t>
  </si>
  <si>
    <t>0.59</t>
  </si>
  <si>
    <t>0.11</t>
  </si>
  <si>
    <t>0.06</t>
  </si>
  <si>
    <t>5a 5g yder</t>
  </si>
  <si>
    <t>bymarkeder</t>
  </si>
  <si>
    <t xml:space="preserve">5g 5a uden yder </t>
  </si>
  <si>
    <t>3g 3a</t>
  </si>
  <si>
    <t>Kommune</t>
  </si>
  <si>
    <t>0.37</t>
  </si>
  <si>
    <t>0.72</t>
  </si>
  <si>
    <t>0.40</t>
  </si>
  <si>
    <t>-0.78</t>
  </si>
  <si>
    <t>0.42</t>
  </si>
  <si>
    <t>0.24</t>
  </si>
  <si>
    <t>-0.05</t>
  </si>
  <si>
    <t>1.42</t>
  </si>
  <si>
    <t>1.30</t>
  </si>
  <si>
    <t>1.28</t>
  </si>
  <si>
    <t>1.33</t>
  </si>
  <si>
    <t>1.31</t>
  </si>
  <si>
    <t>1.35</t>
  </si>
  <si>
    <t>1.37</t>
  </si>
  <si>
    <t>1.44</t>
  </si>
  <si>
    <t>0.46</t>
  </si>
  <si>
    <t>0.41</t>
  </si>
  <si>
    <t>0.77</t>
  </si>
  <si>
    <t>-0.04</t>
  </si>
  <si>
    <t>-0.86</t>
  </si>
  <si>
    <t>-0.01</t>
  </si>
  <si>
    <t>-1.14</t>
  </si>
  <si>
    <t>2.36</t>
  </si>
  <si>
    <t>2.17</t>
  </si>
  <si>
    <t>2.65</t>
  </si>
  <si>
    <t>1.72</t>
  </si>
  <si>
    <t>1.60</t>
  </si>
  <si>
    <t>0.50</t>
  </si>
  <si>
    <t>-0.18</t>
  </si>
  <si>
    <t>-1.58</t>
  </si>
  <si>
    <t>-0.03</t>
  </si>
  <si>
    <t>0.20</t>
  </si>
  <si>
    <t>2.42</t>
  </si>
  <si>
    <t>2.09</t>
  </si>
  <si>
    <t>3.08</t>
  </si>
  <si>
    <t>1.67</t>
  </si>
  <si>
    <t>1.56</t>
  </si>
  <si>
    <t>-0.06</t>
  </si>
  <si>
    <t>1.13</t>
  </si>
  <si>
    <t>-0.19</t>
  </si>
  <si>
    <t>0.13</t>
  </si>
  <si>
    <t>-0.70</t>
  </si>
  <si>
    <t>0.93</t>
  </si>
  <si>
    <t>1.36</t>
  </si>
  <si>
    <t>1.05</t>
  </si>
  <si>
    <t>2.30</t>
  </si>
  <si>
    <t>0.96</t>
  </si>
  <si>
    <t>0.99</t>
  </si>
  <si>
    <t>0.23</t>
  </si>
  <si>
    <t>1.04</t>
  </si>
  <si>
    <t>5.66</t>
  </si>
  <si>
    <t>1.54</t>
  </si>
  <si>
    <t>-8.38</t>
  </si>
  <si>
    <t>3.43</t>
  </si>
  <si>
    <t>-0.65</t>
  </si>
  <si>
    <t>5.02</t>
  </si>
  <si>
    <t>1.53</t>
  </si>
  <si>
    <t>0.86</t>
  </si>
  <si>
    <t>1.78</t>
  </si>
  <si>
    <t>0.45</t>
  </si>
  <si>
    <t>0.84</t>
  </si>
  <si>
    <t>1.89</t>
  </si>
  <si>
    <t>3g 3a uden yder</t>
  </si>
  <si>
    <t xml:space="preserve"> - </t>
  </si>
  <si>
    <t>\gamma_1</t>
  </si>
  <si>
    <t>\gamma_2</t>
  </si>
  <si>
    <t>\gamma_3</t>
  </si>
  <si>
    <t>\gamma_4</t>
  </si>
  <si>
    <t>\gamma_5</t>
  </si>
  <si>
    <t>\gamma_6 - Landvalue</t>
  </si>
  <si>
    <t>\beta_6 - yderkom</t>
  </si>
  <si>
    <t>\beta_4 - besk</t>
  </si>
  <si>
    <t>\beta_5 - Foreigner</t>
  </si>
  <si>
    <t>\beta_3 - indkomst</t>
  </si>
  <si>
    <t>\beta_2 - d17</t>
  </si>
  <si>
    <t>\beta_1 - d65</t>
  </si>
  <si>
    <t>\lambda - befolkning</t>
  </si>
  <si>
    <t>Kommuner</t>
  </si>
  <si>
    <t>(nan)</t>
  </si>
  <si>
    <t>(0.02)</t>
  </si>
  <si>
    <t>(0.04)</t>
  </si>
  <si>
    <t>(0.22)</t>
  </si>
  <si>
    <t>lambdabefolkning</t>
  </si>
  <si>
    <t>beta_1d65</t>
  </si>
  <si>
    <t>beta_1Andel over 65</t>
  </si>
  <si>
    <t>beta_2d17</t>
  </si>
  <si>
    <t>beta_2Andel under 17</t>
  </si>
  <si>
    <t>beta_3indkomst</t>
  </si>
  <si>
    <t>beta_4besk</t>
  </si>
  <si>
    <t>beta_4Beskæftiget mellem 18-64</t>
  </si>
  <si>
    <t>beta_5Foreigner</t>
  </si>
  <si>
    <t>beta_5Andel med udenlandsk baggrund</t>
  </si>
  <si>
    <t>beta_6yderkom</t>
  </si>
  <si>
    <t>gamma_6Landvalue</t>
  </si>
  <si>
    <t>gamma_6Markedsværdi</t>
  </si>
  <si>
    <t>(1.54)</t>
  </si>
  <si>
    <t>(3.43)</t>
  </si>
  <si>
    <t>(1.37)</t>
  </si>
  <si>
    <t>(0.53)</t>
  </si>
  <si>
    <t>(0.86)</t>
  </si>
  <si>
    <t>(0.20)</t>
  </si>
  <si>
    <t>(0.46)</t>
  </si>
  <si>
    <t>(0.93)</t>
  </si>
  <si>
    <t>(1.05)</t>
  </si>
  <si>
    <t>(0.96)</t>
  </si>
  <si>
    <t>(0.99)</t>
  </si>
  <si>
    <t>(0.23)</t>
  </si>
  <si>
    <t>(0.40)</t>
  </si>
  <si>
    <t>(0.63)</t>
  </si>
  <si>
    <t>(0.24)</t>
  </si>
  <si>
    <t>(1.30)</t>
  </si>
  <si>
    <t>(1.28)</t>
  </si>
  <si>
    <t>(1.31)</t>
  </si>
  <si>
    <t>(0.41)</t>
  </si>
  <si>
    <t>(0.51)</t>
  </si>
  <si>
    <t>(1.61)</t>
  </si>
  <si>
    <t>(1.72)</t>
  </si>
  <si>
    <t>(0.56)</t>
  </si>
  <si>
    <t>(1.67)</t>
  </si>
  <si>
    <t>Entry thresholds</t>
  </si>
  <si>
    <t>Specifikation</t>
  </si>
  <si>
    <t>Byer</t>
  </si>
  <si>
    <t>S_1</t>
  </si>
  <si>
    <t>S_2</t>
  </si>
  <si>
    <t>S_3</t>
  </si>
  <si>
    <t>S_4</t>
  </si>
  <si>
    <t>S_5</t>
  </si>
  <si>
    <t>2.44</t>
  </si>
  <si>
    <t>14.59</t>
  </si>
  <si>
    <t>23.89</t>
  </si>
  <si>
    <t>32.41</t>
  </si>
  <si>
    <t>36.52</t>
  </si>
  <si>
    <t>s_2/s_1</t>
  </si>
  <si>
    <t>s_3/s_2</t>
  </si>
  <si>
    <t>s_4/s_3</t>
  </si>
  <si>
    <t>s_5/s_4</t>
  </si>
  <si>
    <t>2.99</t>
  </si>
  <si>
    <t>1.07</t>
  </si>
  <si>
    <t>0.75</t>
  </si>
  <si>
    <t>1.09</t>
  </si>
  <si>
    <t>1.02</t>
  </si>
  <si>
    <t>0.90</t>
  </si>
  <si>
    <t>1.62</t>
  </si>
  <si>
    <t>37.97</t>
  </si>
  <si>
    <t>63.79</t>
  </si>
  <si>
    <t>109.49</t>
  </si>
  <si>
    <t>140.85</t>
  </si>
  <si>
    <t>11.74</t>
  </si>
  <si>
    <t>1.12</t>
  </si>
  <si>
    <t>1.29</t>
  </si>
  <si>
    <t>1.03</t>
  </si>
  <si>
    <t xml:space="preserve">5a 5g </t>
  </si>
  <si>
    <t>5g 5a uden storbyer</t>
  </si>
  <si>
    <t>5a 5g</t>
  </si>
  <si>
    <t>0.14</t>
  </si>
  <si>
    <t>0.85</t>
  </si>
  <si>
    <t>1.95</t>
  </si>
  <si>
    <t>0.30</t>
  </si>
  <si>
    <t>0.64</t>
  </si>
  <si>
    <t>-2.40</t>
  </si>
  <si>
    <t>0.67</t>
  </si>
  <si>
    <t>1.11</t>
  </si>
  <si>
    <t>2.06</t>
  </si>
  <si>
    <t>Fjernet omkring københavn</t>
  </si>
  <si>
    <t>0.79</t>
  </si>
  <si>
    <t>-1.25</t>
  </si>
  <si>
    <t>-0.08</t>
  </si>
  <si>
    <t>0.58</t>
  </si>
  <si>
    <t>WTFTFWTFW</t>
  </si>
  <si>
    <t>3.06</t>
  </si>
  <si>
    <t>18.30</t>
  </si>
  <si>
    <t>29.43</t>
  </si>
  <si>
    <t>No account for entry restrictions (all markets all years unrestricted)</t>
  </si>
  <si>
    <t>Accounting for entry restriction (2008-2015 censored)</t>
  </si>
  <si>
    <t>2015-2018 uncensored (no restriction)</t>
  </si>
  <si>
    <t xml:space="preserve">3g 3a </t>
  </si>
  <si>
    <t>-0.22</t>
  </si>
  <si>
    <t>-0.64</t>
  </si>
  <si>
    <t>1.34</t>
  </si>
  <si>
    <t>2.52</t>
  </si>
  <si>
    <t>1.00</t>
  </si>
  <si>
    <t>1.48</t>
  </si>
  <si>
    <t>0.28</t>
  </si>
  <si>
    <t>(1.09)</t>
  </si>
  <si>
    <t>(1.13)</t>
  </si>
  <si>
    <t>(1.00)</t>
  </si>
  <si>
    <t>(1.02)</t>
  </si>
  <si>
    <t>(0.28)</t>
  </si>
  <si>
    <t>1.79</t>
  </si>
  <si>
    <t>43.14</t>
  </si>
  <si>
    <t>72.53</t>
  </si>
  <si>
    <t>12.06</t>
  </si>
  <si>
    <t>5a 5a</t>
  </si>
  <si>
    <t>Urestrikteret</t>
  </si>
  <si>
    <t xml:space="preserve">byer </t>
  </si>
  <si>
    <t>kommuner</t>
  </si>
  <si>
    <t>0.94</t>
  </si>
  <si>
    <t>-2.64</t>
  </si>
  <si>
    <t>-0.13</t>
  </si>
  <si>
    <t>0.31</t>
  </si>
  <si>
    <t>0.47</t>
  </si>
  <si>
    <t>0.71</t>
  </si>
  <si>
    <t>-1.39</t>
  </si>
  <si>
    <t>1.47</t>
  </si>
  <si>
    <t>0.61</t>
  </si>
  <si>
    <t>-2.68</t>
  </si>
  <si>
    <t>1.40</t>
  </si>
  <si>
    <t>0.29</t>
  </si>
  <si>
    <t>-0.10</t>
  </si>
  <si>
    <t>0.62</t>
  </si>
  <si>
    <t>0.19</t>
  </si>
  <si>
    <t>0.35</t>
  </si>
  <si>
    <t>0.83</t>
  </si>
  <si>
    <t>11.18</t>
  </si>
  <si>
    <t>4.33</t>
  </si>
  <si>
    <t>2.32</t>
  </si>
  <si>
    <t>-0.81</t>
  </si>
  <si>
    <t>11.55</t>
  </si>
  <si>
    <t>3.21</t>
  </si>
  <si>
    <t>1.46</t>
  </si>
  <si>
    <t>3.24</t>
  </si>
  <si>
    <t>0.36</t>
  </si>
  <si>
    <t>2.53</t>
  </si>
  <si>
    <t>4.28</t>
  </si>
  <si>
    <t>1.25</t>
  </si>
  <si>
    <t>6.73</t>
  </si>
  <si>
    <t>3.98</t>
  </si>
  <si>
    <t>1.26</t>
  </si>
  <si>
    <t>3.86</t>
  </si>
  <si>
    <t>-0.30</t>
  </si>
  <si>
    <t>1.76</t>
  </si>
  <si>
    <t>1.68</t>
  </si>
  <si>
    <t>0.70</t>
  </si>
  <si>
    <t>4.89</t>
  </si>
  <si>
    <t>1.38</t>
  </si>
  <si>
    <t>-0.52</t>
  </si>
  <si>
    <t>-0.76</t>
  </si>
  <si>
    <t>0.98</t>
  </si>
  <si>
    <t>1.51</t>
  </si>
  <si>
    <t>1.14</t>
  </si>
  <si>
    <t>1.01</t>
  </si>
  <si>
    <t>(0.07)</t>
  </si>
  <si>
    <t>(0.50)</t>
  </si>
  <si>
    <t>(0.13)</t>
  </si>
  <si>
    <t>(0.61)</t>
  </si>
  <si>
    <t>(0.37)</t>
  </si>
  <si>
    <t>(0.34)</t>
  </si>
  <si>
    <t>(0.30)</t>
  </si>
  <si>
    <t>(0.47)</t>
  </si>
  <si>
    <t>(0.95)</t>
  </si>
  <si>
    <t>(3.86)</t>
  </si>
  <si>
    <t>(0.62)</t>
  </si>
  <si>
    <t>(1.35)</t>
  </si>
  <si>
    <t>(0.29)</t>
  </si>
  <si>
    <t>(1.04)</t>
  </si>
  <si>
    <t>(0.70)</t>
  </si>
  <si>
    <t>(4.89)</t>
  </si>
  <si>
    <t>(1.38)</t>
  </si>
  <si>
    <t>(0.17)</t>
  </si>
  <si>
    <t>(0.48)</t>
  </si>
  <si>
    <t>(0.19)</t>
  </si>
  <si>
    <t>(0.14)</t>
  </si>
  <si>
    <t>(0.83)</t>
  </si>
  <si>
    <t>(11.18)</t>
  </si>
  <si>
    <t>(4.33)</t>
  </si>
  <si>
    <t>(2.42)</t>
  </si>
  <si>
    <t>(2.32)</t>
  </si>
  <si>
    <t>(11.55)</t>
  </si>
  <si>
    <t>(3.21)</t>
  </si>
  <si>
    <t>(3.24)</t>
  </si>
  <si>
    <t>(0.36)</t>
  </si>
  <si>
    <t>(4.28)</t>
  </si>
  <si>
    <t>(6.73)</t>
  </si>
  <si>
    <t>(3.98)</t>
  </si>
  <si>
    <t>(1.26)</t>
  </si>
  <si>
    <t>(0.18)</t>
  </si>
  <si>
    <t>Byer(1)</t>
  </si>
  <si>
    <t>Byer(2)</t>
  </si>
  <si>
    <t>Kommuner(1)</t>
  </si>
  <si>
    <t>Kommuner(2)</t>
  </si>
  <si>
    <t>SN_S5_ratio = S_vals[5-1]* np.arange(1,5+1) / (S_vals * 5)</t>
  </si>
  <si>
    <t>S_værdier</t>
  </si>
  <si>
    <t>S * 5</t>
  </si>
  <si>
    <t>S5 * (1-5)</t>
  </si>
  <si>
    <t>S3 * (1-3)</t>
  </si>
  <si>
    <t>S *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</si>
</sst>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14"/>
      <color rgb="FF22222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 indent="2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4</xdr:col>
      <xdr:colOff>104457</xdr:colOff>
      <xdr:row>31</xdr:row>
      <xdr:rowOff>104500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8008FE-71AE-422C-81EA-12D2EC19D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2542857" cy="2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252764</xdr:colOff>
      <xdr:row>1</xdr:row>
      <xdr:rowOff>133350</xdr:rowOff>
    </xdr:from>
    <xdr:to>
      <xdr:col>28</xdr:col>
      <xdr:colOff>308916</xdr:colOff>
      <xdr:row>14</xdr:row>
      <xdr:rowOff>85421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134A9B-00DC-47E3-8D08-86B42B4BF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2172954" y="-2452340"/>
          <a:ext cx="2428571" cy="7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76200</xdr:rowOff>
    </xdr:from>
    <xdr:to>
      <xdr:col>7</xdr:col>
      <xdr:colOff>107744</xdr:colOff>
      <xdr:row>17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6A8C4E-3BDC-4ECF-BBC9-BE05088FE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457200"/>
          <a:ext cx="3698669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25</xdr:row>
      <xdr:rowOff>57150</xdr:rowOff>
    </xdr:from>
    <xdr:to>
      <xdr:col>8</xdr:col>
      <xdr:colOff>104195</xdr:colOff>
      <xdr:row>40</xdr:row>
      <xdr:rowOff>75840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AF2CFB-00F1-40DA-A5B4-92157EED2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4819650"/>
          <a:ext cx="4638095" cy="2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19</xdr:row>
      <xdr:rowOff>9525</xdr:rowOff>
    </xdr:from>
    <xdr:to>
      <xdr:col>9</xdr:col>
      <xdr:colOff>608895</xdr:colOff>
      <xdr:row>24</xdr:row>
      <xdr:rowOff>76073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CD6588-ED5E-41C9-BF71-E60F9565A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3629025"/>
          <a:ext cx="5638095" cy="10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21</xdr:col>
      <xdr:colOff>313600</xdr:colOff>
      <xdr:row>45</xdr:row>
      <xdr:rowOff>75619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327740-CD4C-4ECB-8DE8-3AAEFEE00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4000500"/>
          <a:ext cx="5800000" cy="46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504825</xdr:colOff>
      <xdr:row>2</xdr:row>
      <xdr:rowOff>33079</xdr:rowOff>
    </xdr:from>
    <xdr:to>
      <xdr:col>18</xdr:col>
      <xdr:colOff>600075</xdr:colOff>
      <xdr:row>20</xdr:row>
      <xdr:rowOff>82249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645E59-163D-40F3-AB6B-36861C841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0425" y="414079"/>
          <a:ext cx="4362450" cy="34781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304076</xdr:colOff>
      <xdr:row>25</xdr:row>
      <xdr:rowOff>161381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FF62C-9939-465A-9D93-1A37C9387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790476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</xdr:row>
      <xdr:rowOff>0</xdr:rowOff>
    </xdr:from>
    <xdr:to>
      <xdr:col>9</xdr:col>
      <xdr:colOff>513692</xdr:colOff>
      <xdr:row>45</xdr:row>
      <xdr:rowOff>190048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425F24-D9D0-4FEE-BFB7-7CD179835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5143500"/>
          <a:ext cx="5266667" cy="36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1</xdr:row>
      <xdr:rowOff>114300</xdr:rowOff>
    </xdr:from>
    <xdr:to>
      <xdr:col>21</xdr:col>
      <xdr:colOff>170738</xdr:colOff>
      <xdr:row>24</xdr:row>
      <xdr:rowOff>189943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02A35D-6A58-41D7-BD1A-61B16060B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7100" y="304800"/>
          <a:ext cx="5695238" cy="4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25</xdr:row>
      <xdr:rowOff>114300</xdr:rowOff>
    </xdr:from>
    <xdr:to>
      <xdr:col>22</xdr:col>
      <xdr:colOff>370702</xdr:colOff>
      <xdr:row>50</xdr:row>
      <xdr:rowOff>151800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A104F3-8585-435C-8D8F-6B074A0EA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4876800"/>
          <a:ext cx="6180952" cy="4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CA72-2797-4480-9B91-72E5E6616207}">
  <dimension ref="A1:AA71"/>
  <sheetViews>
    <sheetView workbookViewId="0">
      <selection activeCell="B1" sqref="B1:Z2"/>
    </sheetView>
  </sheetViews>
  <sheetFormatPr defaultRowHeight="15" x14ac:dyDescent="0.25"/>
  <sheetData>
    <row r="1" spans="1:27" s="1" customFormat="1" x14ac:dyDescent="0.25">
      <c r="B1" s="1" t="s">
        <v>82</v>
      </c>
      <c r="O1" s="1" t="s">
        <v>85</v>
      </c>
    </row>
    <row r="2" spans="1:27" s="1" customFormat="1" x14ac:dyDescent="0.25">
      <c r="B2" s="1" t="s">
        <v>81</v>
      </c>
      <c r="E2" s="1" t="s">
        <v>83</v>
      </c>
      <c r="H2" s="1" t="s">
        <v>84</v>
      </c>
      <c r="J2" s="1" t="s">
        <v>148</v>
      </c>
      <c r="O2" s="1" t="s">
        <v>81</v>
      </c>
      <c r="R2" s="1" t="s">
        <v>83</v>
      </c>
      <c r="U2" s="1" t="s">
        <v>84</v>
      </c>
      <c r="Y2" s="1" t="s">
        <v>148</v>
      </c>
    </row>
    <row r="3" spans="1:27" s="1" customFormat="1" ht="30" customHeight="1" x14ac:dyDescent="0.25">
      <c r="A3" s="6" t="s">
        <v>168</v>
      </c>
      <c r="B3" s="5" t="s">
        <v>1</v>
      </c>
      <c r="C3" s="5" t="s">
        <v>40</v>
      </c>
      <c r="D3" s="6" t="s">
        <v>168</v>
      </c>
      <c r="E3" s="5" t="s">
        <v>2</v>
      </c>
      <c r="F3" s="5" t="s">
        <v>61</v>
      </c>
      <c r="G3" s="6" t="s">
        <v>168</v>
      </c>
      <c r="H3" s="5" t="s">
        <v>2</v>
      </c>
      <c r="I3" s="5" t="s">
        <v>25</v>
      </c>
      <c r="J3" s="4" t="s">
        <v>168</v>
      </c>
      <c r="K3" s="3" t="s">
        <v>63</v>
      </c>
      <c r="L3" s="3" t="s">
        <v>33</v>
      </c>
      <c r="N3" s="6" t="s">
        <v>168</v>
      </c>
      <c r="O3" s="5" t="s">
        <v>124</v>
      </c>
      <c r="P3" s="5" t="s">
        <v>101</v>
      </c>
      <c r="Q3" s="6" t="s">
        <v>168</v>
      </c>
      <c r="R3" s="5" t="s">
        <v>86</v>
      </c>
      <c r="S3" s="5" t="s">
        <v>66</v>
      </c>
      <c r="U3" s="6" t="s">
        <v>168</v>
      </c>
      <c r="V3" s="3" t="s">
        <v>235</v>
      </c>
      <c r="W3" s="3" t="s">
        <v>75</v>
      </c>
      <c r="Y3" s="6" t="s">
        <v>168</v>
      </c>
      <c r="Z3" s="5" t="s">
        <v>113</v>
      </c>
      <c r="AA3" s="5" t="s">
        <v>18</v>
      </c>
    </row>
    <row r="4" spans="1:27" s="1" customFormat="1" ht="24" x14ac:dyDescent="0.25">
      <c r="A4" s="6" t="s">
        <v>169</v>
      </c>
      <c r="B4" s="5" t="s">
        <v>6</v>
      </c>
      <c r="C4" s="5" t="s">
        <v>66</v>
      </c>
      <c r="D4" s="6" t="s">
        <v>169</v>
      </c>
      <c r="E4" s="5" t="s">
        <v>62</v>
      </c>
      <c r="F4" s="5" t="s">
        <v>63</v>
      </c>
      <c r="G4" s="6" t="s">
        <v>169</v>
      </c>
      <c r="H4" s="5" t="s">
        <v>7</v>
      </c>
      <c r="I4" s="5" t="s">
        <v>33</v>
      </c>
      <c r="J4" s="4" t="s">
        <v>169</v>
      </c>
      <c r="K4" s="3" t="s">
        <v>136</v>
      </c>
      <c r="L4" s="3" t="s">
        <v>137</v>
      </c>
      <c r="N4" s="6" t="s">
        <v>169</v>
      </c>
      <c r="O4" s="5" t="s">
        <v>86</v>
      </c>
      <c r="P4" s="5" t="s">
        <v>25</v>
      </c>
      <c r="Q4" s="6" t="s">
        <v>170</v>
      </c>
      <c r="R4" s="5" t="s">
        <v>87</v>
      </c>
      <c r="S4" s="5" t="s">
        <v>88</v>
      </c>
      <c r="U4" s="6" t="s">
        <v>169</v>
      </c>
      <c r="V4" s="3" t="s">
        <v>68</v>
      </c>
      <c r="W4" s="3" t="s">
        <v>76</v>
      </c>
      <c r="Y4" s="6" t="s">
        <v>169</v>
      </c>
      <c r="Z4" s="5" t="s">
        <v>114</v>
      </c>
      <c r="AA4" s="5" t="s">
        <v>18</v>
      </c>
    </row>
    <row r="5" spans="1:27" s="1" customFormat="1" ht="24" x14ac:dyDescent="0.25">
      <c r="A5" s="6" t="s">
        <v>171</v>
      </c>
      <c r="B5" s="5" t="s">
        <v>11</v>
      </c>
      <c r="C5" s="5" t="s">
        <v>75</v>
      </c>
      <c r="D5" s="6" t="s">
        <v>171</v>
      </c>
      <c r="E5" s="5" t="s">
        <v>64</v>
      </c>
      <c r="F5" s="5" t="s">
        <v>18</v>
      </c>
      <c r="G5" s="6" t="s">
        <v>171</v>
      </c>
      <c r="H5" s="5" t="s">
        <v>12</v>
      </c>
      <c r="I5" s="5" t="s">
        <v>78</v>
      </c>
      <c r="J5" s="4" t="s">
        <v>171</v>
      </c>
      <c r="K5" s="3" t="s">
        <v>138</v>
      </c>
      <c r="L5" s="3" t="s">
        <v>139</v>
      </c>
      <c r="N5" s="6" t="s">
        <v>171</v>
      </c>
      <c r="O5" s="5" t="s">
        <v>125</v>
      </c>
      <c r="P5" s="5" t="s">
        <v>76</v>
      </c>
      <c r="Q5" s="6" t="s">
        <v>172</v>
      </c>
      <c r="R5" s="5" t="s">
        <v>89</v>
      </c>
      <c r="S5" s="5" t="s">
        <v>1</v>
      </c>
      <c r="U5" s="6" t="s">
        <v>171</v>
      </c>
      <c r="V5" s="3" t="s">
        <v>262</v>
      </c>
      <c r="W5" s="3" t="s">
        <v>63</v>
      </c>
      <c r="Y5" s="6" t="s">
        <v>171</v>
      </c>
      <c r="Z5" s="5" t="s">
        <v>115</v>
      </c>
      <c r="AA5" s="5" t="s">
        <v>18</v>
      </c>
    </row>
    <row r="6" spans="1:27" s="1" customFormat="1" ht="24" x14ac:dyDescent="0.25">
      <c r="A6" s="6" t="s">
        <v>173</v>
      </c>
      <c r="B6" s="5" t="s">
        <v>16</v>
      </c>
      <c r="C6" s="5" t="s">
        <v>18</v>
      </c>
      <c r="D6" s="6" t="s">
        <v>173</v>
      </c>
      <c r="E6" s="5" t="s">
        <v>17</v>
      </c>
      <c r="F6" s="5" t="s">
        <v>18</v>
      </c>
      <c r="G6" s="6" t="s">
        <v>173</v>
      </c>
      <c r="H6" s="5" t="s">
        <v>17</v>
      </c>
      <c r="I6" s="5" t="s">
        <v>33</v>
      </c>
      <c r="J6" s="4" t="s">
        <v>173</v>
      </c>
      <c r="K6" s="3" t="s">
        <v>140</v>
      </c>
      <c r="L6" s="3" t="s">
        <v>69</v>
      </c>
      <c r="N6" s="6" t="s">
        <v>173</v>
      </c>
      <c r="O6" s="5" t="s">
        <v>106</v>
      </c>
      <c r="P6" s="5" t="s">
        <v>33</v>
      </c>
      <c r="Q6" s="6" t="s">
        <v>173</v>
      </c>
      <c r="R6" s="5" t="s">
        <v>17</v>
      </c>
      <c r="S6" s="5" t="s">
        <v>61</v>
      </c>
      <c r="U6" s="6" t="s">
        <v>173</v>
      </c>
      <c r="V6" s="3" t="s">
        <v>106</v>
      </c>
      <c r="W6" s="3" t="s">
        <v>18</v>
      </c>
      <c r="Y6" s="6" t="s">
        <v>173</v>
      </c>
      <c r="Z6" s="5" t="s">
        <v>116</v>
      </c>
      <c r="AA6" s="5" t="s">
        <v>18</v>
      </c>
    </row>
    <row r="7" spans="1:27" s="1" customFormat="1" ht="15" customHeight="1" x14ac:dyDescent="0.25">
      <c r="A7" s="6" t="s">
        <v>174</v>
      </c>
      <c r="B7" s="5" t="s">
        <v>20</v>
      </c>
      <c r="C7" s="5" t="s">
        <v>76</v>
      </c>
      <c r="D7" s="6" t="s">
        <v>174</v>
      </c>
      <c r="E7" s="5" t="s">
        <v>65</v>
      </c>
      <c r="F7" s="5" t="s">
        <v>60</v>
      </c>
      <c r="G7" s="6" t="s">
        <v>174</v>
      </c>
      <c r="H7" s="5" t="s">
        <v>21</v>
      </c>
      <c r="I7" s="5" t="s">
        <v>79</v>
      </c>
      <c r="J7" s="4" t="s">
        <v>174</v>
      </c>
      <c r="K7" s="3" t="s">
        <v>141</v>
      </c>
      <c r="L7" s="3" t="s">
        <v>99</v>
      </c>
      <c r="N7" s="6" t="s">
        <v>174</v>
      </c>
      <c r="O7" s="5" t="s">
        <v>126</v>
      </c>
      <c r="P7" s="5" t="s">
        <v>40</v>
      </c>
      <c r="Q7" s="6" t="s">
        <v>175</v>
      </c>
      <c r="R7" s="5" t="s">
        <v>90</v>
      </c>
      <c r="S7" s="5" t="s">
        <v>91</v>
      </c>
      <c r="U7" s="6" t="s">
        <v>174</v>
      </c>
      <c r="V7" s="3" t="s">
        <v>104</v>
      </c>
      <c r="W7" s="3" t="s">
        <v>67</v>
      </c>
      <c r="Y7" s="6" t="s">
        <v>174</v>
      </c>
      <c r="Z7" s="5" t="s">
        <v>117</v>
      </c>
      <c r="AA7" s="5" t="s">
        <v>18</v>
      </c>
    </row>
    <row r="8" spans="1:27" s="1" customFormat="1" ht="24" x14ac:dyDescent="0.25">
      <c r="A8" s="6" t="s">
        <v>176</v>
      </c>
      <c r="B8" s="5" t="s">
        <v>25</v>
      </c>
      <c r="C8" s="5" t="s">
        <v>61</v>
      </c>
      <c r="D8" s="6" t="s">
        <v>176</v>
      </c>
      <c r="E8" s="5" t="s">
        <v>66</v>
      </c>
      <c r="F8" s="5" t="s">
        <v>67</v>
      </c>
      <c r="G8" s="6" t="s">
        <v>176</v>
      </c>
      <c r="H8" s="5" t="s">
        <v>25</v>
      </c>
      <c r="I8" s="5" t="s">
        <v>76</v>
      </c>
      <c r="J8" s="4" t="s">
        <v>176</v>
      </c>
      <c r="K8" s="3" t="s">
        <v>142</v>
      </c>
      <c r="L8" s="3" t="s">
        <v>62</v>
      </c>
      <c r="N8" s="6" t="s">
        <v>176</v>
      </c>
      <c r="O8" s="5" t="s">
        <v>29</v>
      </c>
      <c r="P8" s="5" t="s">
        <v>30</v>
      </c>
      <c r="Q8" s="6" t="s">
        <v>177</v>
      </c>
      <c r="R8" s="5" t="s">
        <v>92</v>
      </c>
      <c r="S8" s="5" t="s">
        <v>79</v>
      </c>
      <c r="U8" s="6" t="s">
        <v>176</v>
      </c>
      <c r="V8" s="3" t="s">
        <v>69</v>
      </c>
      <c r="W8" s="3" t="s">
        <v>18</v>
      </c>
      <c r="Y8" s="6" t="s">
        <v>176</v>
      </c>
      <c r="Z8" s="5" t="s">
        <v>117</v>
      </c>
      <c r="AA8" s="5" t="s">
        <v>18</v>
      </c>
    </row>
    <row r="9" spans="1:27" s="1" customFormat="1" x14ac:dyDescent="0.25">
      <c r="A9" s="6" t="s">
        <v>178</v>
      </c>
      <c r="B9" s="5" t="s">
        <v>28</v>
      </c>
      <c r="C9" s="5" t="s">
        <v>30</v>
      </c>
      <c r="E9" s="3"/>
      <c r="F9" s="3"/>
      <c r="G9" s="6" t="s">
        <v>178</v>
      </c>
      <c r="H9" s="5" t="s">
        <v>29</v>
      </c>
      <c r="I9" s="5" t="s">
        <v>60</v>
      </c>
      <c r="K9" s="3"/>
      <c r="L9" s="3"/>
      <c r="N9" s="6" t="s">
        <v>178</v>
      </c>
      <c r="O9" s="5" t="s">
        <v>127</v>
      </c>
      <c r="P9" s="5" t="s">
        <v>128</v>
      </c>
      <c r="R9" s="3"/>
      <c r="S9" s="3"/>
      <c r="U9" s="6" t="s">
        <v>178</v>
      </c>
      <c r="V9" s="3" t="s">
        <v>263</v>
      </c>
      <c r="W9" s="3" t="s">
        <v>225</v>
      </c>
      <c r="Z9" s="3"/>
      <c r="AA9" s="3"/>
    </row>
    <row r="10" spans="1:27" s="1" customFormat="1" x14ac:dyDescent="0.25">
      <c r="A10" s="6" t="s">
        <v>32</v>
      </c>
      <c r="B10" s="5" t="s">
        <v>33</v>
      </c>
      <c r="C10" s="5" t="s">
        <v>18</v>
      </c>
      <c r="D10" s="6" t="s">
        <v>32</v>
      </c>
      <c r="E10" s="5" t="s">
        <v>33</v>
      </c>
      <c r="F10" s="5" t="s">
        <v>40</v>
      </c>
      <c r="G10" s="6" t="s">
        <v>32</v>
      </c>
      <c r="H10" s="5" t="s">
        <v>33</v>
      </c>
      <c r="I10" s="5" t="s">
        <v>80</v>
      </c>
      <c r="J10" s="4" t="s">
        <v>32</v>
      </c>
      <c r="K10" s="3" t="s">
        <v>33</v>
      </c>
      <c r="L10" s="3" t="s">
        <v>143</v>
      </c>
      <c r="N10" s="6" t="s">
        <v>32</v>
      </c>
      <c r="O10" s="5" t="s">
        <v>129</v>
      </c>
      <c r="P10" s="5" t="s">
        <v>130</v>
      </c>
      <c r="Q10" s="6" t="s">
        <v>32</v>
      </c>
      <c r="R10" s="5" t="s">
        <v>93</v>
      </c>
      <c r="S10" s="5" t="s">
        <v>94</v>
      </c>
      <c r="U10" s="6" t="s">
        <v>32</v>
      </c>
      <c r="V10" s="3" t="s">
        <v>264</v>
      </c>
      <c r="W10" s="3" t="s">
        <v>124</v>
      </c>
      <c r="Y10" s="6" t="s">
        <v>32</v>
      </c>
      <c r="Z10" s="5" t="s">
        <v>118</v>
      </c>
      <c r="AA10" s="5" t="s">
        <v>18</v>
      </c>
    </row>
    <row r="11" spans="1:27" s="1" customFormat="1" ht="15" customHeight="1" x14ac:dyDescent="0.25">
      <c r="A11" s="6" t="s">
        <v>35</v>
      </c>
      <c r="B11" s="5" t="s">
        <v>36</v>
      </c>
      <c r="C11" s="5" t="s">
        <v>61</v>
      </c>
      <c r="D11" s="6" t="s">
        <v>35</v>
      </c>
      <c r="E11" s="5" t="s">
        <v>68</v>
      </c>
      <c r="F11" s="5" t="s">
        <v>30</v>
      </c>
      <c r="G11" s="6" t="s">
        <v>35</v>
      </c>
      <c r="H11" s="5" t="s">
        <v>37</v>
      </c>
      <c r="I11" s="5" t="s">
        <v>40</v>
      </c>
      <c r="J11" s="4" t="s">
        <v>35</v>
      </c>
      <c r="K11" s="3" t="s">
        <v>144</v>
      </c>
      <c r="L11" s="3" t="s">
        <v>77</v>
      </c>
      <c r="N11" s="6" t="s">
        <v>35</v>
      </c>
      <c r="O11" s="5" t="s">
        <v>129</v>
      </c>
      <c r="P11" s="5" t="s">
        <v>130</v>
      </c>
      <c r="Q11" s="6" t="s">
        <v>35</v>
      </c>
      <c r="R11" s="5" t="s">
        <v>95</v>
      </c>
      <c r="S11" s="5" t="s">
        <v>95</v>
      </c>
      <c r="U11" s="6" t="s">
        <v>35</v>
      </c>
      <c r="V11" s="3" t="s">
        <v>95</v>
      </c>
      <c r="W11" s="3" t="s">
        <v>124</v>
      </c>
      <c r="Y11" s="6" t="s">
        <v>35</v>
      </c>
      <c r="Z11" s="5" t="s">
        <v>119</v>
      </c>
      <c r="AA11" s="5" t="s">
        <v>18</v>
      </c>
    </row>
    <row r="12" spans="1:27" s="1" customFormat="1" x14ac:dyDescent="0.25">
      <c r="A12" s="6" t="s">
        <v>38</v>
      </c>
      <c r="B12" s="5" t="s">
        <v>39</v>
      </c>
      <c r="C12" s="5" t="s">
        <v>60</v>
      </c>
      <c r="D12" s="6" t="s">
        <v>38</v>
      </c>
      <c r="E12" s="5" t="s">
        <v>40</v>
      </c>
      <c r="F12" s="5" t="s">
        <v>60</v>
      </c>
      <c r="G12" s="6" t="s">
        <v>38</v>
      </c>
      <c r="H12" s="5" t="s">
        <v>40</v>
      </c>
      <c r="I12" s="5" t="s">
        <v>60</v>
      </c>
      <c r="J12" s="4" t="s">
        <v>38</v>
      </c>
      <c r="K12" s="3" t="s">
        <v>145</v>
      </c>
      <c r="L12" s="3" t="s">
        <v>63</v>
      </c>
      <c r="N12" s="6" t="s">
        <v>38</v>
      </c>
      <c r="O12" s="5" t="s">
        <v>33</v>
      </c>
      <c r="P12" s="5" t="s">
        <v>60</v>
      </c>
      <c r="Q12" s="6" t="s">
        <v>38</v>
      </c>
      <c r="R12" s="5" t="s">
        <v>33</v>
      </c>
      <c r="S12" s="5" t="s">
        <v>67</v>
      </c>
      <c r="U12" s="6" t="s">
        <v>38</v>
      </c>
      <c r="V12" s="3" t="s">
        <v>33</v>
      </c>
      <c r="W12" s="3" t="s">
        <v>60</v>
      </c>
      <c r="Y12" s="6" t="s">
        <v>38</v>
      </c>
      <c r="Z12" s="5" t="s">
        <v>33</v>
      </c>
      <c r="AA12" s="5" t="s">
        <v>18</v>
      </c>
    </row>
    <row r="13" spans="1:27" s="1" customFormat="1" x14ac:dyDescent="0.25">
      <c r="A13" s="6" t="s">
        <v>41</v>
      </c>
      <c r="B13" s="5" t="s">
        <v>30</v>
      </c>
      <c r="C13" s="5" t="s">
        <v>60</v>
      </c>
      <c r="D13" s="6" t="s">
        <v>41</v>
      </c>
      <c r="E13" s="5" t="s">
        <v>30</v>
      </c>
      <c r="F13" s="5" t="s">
        <v>60</v>
      </c>
      <c r="K13" s="3"/>
      <c r="L13" s="3"/>
      <c r="N13" s="6" t="s">
        <v>41</v>
      </c>
      <c r="O13" s="5" t="s">
        <v>30</v>
      </c>
      <c r="P13" s="5" t="s">
        <v>60</v>
      </c>
      <c r="Q13" s="6" t="s">
        <v>41</v>
      </c>
      <c r="R13" s="5" t="s">
        <v>40</v>
      </c>
      <c r="S13" s="5" t="s">
        <v>61</v>
      </c>
      <c r="Z13" s="3"/>
      <c r="AA13" s="3"/>
    </row>
    <row r="14" spans="1:27" s="1" customFormat="1" x14ac:dyDescent="0.25">
      <c r="A14" s="6" t="s">
        <v>42</v>
      </c>
      <c r="B14" s="5" t="s">
        <v>33</v>
      </c>
      <c r="C14" s="5" t="s">
        <v>33</v>
      </c>
      <c r="D14" s="6" t="s">
        <v>42</v>
      </c>
      <c r="E14" s="5" t="s">
        <v>33</v>
      </c>
      <c r="F14" s="5" t="s">
        <v>18</v>
      </c>
      <c r="K14" s="3"/>
      <c r="L14" s="3"/>
      <c r="N14" s="6" t="s">
        <v>42</v>
      </c>
      <c r="O14" s="5" t="s">
        <v>33</v>
      </c>
      <c r="P14" s="5" t="s">
        <v>33</v>
      </c>
      <c r="Q14" s="6" t="s">
        <v>42</v>
      </c>
      <c r="R14" s="5" t="s">
        <v>60</v>
      </c>
      <c r="S14" s="5" t="s">
        <v>30</v>
      </c>
      <c r="Z14" s="3"/>
      <c r="AA14" s="3"/>
    </row>
    <row r="15" spans="1:27" s="1" customFormat="1" ht="15" customHeight="1" x14ac:dyDescent="0.25">
      <c r="A15" s="6" t="s">
        <v>43</v>
      </c>
      <c r="B15" s="5" t="s">
        <v>44</v>
      </c>
      <c r="C15" s="5" t="s">
        <v>69</v>
      </c>
      <c r="D15" s="6" t="s">
        <v>43</v>
      </c>
      <c r="E15" s="5" t="s">
        <v>44</v>
      </c>
      <c r="F15" s="5" t="s">
        <v>69</v>
      </c>
      <c r="G15" s="6" t="s">
        <v>43</v>
      </c>
      <c r="H15" s="5" t="s">
        <v>45</v>
      </c>
      <c r="I15" s="5" t="s">
        <v>76</v>
      </c>
      <c r="J15" s="4" t="s">
        <v>43</v>
      </c>
      <c r="K15" s="3" t="s">
        <v>146</v>
      </c>
      <c r="L15" s="3" t="s">
        <v>25</v>
      </c>
      <c r="N15" s="6" t="s">
        <v>43</v>
      </c>
      <c r="O15" s="5" t="s">
        <v>131</v>
      </c>
      <c r="P15" s="5" t="s">
        <v>132</v>
      </c>
      <c r="Q15" s="6" t="s">
        <v>43</v>
      </c>
      <c r="R15" s="5" t="s">
        <v>96</v>
      </c>
      <c r="S15" s="5" t="s">
        <v>97</v>
      </c>
      <c r="U15" s="6" t="s">
        <v>43</v>
      </c>
      <c r="V15" s="3" t="s">
        <v>265</v>
      </c>
      <c r="W15" s="3" t="s">
        <v>266</v>
      </c>
      <c r="Y15" s="6" t="s">
        <v>43</v>
      </c>
      <c r="Z15" s="5" t="s">
        <v>120</v>
      </c>
      <c r="AA15" s="5" t="s">
        <v>121</v>
      </c>
    </row>
    <row r="16" spans="1:27" s="1" customFormat="1" x14ac:dyDescent="0.25">
      <c r="A16" s="6" t="s">
        <v>47</v>
      </c>
      <c r="B16" s="5" t="s">
        <v>48</v>
      </c>
      <c r="C16" s="5" t="s">
        <v>63</v>
      </c>
      <c r="D16" s="6" t="s">
        <v>47</v>
      </c>
      <c r="E16" s="5" t="s">
        <v>70</v>
      </c>
      <c r="F16" s="5" t="s">
        <v>63</v>
      </c>
      <c r="G16" s="6" t="s">
        <v>47</v>
      </c>
      <c r="H16" s="5" t="s">
        <v>49</v>
      </c>
      <c r="I16" s="5" t="s">
        <v>66</v>
      </c>
      <c r="J16" s="4" t="s">
        <v>47</v>
      </c>
      <c r="K16" s="3" t="s">
        <v>147</v>
      </c>
      <c r="L16" s="3" t="s">
        <v>72</v>
      </c>
      <c r="N16" s="6" t="s">
        <v>47</v>
      </c>
      <c r="O16" s="5" t="s">
        <v>60</v>
      </c>
      <c r="P16" s="5" t="s">
        <v>133</v>
      </c>
      <c r="Q16" s="6" t="s">
        <v>47</v>
      </c>
      <c r="R16" s="5" t="s">
        <v>98</v>
      </c>
      <c r="S16" s="5" t="s">
        <v>99</v>
      </c>
      <c r="U16" s="6" t="s">
        <v>47</v>
      </c>
      <c r="V16" s="3" t="s">
        <v>33</v>
      </c>
      <c r="W16" s="3" t="s">
        <v>226</v>
      </c>
      <c r="Y16" s="6" t="s">
        <v>47</v>
      </c>
      <c r="Z16" s="5" t="s">
        <v>33</v>
      </c>
      <c r="AA16" s="5" t="s">
        <v>111</v>
      </c>
    </row>
    <row r="17" spans="1:27" s="1" customFormat="1" x14ac:dyDescent="0.25">
      <c r="A17" s="6" t="s">
        <v>51</v>
      </c>
      <c r="B17" s="5" t="s">
        <v>52</v>
      </c>
      <c r="C17" s="5" t="s">
        <v>72</v>
      </c>
      <c r="D17" s="6" t="s">
        <v>51</v>
      </c>
      <c r="E17" s="5" t="s">
        <v>71</v>
      </c>
      <c r="F17" s="5" t="s">
        <v>72</v>
      </c>
      <c r="G17" s="6" t="s">
        <v>51</v>
      </c>
      <c r="H17" s="5" t="s">
        <v>53</v>
      </c>
      <c r="I17" s="5" t="s">
        <v>25</v>
      </c>
      <c r="J17" s="4" t="s">
        <v>51</v>
      </c>
      <c r="K17" s="3" t="s">
        <v>58</v>
      </c>
      <c r="L17" s="3" t="s">
        <v>117</v>
      </c>
      <c r="N17" s="6" t="s">
        <v>51</v>
      </c>
      <c r="O17" s="5" t="s">
        <v>96</v>
      </c>
      <c r="P17" s="5" t="s">
        <v>75</v>
      </c>
      <c r="Q17" s="6" t="s">
        <v>51</v>
      </c>
      <c r="R17" s="5" t="s">
        <v>100</v>
      </c>
      <c r="S17" s="5" t="s">
        <v>101</v>
      </c>
      <c r="U17" s="6" t="s">
        <v>51</v>
      </c>
      <c r="V17" s="3" t="s">
        <v>267</v>
      </c>
      <c r="W17" s="3" t="s">
        <v>268</v>
      </c>
      <c r="Y17" s="6" t="s">
        <v>51</v>
      </c>
      <c r="Z17" s="5" t="s">
        <v>122</v>
      </c>
      <c r="AA17" s="5" t="s">
        <v>18</v>
      </c>
    </row>
    <row r="18" spans="1:27" s="1" customFormat="1" x14ac:dyDescent="0.25">
      <c r="A18" s="6" t="s">
        <v>55</v>
      </c>
      <c r="B18" s="5" t="s">
        <v>53</v>
      </c>
      <c r="C18" s="5" t="s">
        <v>77</v>
      </c>
      <c r="D18" s="6" t="s">
        <v>55</v>
      </c>
      <c r="E18" s="5" t="s">
        <v>73</v>
      </c>
      <c r="F18" s="5" t="s">
        <v>36</v>
      </c>
      <c r="K18" s="3"/>
      <c r="L18" s="3"/>
      <c r="N18" s="6" t="s">
        <v>55</v>
      </c>
      <c r="O18" s="5" t="s">
        <v>33</v>
      </c>
      <c r="P18" s="5" t="s">
        <v>134</v>
      </c>
      <c r="Q18" s="6" t="s">
        <v>55</v>
      </c>
      <c r="R18" s="5" t="s">
        <v>77</v>
      </c>
      <c r="S18" s="5" t="s">
        <v>102</v>
      </c>
      <c r="V18" s="3"/>
      <c r="W18" s="3"/>
      <c r="Z18" s="3"/>
      <c r="AA18" s="3"/>
    </row>
    <row r="19" spans="1:27" s="1" customFormat="1" ht="15" customHeight="1" x14ac:dyDescent="0.25">
      <c r="A19" s="6" t="s">
        <v>57</v>
      </c>
      <c r="B19" s="5" t="s">
        <v>58</v>
      </c>
      <c r="C19" s="5" t="s">
        <v>76</v>
      </c>
      <c r="D19" s="6" t="s">
        <v>57</v>
      </c>
      <c r="E19" s="5" t="s">
        <v>74</v>
      </c>
      <c r="F19" s="5" t="s">
        <v>69</v>
      </c>
      <c r="K19" s="3"/>
      <c r="L19" s="3"/>
      <c r="N19" s="6" t="s">
        <v>57</v>
      </c>
      <c r="O19" s="5" t="s">
        <v>135</v>
      </c>
      <c r="P19" s="5" t="s">
        <v>79</v>
      </c>
      <c r="Q19" s="6" t="s">
        <v>57</v>
      </c>
      <c r="R19" s="5" t="s">
        <v>103</v>
      </c>
      <c r="S19" s="5" t="s">
        <v>88</v>
      </c>
      <c r="V19" s="3"/>
      <c r="W19" s="3"/>
      <c r="Z19" s="3"/>
      <c r="AA19" s="3"/>
    </row>
    <row r="20" spans="1:27" s="1" customFormat="1" ht="24" x14ac:dyDescent="0.25">
      <c r="A20" s="6" t="s">
        <v>179</v>
      </c>
      <c r="B20" s="5" t="s">
        <v>60</v>
      </c>
      <c r="C20" s="5" t="s">
        <v>60</v>
      </c>
      <c r="D20" s="6" t="s">
        <v>179</v>
      </c>
      <c r="E20" s="5" t="s">
        <v>60</v>
      </c>
      <c r="F20" s="5" t="s">
        <v>60</v>
      </c>
      <c r="G20" s="6" t="s">
        <v>179</v>
      </c>
      <c r="H20" s="5" t="s">
        <v>60</v>
      </c>
      <c r="I20" s="5" t="s">
        <v>60</v>
      </c>
      <c r="J20" s="4" t="s">
        <v>179</v>
      </c>
      <c r="K20" s="3" t="s">
        <v>61</v>
      </c>
      <c r="L20" s="3" t="s">
        <v>60</v>
      </c>
      <c r="N20" s="6" t="s">
        <v>179</v>
      </c>
      <c r="O20" s="5" t="s">
        <v>33</v>
      </c>
      <c r="P20" s="5" t="s">
        <v>60</v>
      </c>
      <c r="Q20" s="6" t="s">
        <v>180</v>
      </c>
      <c r="R20" s="5" t="s">
        <v>104</v>
      </c>
      <c r="S20" s="5" t="s">
        <v>30</v>
      </c>
      <c r="U20" s="6" t="s">
        <v>179</v>
      </c>
      <c r="V20" s="3" t="s">
        <v>106</v>
      </c>
      <c r="W20" s="3" t="s">
        <v>60</v>
      </c>
      <c r="Y20" s="6" t="s">
        <v>179</v>
      </c>
      <c r="Z20" s="5" t="s">
        <v>123</v>
      </c>
      <c r="AA20" s="5" t="s">
        <v>61</v>
      </c>
    </row>
    <row r="23" spans="1:27" ht="30" customHeight="1" x14ac:dyDescent="0.25"/>
    <row r="27" spans="1:27" ht="15" customHeight="1" x14ac:dyDescent="0.25"/>
    <row r="71" ht="4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2236-CD38-478D-B475-7A9A6EFED9CE}">
  <dimension ref="B1:AA40"/>
  <sheetViews>
    <sheetView workbookViewId="0">
      <selection activeCell="Z3" sqref="Z3:AA16"/>
    </sheetView>
  </sheetViews>
  <sheetFormatPr defaultRowHeight="15" x14ac:dyDescent="0.25"/>
  <sheetData>
    <row r="1" spans="2:27" x14ac:dyDescent="0.25">
      <c r="B1" s="1" t="s">
        <v>82</v>
      </c>
      <c r="C1" s="1"/>
      <c r="D1" s="1"/>
      <c r="E1" s="1"/>
      <c r="F1" s="1"/>
      <c r="G1" s="1"/>
      <c r="H1" s="1"/>
      <c r="I1" s="1"/>
      <c r="J1" s="1" t="s">
        <v>254</v>
      </c>
      <c r="K1" s="1"/>
      <c r="L1" s="1"/>
      <c r="M1" s="1"/>
      <c r="N1" s="1"/>
      <c r="O1" s="1" t="s">
        <v>85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2:27" x14ac:dyDescent="0.25">
      <c r="B2" s="1" t="s">
        <v>237</v>
      </c>
      <c r="C2" s="1"/>
      <c r="D2" s="1"/>
      <c r="E2" s="1" t="s">
        <v>238</v>
      </c>
      <c r="F2" s="1"/>
      <c r="G2" s="1"/>
      <c r="H2" s="1" t="s">
        <v>84</v>
      </c>
      <c r="I2" s="1"/>
      <c r="J2" s="1" t="s">
        <v>148</v>
      </c>
      <c r="K2" s="1"/>
      <c r="L2" s="1"/>
      <c r="M2" s="1"/>
      <c r="N2" s="1"/>
      <c r="O2" s="1" t="s">
        <v>81</v>
      </c>
      <c r="P2" s="1"/>
      <c r="Q2" s="1"/>
      <c r="R2" s="1" t="s">
        <v>238</v>
      </c>
      <c r="S2" s="1"/>
      <c r="T2" s="1"/>
      <c r="U2" s="1" t="s">
        <v>84</v>
      </c>
      <c r="V2" s="1"/>
      <c r="W2" s="1"/>
      <c r="X2" s="1"/>
      <c r="Y2" s="1" t="s">
        <v>261</v>
      </c>
    </row>
    <row r="3" spans="2:27" ht="36" x14ac:dyDescent="0.25">
      <c r="D3" s="4" t="s">
        <v>0</v>
      </c>
      <c r="E3" s="3" t="s">
        <v>6</v>
      </c>
      <c r="F3" s="3" t="s">
        <v>18</v>
      </c>
      <c r="J3" s="4" t="s">
        <v>0</v>
      </c>
      <c r="K3" s="3" t="s">
        <v>250</v>
      </c>
      <c r="L3" s="3" t="s">
        <v>39</v>
      </c>
      <c r="Y3" s="4" t="s">
        <v>0</v>
      </c>
      <c r="Z3" s="3" t="s">
        <v>235</v>
      </c>
      <c r="AA3" s="3" t="s">
        <v>75</v>
      </c>
    </row>
    <row r="4" spans="2:27" ht="24" x14ac:dyDescent="0.25">
      <c r="D4" s="4" t="s">
        <v>5</v>
      </c>
      <c r="E4" s="3" t="s">
        <v>65</v>
      </c>
      <c r="F4" s="3" t="s">
        <v>240</v>
      </c>
      <c r="J4" s="4" t="s">
        <v>5</v>
      </c>
      <c r="K4" s="3" t="s">
        <v>143</v>
      </c>
      <c r="L4" s="3" t="s">
        <v>33</v>
      </c>
      <c r="Y4" s="4" t="s">
        <v>5</v>
      </c>
      <c r="Z4" s="3" t="s">
        <v>68</v>
      </c>
      <c r="AA4" s="3" t="s">
        <v>76</v>
      </c>
    </row>
    <row r="5" spans="2:27" ht="24" x14ac:dyDescent="0.25">
      <c r="D5" s="4" t="s">
        <v>10</v>
      </c>
      <c r="E5" s="3" t="s">
        <v>115</v>
      </c>
      <c r="F5" s="3" t="s">
        <v>36</v>
      </c>
      <c r="J5" s="4" t="s">
        <v>10</v>
      </c>
      <c r="K5" s="3" t="s">
        <v>251</v>
      </c>
      <c r="L5" s="3" t="s">
        <v>68</v>
      </c>
      <c r="Y5" s="4" t="s">
        <v>10</v>
      </c>
      <c r="Z5" s="3" t="s">
        <v>262</v>
      </c>
      <c r="AA5" s="3" t="s">
        <v>63</v>
      </c>
    </row>
    <row r="6" spans="2:27" ht="24" x14ac:dyDescent="0.25">
      <c r="D6" s="4" t="s">
        <v>15</v>
      </c>
      <c r="E6" s="3" t="s">
        <v>16</v>
      </c>
      <c r="F6" s="3" t="s">
        <v>60</v>
      </c>
      <c r="J6" s="4" t="s">
        <v>15</v>
      </c>
      <c r="K6" s="3" t="s">
        <v>252</v>
      </c>
      <c r="L6" s="3" t="s">
        <v>18</v>
      </c>
      <c r="Y6" s="4" t="s">
        <v>15</v>
      </c>
      <c r="Z6" s="3" t="s">
        <v>106</v>
      </c>
      <c r="AA6" s="3" t="s">
        <v>18</v>
      </c>
    </row>
    <row r="7" spans="2:27" ht="24" x14ac:dyDescent="0.25">
      <c r="D7" s="4" t="s">
        <v>19</v>
      </c>
      <c r="E7" s="3" t="s">
        <v>241</v>
      </c>
      <c r="F7" s="3" t="s">
        <v>76</v>
      </c>
      <c r="J7" s="4" t="s">
        <v>19</v>
      </c>
      <c r="K7" s="3" t="s">
        <v>253</v>
      </c>
      <c r="L7" s="3" t="s">
        <v>39</v>
      </c>
      <c r="Y7" s="4" t="s">
        <v>19</v>
      </c>
      <c r="Z7" s="3" t="s">
        <v>104</v>
      </c>
      <c r="AA7" s="3" t="s">
        <v>67</v>
      </c>
    </row>
    <row r="8" spans="2:27" ht="24" x14ac:dyDescent="0.25">
      <c r="D8" s="4" t="s">
        <v>24</v>
      </c>
      <c r="E8" s="3" t="s">
        <v>79</v>
      </c>
      <c r="F8" s="3" t="s">
        <v>40</v>
      </c>
      <c r="J8" s="4" t="s">
        <v>24</v>
      </c>
      <c r="K8" s="3" t="s">
        <v>25</v>
      </c>
      <c r="L8" s="3" t="s">
        <v>67</v>
      </c>
      <c r="Y8" s="4" t="s">
        <v>24</v>
      </c>
      <c r="Z8" s="3" t="s">
        <v>69</v>
      </c>
      <c r="AA8" s="3" t="s">
        <v>18</v>
      </c>
    </row>
    <row r="9" spans="2:27" ht="24" x14ac:dyDescent="0.25">
      <c r="D9" s="4" t="s">
        <v>27</v>
      </c>
      <c r="E9" s="3" t="s">
        <v>106</v>
      </c>
      <c r="F9" s="3" t="s">
        <v>30</v>
      </c>
      <c r="J9" s="4" t="s">
        <v>32</v>
      </c>
      <c r="K9" s="3" t="s">
        <v>33</v>
      </c>
      <c r="L9" s="3" t="s">
        <v>80</v>
      </c>
      <c r="Y9" s="4" t="s">
        <v>27</v>
      </c>
      <c r="Z9" s="3" t="s">
        <v>263</v>
      </c>
      <c r="AA9" s="3" t="s">
        <v>225</v>
      </c>
    </row>
    <row r="10" spans="2:27" x14ac:dyDescent="0.25">
      <c r="D10" s="4" t="s">
        <v>32</v>
      </c>
      <c r="E10" s="3" t="s">
        <v>33</v>
      </c>
      <c r="F10" s="3" t="s">
        <v>69</v>
      </c>
      <c r="J10" s="4" t="s">
        <v>35</v>
      </c>
      <c r="K10" s="3" t="s">
        <v>37</v>
      </c>
      <c r="L10" s="3" t="s">
        <v>30</v>
      </c>
      <c r="Y10" s="4" t="s">
        <v>32</v>
      </c>
      <c r="Z10" s="3" t="s">
        <v>264</v>
      </c>
      <c r="AA10" s="3" t="s">
        <v>124</v>
      </c>
    </row>
    <row r="11" spans="2:27" x14ac:dyDescent="0.25">
      <c r="D11" s="4" t="s">
        <v>35</v>
      </c>
      <c r="E11" s="3" t="s">
        <v>77</v>
      </c>
      <c r="F11" s="3" t="s">
        <v>60</v>
      </c>
      <c r="J11" s="4" t="s">
        <v>38</v>
      </c>
      <c r="K11" s="3" t="s">
        <v>40</v>
      </c>
      <c r="L11" s="3" t="s">
        <v>60</v>
      </c>
      <c r="Y11" s="4" t="s">
        <v>35</v>
      </c>
      <c r="Z11" s="3" t="s">
        <v>95</v>
      </c>
      <c r="AA11" s="3" t="s">
        <v>124</v>
      </c>
    </row>
    <row r="12" spans="2:27" x14ac:dyDescent="0.25">
      <c r="D12" s="4" t="s">
        <v>38</v>
      </c>
      <c r="E12" s="3" t="s">
        <v>40</v>
      </c>
      <c r="F12" s="3" t="s">
        <v>60</v>
      </c>
      <c r="J12" s="4" t="s">
        <v>43</v>
      </c>
      <c r="K12" s="3" t="s">
        <v>133</v>
      </c>
      <c r="L12" s="3" t="s">
        <v>69</v>
      </c>
      <c r="Y12" s="4" t="s">
        <v>38</v>
      </c>
      <c r="Z12" s="3" t="s">
        <v>33</v>
      </c>
      <c r="AA12" s="3" t="s">
        <v>60</v>
      </c>
    </row>
    <row r="13" spans="2:27" x14ac:dyDescent="0.25">
      <c r="D13" s="4" t="s">
        <v>41</v>
      </c>
      <c r="E13" s="3" t="s">
        <v>61</v>
      </c>
      <c r="F13" s="3" t="s">
        <v>60</v>
      </c>
      <c r="J13" s="4" t="s">
        <v>47</v>
      </c>
      <c r="K13" s="3" t="s">
        <v>248</v>
      </c>
      <c r="L13" s="3" t="s">
        <v>79</v>
      </c>
      <c r="Y13" s="4" t="s">
        <v>43</v>
      </c>
      <c r="Z13" s="3" t="s">
        <v>265</v>
      </c>
      <c r="AA13" s="3" t="s">
        <v>266</v>
      </c>
    </row>
    <row r="14" spans="2:27" x14ac:dyDescent="0.25">
      <c r="D14" s="4" t="s">
        <v>42</v>
      </c>
      <c r="E14" s="3" t="s">
        <v>60</v>
      </c>
      <c r="F14" s="3" t="s">
        <v>33</v>
      </c>
      <c r="J14" s="4" t="s">
        <v>51</v>
      </c>
      <c r="K14" s="3" t="s">
        <v>101</v>
      </c>
      <c r="L14" s="3" t="s">
        <v>25</v>
      </c>
      <c r="Y14" s="4" t="s">
        <v>47</v>
      </c>
      <c r="Z14" s="3" t="s">
        <v>33</v>
      </c>
      <c r="AA14" s="3" t="s">
        <v>226</v>
      </c>
    </row>
    <row r="15" spans="2:27" ht="24" x14ac:dyDescent="0.25">
      <c r="D15" s="4" t="s">
        <v>43</v>
      </c>
      <c r="E15" s="3" t="s">
        <v>20</v>
      </c>
      <c r="F15" s="3" t="s">
        <v>76</v>
      </c>
      <c r="J15" s="4" t="s">
        <v>59</v>
      </c>
      <c r="K15" s="3" t="s">
        <v>60</v>
      </c>
      <c r="L15" s="3" t="s">
        <v>60</v>
      </c>
      <c r="Y15" s="4" t="s">
        <v>51</v>
      </c>
      <c r="Z15" s="3" t="s">
        <v>267</v>
      </c>
      <c r="AA15" s="3" t="s">
        <v>268</v>
      </c>
    </row>
    <row r="16" spans="2:27" ht="24" x14ac:dyDescent="0.25">
      <c r="D16" s="4" t="s">
        <v>47</v>
      </c>
      <c r="E16" s="3" t="s">
        <v>242</v>
      </c>
      <c r="F16" s="3" t="s">
        <v>63</v>
      </c>
      <c r="Y16" s="4" t="s">
        <v>59</v>
      </c>
      <c r="Z16" s="3" t="s">
        <v>106</v>
      </c>
      <c r="AA16" s="3" t="s">
        <v>60</v>
      </c>
    </row>
    <row r="17" spans="4:6" x14ac:dyDescent="0.25">
      <c r="D17" s="4" t="s">
        <v>51</v>
      </c>
      <c r="E17" s="3" t="s">
        <v>21</v>
      </c>
      <c r="F17" s="3" t="s">
        <v>68</v>
      </c>
    </row>
    <row r="18" spans="4:6" x14ac:dyDescent="0.25">
      <c r="D18" s="4" t="s">
        <v>55</v>
      </c>
      <c r="E18" s="3" t="s">
        <v>243</v>
      </c>
      <c r="F18" s="3" t="s">
        <v>91</v>
      </c>
    </row>
    <row r="19" spans="4:6" x14ac:dyDescent="0.25">
      <c r="D19" s="4" t="s">
        <v>57</v>
      </c>
      <c r="E19" s="3" t="s">
        <v>67</v>
      </c>
      <c r="F19" s="3" t="s">
        <v>76</v>
      </c>
    </row>
    <row r="20" spans="4:6" ht="24" x14ac:dyDescent="0.25">
      <c r="D20" s="4" t="s">
        <v>59</v>
      </c>
      <c r="E20" s="3" t="s">
        <v>33</v>
      </c>
      <c r="F20" s="3" t="s">
        <v>60</v>
      </c>
    </row>
    <row r="22" spans="4:6" ht="48" x14ac:dyDescent="0.25">
      <c r="D22" s="4" t="s">
        <v>249</v>
      </c>
      <c r="E22" s="4"/>
      <c r="F22" s="2"/>
    </row>
    <row r="23" spans="4:6" ht="36" x14ac:dyDescent="0.25">
      <c r="D23" s="4" t="s">
        <v>0</v>
      </c>
      <c r="E23" s="3" t="s">
        <v>244</v>
      </c>
      <c r="F23" s="3" t="s">
        <v>18</v>
      </c>
    </row>
    <row r="24" spans="4:6" ht="24" x14ac:dyDescent="0.25">
      <c r="D24" s="4" t="s">
        <v>5</v>
      </c>
      <c r="E24" s="3" t="s">
        <v>145</v>
      </c>
      <c r="F24" s="3" t="s">
        <v>37</v>
      </c>
    </row>
    <row r="25" spans="4:6" ht="24" x14ac:dyDescent="0.25">
      <c r="D25" s="4" t="s">
        <v>10</v>
      </c>
      <c r="E25" s="3" t="s">
        <v>245</v>
      </c>
      <c r="F25" s="3" t="s">
        <v>36</v>
      </c>
    </row>
    <row r="26" spans="4:6" ht="24" x14ac:dyDescent="0.25">
      <c r="D26" s="4" t="s">
        <v>15</v>
      </c>
      <c r="E26" s="3" t="s">
        <v>106</v>
      </c>
      <c r="F26" s="3" t="s">
        <v>30</v>
      </c>
    </row>
    <row r="27" spans="4:6" ht="24" x14ac:dyDescent="0.25">
      <c r="D27" s="4" t="s">
        <v>19</v>
      </c>
      <c r="E27" s="3" t="s">
        <v>246</v>
      </c>
      <c r="F27" s="3" t="s">
        <v>66</v>
      </c>
    </row>
    <row r="28" spans="4:6" ht="24" x14ac:dyDescent="0.25">
      <c r="D28" s="4" t="s">
        <v>24</v>
      </c>
      <c r="E28" s="3" t="s">
        <v>113</v>
      </c>
      <c r="F28" s="3" t="s">
        <v>63</v>
      </c>
    </row>
    <row r="29" spans="4:6" ht="24" x14ac:dyDescent="0.25">
      <c r="D29" s="4" t="s">
        <v>27</v>
      </c>
      <c r="E29" s="3" t="s">
        <v>116</v>
      </c>
      <c r="F29" s="3" t="s">
        <v>30</v>
      </c>
    </row>
    <row r="30" spans="4:6" x14ac:dyDescent="0.25">
      <c r="D30" s="4" t="s">
        <v>32</v>
      </c>
      <c r="E30" s="3" t="s">
        <v>33</v>
      </c>
      <c r="F30" s="3" t="s">
        <v>240</v>
      </c>
    </row>
    <row r="31" spans="4:6" x14ac:dyDescent="0.25">
      <c r="D31" s="4" t="s">
        <v>35</v>
      </c>
      <c r="E31" s="3" t="s">
        <v>75</v>
      </c>
      <c r="F31" s="3" t="s">
        <v>30</v>
      </c>
    </row>
    <row r="32" spans="4:6" x14ac:dyDescent="0.25">
      <c r="D32" s="4" t="s">
        <v>38</v>
      </c>
      <c r="E32" s="3" t="s">
        <v>79</v>
      </c>
      <c r="F32" s="3" t="s">
        <v>60</v>
      </c>
    </row>
    <row r="33" spans="4:6" x14ac:dyDescent="0.25">
      <c r="D33" s="4" t="s">
        <v>41</v>
      </c>
      <c r="E33" s="3" t="s">
        <v>61</v>
      </c>
      <c r="F33" s="3" t="s">
        <v>60</v>
      </c>
    </row>
    <row r="34" spans="4:6" x14ac:dyDescent="0.25">
      <c r="D34" s="4" t="s">
        <v>42</v>
      </c>
      <c r="E34" s="3" t="s">
        <v>30</v>
      </c>
      <c r="F34" s="3" t="s">
        <v>33</v>
      </c>
    </row>
    <row r="35" spans="4:6" x14ac:dyDescent="0.25">
      <c r="D35" s="4" t="s">
        <v>43</v>
      </c>
      <c r="E35" s="3" t="s">
        <v>247</v>
      </c>
      <c r="F35" s="3" t="s">
        <v>76</v>
      </c>
    </row>
    <row r="36" spans="4:6" x14ac:dyDescent="0.25">
      <c r="D36" s="4" t="s">
        <v>47</v>
      </c>
      <c r="E36" s="3" t="s">
        <v>248</v>
      </c>
      <c r="F36" s="3" t="s">
        <v>66</v>
      </c>
    </row>
    <row r="37" spans="4:6" x14ac:dyDescent="0.25">
      <c r="D37" s="4" t="s">
        <v>51</v>
      </c>
      <c r="E37" s="3" t="s">
        <v>30</v>
      </c>
      <c r="F37" s="3" t="s">
        <v>68</v>
      </c>
    </row>
    <row r="38" spans="4:6" x14ac:dyDescent="0.25">
      <c r="D38" s="4" t="s">
        <v>55</v>
      </c>
      <c r="E38" s="3" t="s">
        <v>243</v>
      </c>
      <c r="F38" s="3" t="s">
        <v>91</v>
      </c>
    </row>
    <row r="39" spans="4:6" x14ac:dyDescent="0.25">
      <c r="D39" s="4" t="s">
        <v>57</v>
      </c>
      <c r="E39" s="3" t="s">
        <v>76</v>
      </c>
      <c r="F39" s="3" t="s">
        <v>66</v>
      </c>
    </row>
    <row r="40" spans="4:6" ht="24" x14ac:dyDescent="0.25">
      <c r="D40" s="4" t="s">
        <v>59</v>
      </c>
      <c r="E40" s="3" t="s">
        <v>33</v>
      </c>
      <c r="F40" s="3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FF05-9789-428F-986D-3EEDD2E88B54}">
  <dimension ref="A1:W20"/>
  <sheetViews>
    <sheetView workbookViewId="0">
      <selection activeCell="P3" sqref="P3:Q20"/>
    </sheetView>
  </sheetViews>
  <sheetFormatPr defaultRowHeight="15" x14ac:dyDescent="0.25"/>
  <sheetData>
    <row r="1" spans="1:23" x14ac:dyDescent="0.25">
      <c r="A1" s="1"/>
      <c r="B1" s="1" t="s">
        <v>82</v>
      </c>
      <c r="C1" s="1"/>
      <c r="D1" s="1"/>
      <c r="E1" s="1"/>
      <c r="F1" s="1"/>
      <c r="G1" s="1"/>
      <c r="H1" s="1" t="s">
        <v>85</v>
      </c>
      <c r="I1" s="1"/>
      <c r="J1" s="1"/>
      <c r="K1" s="1"/>
      <c r="L1" s="1" t="s">
        <v>279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 t="s">
        <v>278</v>
      </c>
      <c r="C2" s="1"/>
      <c r="D2" s="1"/>
      <c r="E2" s="1" t="s">
        <v>84</v>
      </c>
      <c r="F2" s="1"/>
      <c r="G2" s="1"/>
      <c r="H2" s="1" t="s">
        <v>239</v>
      </c>
      <c r="I2" s="1"/>
      <c r="J2" s="1" t="s">
        <v>84</v>
      </c>
      <c r="K2" s="1"/>
      <c r="L2" s="1" t="s">
        <v>280</v>
      </c>
      <c r="M2" s="1"/>
      <c r="N2" s="1"/>
      <c r="O2" s="1" t="s">
        <v>281</v>
      </c>
      <c r="P2" s="1"/>
      <c r="Q2" s="1"/>
      <c r="R2" s="1"/>
      <c r="S2" s="1"/>
      <c r="T2" s="1"/>
      <c r="U2" s="1"/>
      <c r="V2" s="1"/>
      <c r="W2" s="1"/>
    </row>
    <row r="3" spans="1:23" x14ac:dyDescent="0.25">
      <c r="A3" s="6" t="s">
        <v>0</v>
      </c>
      <c r="B3" s="5" t="s">
        <v>145</v>
      </c>
      <c r="C3" s="5" t="s">
        <v>61</v>
      </c>
      <c r="D3" s="6" t="s">
        <v>0</v>
      </c>
      <c r="E3" s="5" t="s">
        <v>287</v>
      </c>
      <c r="F3" s="5" t="s">
        <v>30</v>
      </c>
      <c r="G3" s="6" t="s">
        <v>0</v>
      </c>
      <c r="H3" s="5" t="s">
        <v>62</v>
      </c>
      <c r="I3" s="5" t="s">
        <v>79</v>
      </c>
      <c r="J3" s="5" t="s">
        <v>266</v>
      </c>
      <c r="K3" s="5" t="s">
        <v>314</v>
      </c>
      <c r="L3" s="6" t="s">
        <v>0</v>
      </c>
      <c r="M3" s="5" t="s">
        <v>78</v>
      </c>
      <c r="N3" s="5" t="s">
        <v>25</v>
      </c>
      <c r="O3" s="6" t="s">
        <v>0</v>
      </c>
      <c r="P3" s="5" t="s">
        <v>133</v>
      </c>
      <c r="Q3" s="5" t="s">
        <v>299</v>
      </c>
    </row>
    <row r="4" spans="1:23" x14ac:dyDescent="0.25">
      <c r="A4" s="6" t="s">
        <v>5</v>
      </c>
      <c r="B4" s="5" t="s">
        <v>282</v>
      </c>
      <c r="C4" s="5" t="s">
        <v>66</v>
      </c>
      <c r="D4" s="6" t="s">
        <v>5</v>
      </c>
      <c r="E4" s="5" t="s">
        <v>133</v>
      </c>
      <c r="F4" s="5" t="s">
        <v>101</v>
      </c>
      <c r="G4" s="6" t="s">
        <v>5</v>
      </c>
      <c r="H4" s="5" t="s">
        <v>287</v>
      </c>
      <c r="I4" s="5" t="s">
        <v>117</v>
      </c>
      <c r="J4" s="5" t="s">
        <v>36</v>
      </c>
      <c r="K4" s="5" t="s">
        <v>295</v>
      </c>
      <c r="L4" s="6" t="s">
        <v>5</v>
      </c>
      <c r="M4" s="5" t="s">
        <v>78</v>
      </c>
      <c r="N4" s="5" t="s">
        <v>91</v>
      </c>
      <c r="O4" s="6" t="s">
        <v>5</v>
      </c>
      <c r="P4" s="5" t="s">
        <v>74</v>
      </c>
      <c r="Q4" s="5" t="s">
        <v>300</v>
      </c>
    </row>
    <row r="5" spans="1:23" x14ac:dyDescent="0.25">
      <c r="A5" s="6" t="s">
        <v>10</v>
      </c>
      <c r="B5" s="5" t="s">
        <v>283</v>
      </c>
      <c r="C5" s="5" t="s">
        <v>61</v>
      </c>
      <c r="D5" s="6" t="s">
        <v>10</v>
      </c>
      <c r="E5" s="5" t="s">
        <v>288</v>
      </c>
      <c r="F5" s="5" t="s">
        <v>113</v>
      </c>
      <c r="G5" s="6" t="s">
        <v>10</v>
      </c>
      <c r="H5" s="5" t="s">
        <v>321</v>
      </c>
      <c r="I5" s="5" t="s">
        <v>126</v>
      </c>
      <c r="J5" s="5" t="s">
        <v>315</v>
      </c>
      <c r="K5" s="5" t="s">
        <v>98</v>
      </c>
      <c r="L5" s="6" t="s">
        <v>10</v>
      </c>
      <c r="M5" s="5" t="s">
        <v>291</v>
      </c>
      <c r="N5" s="5" t="s">
        <v>68</v>
      </c>
      <c r="O5" s="6" t="s">
        <v>10</v>
      </c>
      <c r="P5" s="5" t="s">
        <v>16</v>
      </c>
      <c r="Q5" s="5" t="s">
        <v>118</v>
      </c>
    </row>
    <row r="6" spans="1:23" x14ac:dyDescent="0.25">
      <c r="A6" s="6" t="s">
        <v>15</v>
      </c>
      <c r="B6" s="5" t="s">
        <v>284</v>
      </c>
      <c r="C6" s="5" t="s">
        <v>61</v>
      </c>
      <c r="D6" s="6" t="s">
        <v>15</v>
      </c>
      <c r="E6" s="5" t="s">
        <v>252</v>
      </c>
      <c r="F6" s="5" t="s">
        <v>30</v>
      </c>
      <c r="G6" s="6" t="s">
        <v>15</v>
      </c>
      <c r="H6" s="5" t="s">
        <v>116</v>
      </c>
      <c r="I6" s="5" t="s">
        <v>76</v>
      </c>
      <c r="J6" s="5" t="s">
        <v>106</v>
      </c>
      <c r="K6" s="5" t="s">
        <v>79</v>
      </c>
      <c r="L6" s="6" t="s">
        <v>15</v>
      </c>
      <c r="M6" s="5" t="s">
        <v>16</v>
      </c>
      <c r="N6" s="5" t="s">
        <v>39</v>
      </c>
      <c r="O6" s="6" t="s">
        <v>15</v>
      </c>
      <c r="P6" s="5" t="s">
        <v>29</v>
      </c>
      <c r="Q6" s="5" t="s">
        <v>36</v>
      </c>
    </row>
    <row r="7" spans="1:23" x14ac:dyDescent="0.25">
      <c r="A7" s="6" t="s">
        <v>19</v>
      </c>
      <c r="B7" s="5" t="s">
        <v>264</v>
      </c>
      <c r="C7" s="5" t="s">
        <v>39</v>
      </c>
      <c r="D7" s="6" t="s">
        <v>19</v>
      </c>
      <c r="E7" s="5" t="s">
        <v>244</v>
      </c>
      <c r="F7" s="5" t="s">
        <v>67</v>
      </c>
      <c r="G7" s="6" t="s">
        <v>19</v>
      </c>
      <c r="H7" s="5" t="s">
        <v>293</v>
      </c>
      <c r="I7" s="5" t="s">
        <v>290</v>
      </c>
      <c r="J7" s="5" t="s">
        <v>92</v>
      </c>
      <c r="K7" s="5" t="s">
        <v>61</v>
      </c>
      <c r="L7" s="6" t="s">
        <v>19</v>
      </c>
      <c r="M7" s="5" t="s">
        <v>292</v>
      </c>
      <c r="N7" s="5" t="s">
        <v>39</v>
      </c>
      <c r="O7" s="6" t="s">
        <v>19</v>
      </c>
      <c r="P7" s="5" t="s">
        <v>63</v>
      </c>
      <c r="Q7" s="5" t="s">
        <v>301</v>
      </c>
    </row>
    <row r="8" spans="1:23" x14ac:dyDescent="0.25">
      <c r="A8" s="6" t="s">
        <v>24</v>
      </c>
      <c r="B8" s="5" t="s">
        <v>36</v>
      </c>
      <c r="C8" s="5" t="s">
        <v>63</v>
      </c>
      <c r="D8" s="6" t="s">
        <v>24</v>
      </c>
      <c r="E8" s="5" t="s">
        <v>37</v>
      </c>
      <c r="F8" s="5" t="s">
        <v>126</v>
      </c>
      <c r="G8" s="6" t="s">
        <v>24</v>
      </c>
      <c r="H8" s="5" t="s">
        <v>106</v>
      </c>
      <c r="I8" s="5" t="s">
        <v>86</v>
      </c>
      <c r="J8" s="5" t="s">
        <v>79</v>
      </c>
      <c r="K8" s="5" t="s">
        <v>293</v>
      </c>
      <c r="L8" s="6" t="s">
        <v>24</v>
      </c>
      <c r="M8" s="5" t="s">
        <v>92</v>
      </c>
      <c r="N8" s="5" t="s">
        <v>293</v>
      </c>
      <c r="O8" s="6" t="s">
        <v>24</v>
      </c>
      <c r="P8" s="5" t="s">
        <v>16</v>
      </c>
      <c r="Q8" s="5" t="s">
        <v>133</v>
      </c>
    </row>
    <row r="9" spans="1:23" x14ac:dyDescent="0.25">
      <c r="A9" s="6" t="s">
        <v>27</v>
      </c>
      <c r="B9" s="5" t="s">
        <v>28</v>
      </c>
      <c r="C9" s="5" t="s">
        <v>67</v>
      </c>
      <c r="D9" s="6" t="s">
        <v>27</v>
      </c>
      <c r="E9" s="5" t="s">
        <v>29</v>
      </c>
      <c r="F9" s="5" t="s">
        <v>67</v>
      </c>
      <c r="G9" s="6" t="s">
        <v>27</v>
      </c>
      <c r="H9" s="5" t="s">
        <v>322</v>
      </c>
      <c r="I9" s="5" t="s">
        <v>268</v>
      </c>
      <c r="J9" s="5" t="s">
        <v>105</v>
      </c>
      <c r="K9" s="5" t="s">
        <v>72</v>
      </c>
      <c r="L9" s="6" t="s">
        <v>27</v>
      </c>
      <c r="M9" s="5" t="s">
        <v>294</v>
      </c>
      <c r="N9" s="5" t="s">
        <v>68</v>
      </c>
      <c r="O9" s="6" t="s">
        <v>27</v>
      </c>
      <c r="P9" s="5" t="s">
        <v>302</v>
      </c>
      <c r="Q9" s="5" t="s">
        <v>303</v>
      </c>
    </row>
    <row r="10" spans="1:23" x14ac:dyDescent="0.25">
      <c r="A10" s="6" t="s">
        <v>32</v>
      </c>
      <c r="B10" s="5" t="s">
        <v>33</v>
      </c>
      <c r="C10" s="5" t="s">
        <v>30</v>
      </c>
      <c r="D10" s="6" t="s">
        <v>32</v>
      </c>
      <c r="E10" s="5" t="s">
        <v>33</v>
      </c>
      <c r="F10" s="5" t="s">
        <v>30</v>
      </c>
      <c r="G10" s="6" t="s">
        <v>32</v>
      </c>
      <c r="H10" s="5" t="s">
        <v>267</v>
      </c>
      <c r="I10" s="5" t="s">
        <v>52</v>
      </c>
      <c r="J10" s="5" t="s">
        <v>316</v>
      </c>
      <c r="K10" s="5" t="s">
        <v>135</v>
      </c>
      <c r="L10" s="6" t="s">
        <v>32</v>
      </c>
      <c r="M10" s="5" t="s">
        <v>77</v>
      </c>
      <c r="N10" s="5" t="s">
        <v>53</v>
      </c>
      <c r="O10" s="6" t="s">
        <v>32</v>
      </c>
      <c r="P10" s="5" t="s">
        <v>137</v>
      </c>
      <c r="Q10" s="5" t="s">
        <v>304</v>
      </c>
    </row>
    <row r="11" spans="1:23" x14ac:dyDescent="0.25">
      <c r="A11" s="6" t="s">
        <v>35</v>
      </c>
      <c r="B11" s="5" t="s">
        <v>285</v>
      </c>
      <c r="C11" s="5" t="s">
        <v>80</v>
      </c>
      <c r="D11" s="6" t="s">
        <v>35</v>
      </c>
      <c r="E11" s="5" t="s">
        <v>117</v>
      </c>
      <c r="F11" s="5" t="s">
        <v>40</v>
      </c>
      <c r="G11" s="6" t="s">
        <v>35</v>
      </c>
      <c r="H11" s="5" t="s">
        <v>289</v>
      </c>
      <c r="I11" s="5" t="s">
        <v>243</v>
      </c>
      <c r="J11" s="5" t="s">
        <v>317</v>
      </c>
      <c r="K11" s="5" t="s">
        <v>318</v>
      </c>
      <c r="L11" s="6" t="s">
        <v>35</v>
      </c>
      <c r="M11" s="5" t="s">
        <v>102</v>
      </c>
      <c r="N11" s="5" t="s">
        <v>68</v>
      </c>
      <c r="O11" s="6" t="s">
        <v>35</v>
      </c>
      <c r="P11" s="5" t="s">
        <v>305</v>
      </c>
      <c r="Q11" s="5" t="s">
        <v>306</v>
      </c>
    </row>
    <row r="12" spans="1:23" x14ac:dyDescent="0.25">
      <c r="A12" s="6" t="s">
        <v>38</v>
      </c>
      <c r="B12" s="5" t="s">
        <v>76</v>
      </c>
      <c r="C12" s="5" t="s">
        <v>30</v>
      </c>
      <c r="D12" s="6" t="s">
        <v>38</v>
      </c>
      <c r="E12" s="5" t="s">
        <v>40</v>
      </c>
      <c r="F12" s="5" t="s">
        <v>30</v>
      </c>
      <c r="G12" s="6" t="s">
        <v>38</v>
      </c>
      <c r="H12" s="5" t="s">
        <v>30</v>
      </c>
      <c r="I12" s="5" t="s">
        <v>61</v>
      </c>
      <c r="J12" s="5" t="s">
        <v>33</v>
      </c>
      <c r="K12" s="5" t="s">
        <v>69</v>
      </c>
      <c r="L12" s="6" t="s">
        <v>38</v>
      </c>
      <c r="M12" s="5" t="s">
        <v>39</v>
      </c>
      <c r="N12" s="5" t="s">
        <v>40</v>
      </c>
      <c r="O12" s="6" t="s">
        <v>38</v>
      </c>
      <c r="P12" s="5" t="s">
        <v>60</v>
      </c>
      <c r="Q12" s="5" t="s">
        <v>268</v>
      </c>
    </row>
    <row r="13" spans="1:23" x14ac:dyDescent="0.25">
      <c r="A13" s="6" t="s">
        <v>41</v>
      </c>
      <c r="B13" s="5" t="s">
        <v>61</v>
      </c>
      <c r="C13" s="5" t="s">
        <v>30</v>
      </c>
      <c r="D13" s="1"/>
      <c r="E13" s="1"/>
      <c r="F13" s="1"/>
      <c r="G13" s="6" t="s">
        <v>41</v>
      </c>
      <c r="H13" s="5" t="s">
        <v>40</v>
      </c>
      <c r="I13" s="5" t="s">
        <v>39</v>
      </c>
      <c r="J13" s="1"/>
      <c r="K13" s="1"/>
      <c r="L13" s="6" t="s">
        <v>41</v>
      </c>
      <c r="M13" s="5" t="s">
        <v>33</v>
      </c>
      <c r="N13" s="5" t="s">
        <v>61</v>
      </c>
      <c r="O13" s="6" t="s">
        <v>41</v>
      </c>
      <c r="P13" s="5" t="s">
        <v>30</v>
      </c>
      <c r="Q13" s="5" t="s">
        <v>307</v>
      </c>
    </row>
    <row r="14" spans="1:23" x14ac:dyDescent="0.25">
      <c r="A14" s="6" t="s">
        <v>42</v>
      </c>
      <c r="B14" s="5" t="s">
        <v>33</v>
      </c>
      <c r="C14" s="5" t="s">
        <v>30</v>
      </c>
      <c r="D14" s="1"/>
      <c r="E14" s="1"/>
      <c r="F14" s="1"/>
      <c r="G14" s="6" t="s">
        <v>42</v>
      </c>
      <c r="H14" s="5" t="s">
        <v>33</v>
      </c>
      <c r="I14" s="5" t="s">
        <v>61</v>
      </c>
      <c r="J14" s="1"/>
      <c r="K14" s="1"/>
      <c r="L14" s="6" t="s">
        <v>42</v>
      </c>
      <c r="M14" s="5" t="s">
        <v>30</v>
      </c>
      <c r="N14" s="5" t="s">
        <v>61</v>
      </c>
      <c r="O14" s="6" t="s">
        <v>42</v>
      </c>
      <c r="P14" s="5" t="s">
        <v>33</v>
      </c>
      <c r="Q14" s="5" t="s">
        <v>40</v>
      </c>
    </row>
    <row r="15" spans="1:23" x14ac:dyDescent="0.25">
      <c r="A15" s="6" t="s">
        <v>43</v>
      </c>
      <c r="B15" s="5" t="s">
        <v>44</v>
      </c>
      <c r="C15" s="5" t="s">
        <v>67</v>
      </c>
      <c r="D15" s="6" t="s">
        <v>43</v>
      </c>
      <c r="E15" s="5" t="s">
        <v>45</v>
      </c>
      <c r="F15" s="5" t="s">
        <v>67</v>
      </c>
      <c r="G15" s="6" t="s">
        <v>43</v>
      </c>
      <c r="H15" s="5" t="s">
        <v>323</v>
      </c>
      <c r="I15" s="5" t="s">
        <v>286</v>
      </c>
      <c r="J15" s="5" t="s">
        <v>308</v>
      </c>
      <c r="K15" s="5" t="s">
        <v>319</v>
      </c>
      <c r="L15" s="6" t="s">
        <v>43</v>
      </c>
      <c r="M15" s="5" t="s">
        <v>295</v>
      </c>
      <c r="N15" s="5" t="s">
        <v>268</v>
      </c>
      <c r="O15" s="6" t="s">
        <v>43</v>
      </c>
      <c r="P15" s="5" t="s">
        <v>308</v>
      </c>
      <c r="Q15" s="5" t="s">
        <v>309</v>
      </c>
    </row>
    <row r="16" spans="1:23" x14ac:dyDescent="0.25">
      <c r="A16" s="6" t="s">
        <v>47</v>
      </c>
      <c r="B16" s="5" t="s">
        <v>48</v>
      </c>
      <c r="C16" s="5" t="s">
        <v>63</v>
      </c>
      <c r="D16" s="6" t="s">
        <v>47</v>
      </c>
      <c r="E16" s="5" t="s">
        <v>49</v>
      </c>
      <c r="F16" s="5" t="s">
        <v>36</v>
      </c>
      <c r="G16" s="6" t="s">
        <v>47</v>
      </c>
      <c r="H16" s="5" t="s">
        <v>324</v>
      </c>
      <c r="I16" s="5" t="s">
        <v>226</v>
      </c>
      <c r="J16" s="5" t="s">
        <v>33</v>
      </c>
      <c r="K16" s="5" t="s">
        <v>61</v>
      </c>
      <c r="L16" s="6" t="s">
        <v>47</v>
      </c>
      <c r="M16" s="5" t="s">
        <v>99</v>
      </c>
      <c r="N16" s="5" t="s">
        <v>296</v>
      </c>
      <c r="O16" s="6" t="s">
        <v>47</v>
      </c>
      <c r="P16" s="5" t="s">
        <v>33</v>
      </c>
      <c r="Q16" s="5" t="s">
        <v>40</v>
      </c>
    </row>
    <row r="17" spans="1:17" x14ac:dyDescent="0.25">
      <c r="A17" s="6" t="s">
        <v>51</v>
      </c>
      <c r="B17" s="5" t="s">
        <v>52</v>
      </c>
      <c r="C17" s="5" t="s">
        <v>69</v>
      </c>
      <c r="D17" s="6" t="s">
        <v>51</v>
      </c>
      <c r="E17" s="5" t="s">
        <v>53</v>
      </c>
      <c r="F17" s="5" t="s">
        <v>102</v>
      </c>
      <c r="G17" s="6" t="s">
        <v>51</v>
      </c>
      <c r="H17" s="5" t="s">
        <v>325</v>
      </c>
      <c r="I17" s="5" t="s">
        <v>117</v>
      </c>
      <c r="J17" s="5" t="s">
        <v>289</v>
      </c>
      <c r="K17" s="5" t="s">
        <v>320</v>
      </c>
      <c r="L17" s="6" t="s">
        <v>51</v>
      </c>
      <c r="M17" s="5" t="s">
        <v>297</v>
      </c>
      <c r="N17" s="5" t="s">
        <v>240</v>
      </c>
      <c r="O17" s="6" t="s">
        <v>51</v>
      </c>
      <c r="P17" s="5" t="s">
        <v>310</v>
      </c>
      <c r="Q17" s="5" t="s">
        <v>311</v>
      </c>
    </row>
    <row r="18" spans="1:17" x14ac:dyDescent="0.25">
      <c r="A18" s="6" t="s">
        <v>55</v>
      </c>
      <c r="B18" s="5" t="s">
        <v>101</v>
      </c>
      <c r="C18" s="5" t="s">
        <v>79</v>
      </c>
      <c r="D18" s="1"/>
      <c r="E18" s="1"/>
      <c r="F18" s="1"/>
      <c r="G18" s="6" t="s">
        <v>55</v>
      </c>
      <c r="H18" s="5" t="s">
        <v>33</v>
      </c>
      <c r="I18" s="5" t="s">
        <v>20</v>
      </c>
      <c r="J18" s="1"/>
      <c r="K18" s="1"/>
      <c r="L18" s="6" t="s">
        <v>55</v>
      </c>
      <c r="M18" s="5" t="s">
        <v>146</v>
      </c>
      <c r="N18" s="5" t="s">
        <v>66</v>
      </c>
      <c r="O18" s="6" t="s">
        <v>55</v>
      </c>
      <c r="P18" s="5" t="s">
        <v>63</v>
      </c>
      <c r="Q18" s="5" t="s">
        <v>312</v>
      </c>
    </row>
    <row r="19" spans="1:17" x14ac:dyDescent="0.25">
      <c r="A19" s="6" t="s">
        <v>57</v>
      </c>
      <c r="B19" s="5" t="s">
        <v>101</v>
      </c>
      <c r="C19" s="5" t="s">
        <v>91</v>
      </c>
      <c r="D19" s="5"/>
      <c r="E19" s="1"/>
      <c r="F19" s="1"/>
      <c r="G19" s="6" t="s">
        <v>57</v>
      </c>
      <c r="H19" s="5" t="s">
        <v>326</v>
      </c>
      <c r="I19" s="5" t="s">
        <v>290</v>
      </c>
      <c r="J19" s="1"/>
      <c r="K19" s="1"/>
      <c r="L19" s="6" t="s">
        <v>57</v>
      </c>
      <c r="M19" s="5" t="s">
        <v>60</v>
      </c>
      <c r="N19" s="5" t="s">
        <v>298</v>
      </c>
      <c r="O19" s="6" t="s">
        <v>57</v>
      </c>
      <c r="P19" s="5" t="s">
        <v>103</v>
      </c>
      <c r="Q19" s="5" t="s">
        <v>313</v>
      </c>
    </row>
    <row r="20" spans="1:17" x14ac:dyDescent="0.25">
      <c r="A20" s="6" t="s">
        <v>59</v>
      </c>
      <c r="B20" s="5" t="s">
        <v>60</v>
      </c>
      <c r="C20" s="5" t="s">
        <v>60</v>
      </c>
      <c r="D20" s="6" t="s">
        <v>59</v>
      </c>
      <c r="E20" s="5" t="s">
        <v>60</v>
      </c>
      <c r="F20" s="5" t="s">
        <v>30</v>
      </c>
      <c r="G20" s="6" t="s">
        <v>59</v>
      </c>
      <c r="H20" s="5" t="s">
        <v>106</v>
      </c>
      <c r="I20" s="5" t="s">
        <v>61</v>
      </c>
      <c r="J20" s="5" t="s">
        <v>106</v>
      </c>
      <c r="K20" s="5" t="s">
        <v>69</v>
      </c>
      <c r="L20" s="6" t="s">
        <v>59</v>
      </c>
      <c r="M20" s="5" t="s">
        <v>40</v>
      </c>
      <c r="N20" s="5" t="s">
        <v>67</v>
      </c>
      <c r="O20" s="6" t="s">
        <v>59</v>
      </c>
      <c r="P20" s="5" t="s">
        <v>29</v>
      </c>
      <c r="Q20" s="5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CB03-1745-4B2B-8484-766963A9CFD6}">
  <dimension ref="A1:K36"/>
  <sheetViews>
    <sheetView topLeftCell="A4" workbookViewId="0">
      <selection activeCell="H1" sqref="H1:H36"/>
    </sheetView>
  </sheetViews>
  <sheetFormatPr defaultRowHeight="15" x14ac:dyDescent="0.25"/>
  <sheetData>
    <row r="1" spans="1:11" ht="18.75" x14ac:dyDescent="0.25">
      <c r="A1" s="6" t="s">
        <v>162</v>
      </c>
      <c r="C1" s="5" t="s">
        <v>133</v>
      </c>
      <c r="D1" s="5" t="s">
        <v>299</v>
      </c>
      <c r="E1" t="str">
        <f>IF(ISBLANK(C1)," - ",C1)</f>
        <v>0.99</v>
      </c>
      <c r="F1" t="str">
        <f t="shared" ref="F1:F10" si="0">IF(ISBLANK(D1)," - ","("&amp;D1&amp;")")</f>
        <v>(11.18)</v>
      </c>
      <c r="G1" t="str" cm="1">
        <f t="array" aca="1" ref="G1" ca="1">INDIRECT("A"&amp;INT(ROW()/2)+1)</f>
        <v>\lambda - befolkning</v>
      </c>
      <c r="H1" t="str" cm="1">
        <f t="array" aca="1" ref="H1" ca="1">INDIRECT("E"&amp;INT(ROW()/2)+1)</f>
        <v>0.99</v>
      </c>
      <c r="K1" s="7"/>
    </row>
    <row r="2" spans="1:11" x14ac:dyDescent="0.25">
      <c r="A2" s="6" t="s">
        <v>161</v>
      </c>
      <c r="C2" s="5" t="s">
        <v>74</v>
      </c>
      <c r="D2" s="5" t="s">
        <v>300</v>
      </c>
      <c r="E2" t="str">
        <f t="shared" ref="E2:E18" si="1">IF(ISBLANK(C2)," - ",C2)</f>
        <v>0.44</v>
      </c>
      <c r="F2" t="str">
        <f t="shared" si="0"/>
        <v>(4.33)</v>
      </c>
      <c r="H2" t="str" cm="1">
        <f t="array" aca="1" ref="H2" ca="1">INDIRECT("F"&amp;ROW()/2)</f>
        <v>(11.18)</v>
      </c>
    </row>
    <row r="3" spans="1:11" x14ac:dyDescent="0.25">
      <c r="A3" s="6" t="s">
        <v>160</v>
      </c>
      <c r="C3" s="5" t="s">
        <v>16</v>
      </c>
      <c r="D3" s="5" t="s">
        <v>118</v>
      </c>
      <c r="E3" t="str">
        <f t="shared" si="1"/>
        <v>-0.09</v>
      </c>
      <c r="F3" t="str">
        <f t="shared" si="0"/>
        <v>(2.42)</v>
      </c>
      <c r="G3" t="str" cm="1">
        <f t="array" aca="1" ref="G3" ca="1">INDIRECT("A"&amp;INT(ROW()/2)+1)</f>
        <v>\beta_1 - d65</v>
      </c>
      <c r="H3" t="str" cm="1">
        <f t="array" aca="1" ref="H3" ca="1">INDIRECT("E"&amp;INT(ROW()/2)+1)</f>
        <v>0.44</v>
      </c>
    </row>
    <row r="4" spans="1:11" x14ac:dyDescent="0.25">
      <c r="A4" s="6" t="s">
        <v>159</v>
      </c>
      <c r="C4" s="5" t="s">
        <v>29</v>
      </c>
      <c r="D4" s="5" t="s">
        <v>36</v>
      </c>
      <c r="E4" t="str">
        <f t="shared" si="1"/>
        <v>-0.02</v>
      </c>
      <c r="F4" t="str">
        <f t="shared" si="0"/>
        <v>(0.22)</v>
      </c>
      <c r="H4" t="str" cm="1">
        <f t="array" aca="1" ref="H4" ca="1">INDIRECT("F"&amp;ROW()/2)</f>
        <v>(4.33)</v>
      </c>
    </row>
    <row r="5" spans="1:11" x14ac:dyDescent="0.25">
      <c r="A5" s="6" t="s">
        <v>157</v>
      </c>
      <c r="C5" s="5" t="s">
        <v>63</v>
      </c>
      <c r="D5" s="5" t="s">
        <v>301</v>
      </c>
      <c r="E5" t="str">
        <f t="shared" si="1"/>
        <v>0.10</v>
      </c>
      <c r="F5" t="str">
        <f t="shared" si="0"/>
        <v>(2.32)</v>
      </c>
      <c r="G5" t="str" cm="1">
        <f t="array" aca="1" ref="G5" ca="1">INDIRECT("A"&amp;INT(ROW()/2)+1)</f>
        <v>\beta_2 - d17</v>
      </c>
      <c r="H5" t="str" cm="1">
        <f t="array" aca="1" ref="H5" ca="1">INDIRECT("E"&amp;INT(ROW()/2)+1)</f>
        <v>-0.09</v>
      </c>
    </row>
    <row r="6" spans="1:11" x14ac:dyDescent="0.25">
      <c r="A6" s="6" t="s">
        <v>158</v>
      </c>
      <c r="C6" s="5" t="s">
        <v>16</v>
      </c>
      <c r="D6" s="5" t="s">
        <v>133</v>
      </c>
      <c r="E6" t="str">
        <f t="shared" si="1"/>
        <v>-0.09</v>
      </c>
      <c r="F6" t="str">
        <f t="shared" si="0"/>
        <v>(0.99)</v>
      </c>
      <c r="H6" t="str" cm="1">
        <f t="array" aca="1" ref="H6" ca="1">INDIRECT("F"&amp;ROW()/2)</f>
        <v>(2.42)</v>
      </c>
    </row>
    <row r="7" spans="1:11" x14ac:dyDescent="0.25">
      <c r="A7" s="6" t="s">
        <v>156</v>
      </c>
      <c r="C7" s="5" t="s">
        <v>302</v>
      </c>
      <c r="D7" s="5" t="s">
        <v>303</v>
      </c>
      <c r="E7" t="str">
        <f t="shared" si="1"/>
        <v>-0.81</v>
      </c>
      <c r="F7" t="str">
        <f t="shared" si="0"/>
        <v>(11.55)</v>
      </c>
      <c r="G7" t="str" cm="1">
        <f t="array" aca="1" ref="G7" ca="1">INDIRECT("A"&amp;INT(ROW()/2)+1)</f>
        <v>\beta_3 - indkomst</v>
      </c>
      <c r="H7" t="str" cm="1">
        <f t="array" aca="1" ref="H7" ca="1">INDIRECT("E"&amp;INT(ROW()/2)+1)</f>
        <v>-0.02</v>
      </c>
    </row>
    <row r="8" spans="1:11" x14ac:dyDescent="0.25">
      <c r="A8" s="6" t="s">
        <v>32</v>
      </c>
      <c r="C8" s="5" t="s">
        <v>137</v>
      </c>
      <c r="D8" s="5" t="s">
        <v>304</v>
      </c>
      <c r="E8" t="str">
        <f t="shared" si="1"/>
        <v>1.54</v>
      </c>
      <c r="F8" t="str">
        <f t="shared" si="0"/>
        <v>(3.21)</v>
      </c>
      <c r="H8" t="str" cm="1">
        <f t="array" aca="1" ref="H8" ca="1">INDIRECT("F"&amp;ROW()/2)</f>
        <v>(0.22)</v>
      </c>
    </row>
    <row r="9" spans="1:11" x14ac:dyDescent="0.25">
      <c r="A9" s="6" t="s">
        <v>35</v>
      </c>
      <c r="C9" s="5" t="s">
        <v>305</v>
      </c>
      <c r="D9" s="5" t="s">
        <v>306</v>
      </c>
      <c r="E9" t="str">
        <f t="shared" si="1"/>
        <v>1.46</v>
      </c>
      <c r="F9" t="str">
        <f t="shared" si="0"/>
        <v>(3.24)</v>
      </c>
      <c r="G9" t="str" cm="1">
        <f t="array" aca="1" ref="G9" ca="1">INDIRECT("A"&amp;INT(ROW()/2)+1)</f>
        <v>\beta_4 - besk</v>
      </c>
      <c r="H9" t="str" cm="1">
        <f t="array" aca="1" ref="H9" ca="1">INDIRECT("E"&amp;INT(ROW()/2)+1)</f>
        <v>0.10</v>
      </c>
    </row>
    <row r="10" spans="1:11" x14ac:dyDescent="0.25">
      <c r="A10" s="6" t="s">
        <v>38</v>
      </c>
      <c r="C10" s="5" t="s">
        <v>60</v>
      </c>
      <c r="D10" s="5" t="s">
        <v>268</v>
      </c>
      <c r="E10" t="str">
        <f t="shared" si="1"/>
        <v>0.01</v>
      </c>
      <c r="F10" t="str">
        <f t="shared" si="0"/>
        <v>(0.28)</v>
      </c>
      <c r="H10" t="str" cm="1">
        <f t="array" aca="1" ref="H10" ca="1">INDIRECT("F"&amp;ROW()/2)</f>
        <v>(2.32)</v>
      </c>
    </row>
    <row r="11" spans="1:11" x14ac:dyDescent="0.25">
      <c r="A11" s="6" t="s">
        <v>41</v>
      </c>
      <c r="C11" s="5" t="s">
        <v>30</v>
      </c>
      <c r="D11" s="5" t="s">
        <v>307</v>
      </c>
      <c r="E11" t="str">
        <f t="shared" si="1"/>
        <v>0.02</v>
      </c>
      <c r="F11" t="str">
        <f>IF(ISBLANK(D11)," - ","("&amp;D11&amp;")")</f>
        <v>(0.36)</v>
      </c>
      <c r="G11" t="str" cm="1">
        <f t="array" aca="1" ref="G11" ca="1">INDIRECT("A"&amp;INT(ROW()/2)+1)</f>
        <v>\beta_5 - Foreigner</v>
      </c>
      <c r="H11" t="str" cm="1">
        <f t="array" aca="1" ref="H11" ca="1">INDIRECT("E"&amp;INT(ROW()/2)+1)</f>
        <v>-0.09</v>
      </c>
    </row>
    <row r="12" spans="1:11" x14ac:dyDescent="0.25">
      <c r="A12" s="6" t="s">
        <v>42</v>
      </c>
      <c r="C12" s="5" t="s">
        <v>33</v>
      </c>
      <c r="D12" s="5" t="s">
        <v>40</v>
      </c>
      <c r="E12" t="str">
        <f t="shared" si="1"/>
        <v>0.00</v>
      </c>
      <c r="F12" t="str">
        <f t="shared" ref="F12:F18" si="2">IF(ISBLANK(D12)," - ","("&amp;D12&amp;")")</f>
        <v>(0.05)</v>
      </c>
      <c r="H12" t="str" cm="1">
        <f t="array" aca="1" ref="H12" ca="1">INDIRECT("F"&amp;ROW()/2)</f>
        <v>(0.99)</v>
      </c>
    </row>
    <row r="13" spans="1:11" x14ac:dyDescent="0.25">
      <c r="A13" s="6" t="s">
        <v>150</v>
      </c>
      <c r="C13" s="5" t="s">
        <v>308</v>
      </c>
      <c r="D13" s="5" t="s">
        <v>309</v>
      </c>
      <c r="E13" t="str">
        <f t="shared" si="1"/>
        <v>2.53</v>
      </c>
      <c r="F13" t="str">
        <f t="shared" si="2"/>
        <v>(4.28)</v>
      </c>
      <c r="G13" t="str" cm="1">
        <f t="array" aca="1" ref="G13" ca="1">INDIRECT("A"&amp;INT(ROW()/2)+1)</f>
        <v>\beta_6 - yderkom</v>
      </c>
      <c r="H13" t="str" cm="1">
        <f t="array" aca="1" ref="H13" ca="1">INDIRECT("E"&amp;INT(ROW()/2)+1)</f>
        <v>-0.81</v>
      </c>
    </row>
    <row r="14" spans="1:11" x14ac:dyDescent="0.25">
      <c r="A14" s="6" t="s">
        <v>151</v>
      </c>
      <c r="C14" s="5" t="s">
        <v>33</v>
      </c>
      <c r="D14" s="5" t="s">
        <v>40</v>
      </c>
      <c r="E14" t="str">
        <f t="shared" si="1"/>
        <v>0.00</v>
      </c>
      <c r="F14" t="str">
        <f t="shared" si="2"/>
        <v>(0.05)</v>
      </c>
      <c r="H14" t="str" cm="1">
        <f t="array" aca="1" ref="H14" ca="1">INDIRECT("F"&amp;ROW()/2)</f>
        <v>(11.55)</v>
      </c>
    </row>
    <row r="15" spans="1:11" x14ac:dyDescent="0.25">
      <c r="A15" s="6" t="s">
        <v>152</v>
      </c>
      <c r="C15" s="5" t="s">
        <v>310</v>
      </c>
      <c r="D15" s="5" t="s">
        <v>311</v>
      </c>
      <c r="E15" t="str">
        <f t="shared" si="1"/>
        <v>1.25</v>
      </c>
      <c r="F15" t="str">
        <f t="shared" si="2"/>
        <v>(6.73)</v>
      </c>
      <c r="G15" t="str" cm="1">
        <f t="array" aca="1" ref="G15" ca="1">INDIRECT("A"&amp;INT(ROW()/2)+1)</f>
        <v>alpha_1</v>
      </c>
      <c r="H15" t="str" cm="1">
        <f t="array" aca="1" ref="H15" ca="1">INDIRECT("E"&amp;INT(ROW()/2)+1)</f>
        <v>1.54</v>
      </c>
    </row>
    <row r="16" spans="1:11" x14ac:dyDescent="0.25">
      <c r="A16" s="6" t="s">
        <v>153</v>
      </c>
      <c r="C16" s="5" t="s">
        <v>63</v>
      </c>
      <c r="D16" s="5" t="s">
        <v>312</v>
      </c>
      <c r="E16" t="str">
        <f t="shared" si="1"/>
        <v>0.10</v>
      </c>
      <c r="F16" t="str">
        <f t="shared" si="2"/>
        <v>(3.98)</v>
      </c>
      <c r="H16" t="str" cm="1">
        <f t="array" aca="1" ref="H16" ca="1">INDIRECT("F"&amp;ROW()/2)</f>
        <v>(3.21)</v>
      </c>
    </row>
    <row r="17" spans="1:8" x14ac:dyDescent="0.25">
      <c r="A17" s="6" t="s">
        <v>154</v>
      </c>
      <c r="C17" s="5" t="s">
        <v>103</v>
      </c>
      <c r="D17" s="5" t="s">
        <v>313</v>
      </c>
      <c r="E17" t="str">
        <f t="shared" si="1"/>
        <v>0.77</v>
      </c>
      <c r="F17" t="str">
        <f t="shared" si="2"/>
        <v>(1.26)</v>
      </c>
      <c r="G17" t="str" cm="1">
        <f t="array" aca="1" ref="G17" ca="1">INDIRECT("A"&amp;INT(ROW()/2)+1)</f>
        <v>alpha_2</v>
      </c>
      <c r="H17" t="str" cm="1">
        <f t="array" aca="1" ref="H17" ca="1">INDIRECT("E"&amp;INT(ROW()/2)+1)</f>
        <v>1.46</v>
      </c>
    </row>
    <row r="18" spans="1:8" x14ac:dyDescent="0.25">
      <c r="A18" s="6" t="s">
        <v>155</v>
      </c>
      <c r="C18" s="5" t="s">
        <v>29</v>
      </c>
      <c r="D18" s="5" t="s">
        <v>37</v>
      </c>
      <c r="E18" t="str">
        <f t="shared" si="1"/>
        <v>-0.02</v>
      </c>
      <c r="F18" t="str">
        <f t="shared" si="2"/>
        <v>(0.18)</v>
      </c>
      <c r="H18" t="str" cm="1">
        <f t="array" aca="1" ref="H18" ca="1">INDIRECT("F"&amp;ROW()/2)</f>
        <v>(3.24)</v>
      </c>
    </row>
    <row r="19" spans="1:8" x14ac:dyDescent="0.25">
      <c r="G19" t="str" cm="1">
        <f t="array" aca="1" ref="G19" ca="1">INDIRECT("A"&amp;INT(ROW()/2)+1)</f>
        <v>alpha_3</v>
      </c>
      <c r="H19" t="str" cm="1">
        <f t="array" aca="1" ref="H19" ca="1">INDIRECT("E"&amp;INT(ROW()/2)+1)</f>
        <v>0.01</v>
      </c>
    </row>
    <row r="20" spans="1:8" x14ac:dyDescent="0.25">
      <c r="H20" t="str" cm="1">
        <f t="array" aca="1" ref="H20" ca="1">INDIRECT("F"&amp;ROW()/2)</f>
        <v>(0.28)</v>
      </c>
    </row>
    <row r="21" spans="1:8" x14ac:dyDescent="0.25">
      <c r="G21" t="str" cm="1">
        <f t="array" aca="1" ref="G21" ca="1">INDIRECT("A"&amp;INT(ROW()/2)+1)</f>
        <v>alpha_4</v>
      </c>
      <c r="H21" t="str" cm="1">
        <f t="array" aca="1" ref="H21" ca="1">INDIRECT("E"&amp;INT(ROW()/2)+1)</f>
        <v>0.02</v>
      </c>
    </row>
    <row r="22" spans="1:8" x14ac:dyDescent="0.25">
      <c r="H22" t="str" cm="1">
        <f t="array" aca="1" ref="H22" ca="1">INDIRECT("F"&amp;ROW()/2)</f>
        <v>(0.36)</v>
      </c>
    </row>
    <row r="23" spans="1:8" x14ac:dyDescent="0.25">
      <c r="G23" t="str" cm="1">
        <f t="array" aca="1" ref="G23" ca="1">INDIRECT("A"&amp;INT(ROW()/2)+1)</f>
        <v>alpha_5</v>
      </c>
      <c r="H23" t="str" cm="1">
        <f t="array" aca="1" ref="H23" ca="1">INDIRECT("E"&amp;INT(ROW()/2)+1)</f>
        <v>0.00</v>
      </c>
    </row>
    <row r="24" spans="1:8" x14ac:dyDescent="0.25">
      <c r="H24" t="str" cm="1">
        <f t="array" aca="1" ref="H24" ca="1">INDIRECT("F"&amp;ROW()/2)</f>
        <v>(0.05)</v>
      </c>
    </row>
    <row r="25" spans="1:8" x14ac:dyDescent="0.25">
      <c r="G25" t="str" cm="1">
        <f t="array" aca="1" ref="G25" ca="1">INDIRECT("A"&amp;INT(ROW()/2)+1)</f>
        <v>\gamma_1</v>
      </c>
      <c r="H25" t="str" cm="1">
        <f t="array" aca="1" ref="H25" ca="1">INDIRECT("E"&amp;INT(ROW()/2)+1)</f>
        <v>2.53</v>
      </c>
    </row>
    <row r="26" spans="1:8" x14ac:dyDescent="0.25">
      <c r="H26" t="str" cm="1">
        <f t="array" aca="1" ref="H26" ca="1">INDIRECT("F"&amp;ROW()/2)</f>
        <v>(4.28)</v>
      </c>
    </row>
    <row r="27" spans="1:8" x14ac:dyDescent="0.25">
      <c r="G27" t="str" cm="1">
        <f t="array" aca="1" ref="G27" ca="1">INDIRECT("A"&amp;INT(ROW()/2)+1)</f>
        <v>\gamma_2</v>
      </c>
      <c r="H27" t="str" cm="1">
        <f t="array" aca="1" ref="H27" ca="1">INDIRECT("E"&amp;INT(ROW()/2)+1)</f>
        <v>0.00</v>
      </c>
    </row>
    <row r="28" spans="1:8" x14ac:dyDescent="0.25">
      <c r="H28" t="str" cm="1">
        <f t="array" aca="1" ref="H28" ca="1">INDIRECT("F"&amp;ROW()/2)</f>
        <v>(0.05)</v>
      </c>
    </row>
    <row r="29" spans="1:8" x14ac:dyDescent="0.25">
      <c r="G29" t="str" cm="1">
        <f t="array" aca="1" ref="G29" ca="1">INDIRECT("A"&amp;INT(ROW()/2)+1)</f>
        <v>\gamma_3</v>
      </c>
      <c r="H29" t="str" cm="1">
        <f t="array" aca="1" ref="H29" ca="1">INDIRECT("E"&amp;INT(ROW()/2)+1)</f>
        <v>1.25</v>
      </c>
    </row>
    <row r="30" spans="1:8" x14ac:dyDescent="0.25">
      <c r="H30" t="str" cm="1">
        <f t="array" aca="1" ref="H30" ca="1">INDIRECT("F"&amp;ROW()/2)</f>
        <v>(6.73)</v>
      </c>
    </row>
    <row r="31" spans="1:8" x14ac:dyDescent="0.25">
      <c r="G31" t="str" cm="1">
        <f t="array" aca="1" ref="G31" ca="1">INDIRECT("A"&amp;INT(ROW()/2)+1)</f>
        <v>\gamma_4</v>
      </c>
      <c r="H31" t="str" cm="1">
        <f t="array" aca="1" ref="H31" ca="1">INDIRECT("E"&amp;INT(ROW()/2)+1)</f>
        <v>0.10</v>
      </c>
    </row>
    <row r="32" spans="1:8" x14ac:dyDescent="0.25">
      <c r="H32" t="str" cm="1">
        <f t="array" aca="1" ref="H32" ca="1">INDIRECT("F"&amp;ROW()/2)</f>
        <v>(3.98)</v>
      </c>
    </row>
    <row r="33" spans="7:8" x14ac:dyDescent="0.25">
      <c r="G33" t="str" cm="1">
        <f t="array" aca="1" ref="G33" ca="1">INDIRECT("A"&amp;INT(ROW()/2)+1)</f>
        <v>\gamma_5</v>
      </c>
      <c r="H33" t="str" cm="1">
        <f t="array" aca="1" ref="H33" ca="1">INDIRECT("E"&amp;INT(ROW()/2)+1)</f>
        <v>0.77</v>
      </c>
    </row>
    <row r="34" spans="7:8" x14ac:dyDescent="0.25">
      <c r="H34" t="str" cm="1">
        <f t="array" aca="1" ref="H34" ca="1">INDIRECT("F"&amp;ROW()/2)</f>
        <v>(1.26)</v>
      </c>
    </row>
    <row r="35" spans="7:8" x14ac:dyDescent="0.25">
      <c r="G35" t="str" cm="1">
        <f t="array" aca="1" ref="G35" ca="1">INDIRECT("A"&amp;INT(ROW()/2)+1)</f>
        <v>\gamma_6 - Landvalue</v>
      </c>
      <c r="H35" t="str" cm="1">
        <f t="array" aca="1" ref="H35" ca="1">INDIRECT("E"&amp;INT(ROW()/2)+1)</f>
        <v>-0.02</v>
      </c>
    </row>
    <row r="36" spans="7:8" x14ac:dyDescent="0.25">
      <c r="H36" t="str" cm="1">
        <f t="array" aca="1" ref="H36" ca="1">INDIRECT("F"&amp;ROW()/2)</f>
        <v>(0.18)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ACFB-70E5-4E23-8080-E047F11BEABD}">
  <dimension ref="A1:I38"/>
  <sheetViews>
    <sheetView workbookViewId="0">
      <selection activeCell="L10" sqref="L10"/>
    </sheetView>
  </sheetViews>
  <sheetFormatPr defaultRowHeight="15" x14ac:dyDescent="0.25"/>
  <cols>
    <col min="1" max="9" width="9.140625" style="8"/>
  </cols>
  <sheetData>
    <row r="1" spans="1:9" x14ac:dyDescent="0.25">
      <c r="B1" s="11" t="s">
        <v>82</v>
      </c>
      <c r="C1" s="11"/>
      <c r="D1" s="11"/>
      <c r="E1" s="11"/>
      <c r="F1" s="11" t="s">
        <v>163</v>
      </c>
      <c r="G1" s="11"/>
      <c r="H1" s="11"/>
      <c r="I1" s="11"/>
    </row>
    <row r="2" spans="1:9" x14ac:dyDescent="0.25">
      <c r="B2" s="9" t="s">
        <v>81</v>
      </c>
      <c r="C2" s="9" t="s">
        <v>83</v>
      </c>
      <c r="D2" s="9" t="s">
        <v>84</v>
      </c>
      <c r="E2" s="9" t="s">
        <v>148</v>
      </c>
      <c r="F2" s="9" t="s">
        <v>81</v>
      </c>
      <c r="G2" s="9" t="s">
        <v>83</v>
      </c>
      <c r="H2" s="9" t="s">
        <v>84</v>
      </c>
      <c r="I2" s="9" t="s">
        <v>148</v>
      </c>
    </row>
    <row r="3" spans="1:9" x14ac:dyDescent="0.25">
      <c r="A3" s="8" t="s">
        <v>0</v>
      </c>
      <c r="B3" s="8" t="s">
        <v>1</v>
      </c>
      <c r="C3" s="8" t="s">
        <v>2</v>
      </c>
      <c r="D3" s="8" t="s">
        <v>2</v>
      </c>
      <c r="E3" s="8" t="s">
        <v>63</v>
      </c>
      <c r="F3" s="8" t="s">
        <v>124</v>
      </c>
      <c r="G3" s="8" t="s">
        <v>86</v>
      </c>
      <c r="H3" s="8" t="s">
        <v>2</v>
      </c>
      <c r="I3" s="8" t="s">
        <v>113</v>
      </c>
    </row>
    <row r="4" spans="1:9" x14ac:dyDescent="0.25">
      <c r="B4" s="8" t="s">
        <v>3</v>
      </c>
      <c r="C4" s="8" t="s">
        <v>26</v>
      </c>
      <c r="D4" s="8" t="s">
        <v>4</v>
      </c>
      <c r="E4" s="8" t="s">
        <v>9</v>
      </c>
      <c r="F4" s="9" t="s">
        <v>187</v>
      </c>
      <c r="G4" s="8" t="s">
        <v>8</v>
      </c>
      <c r="H4" s="8" t="s">
        <v>164</v>
      </c>
      <c r="I4" s="8" t="s">
        <v>164</v>
      </c>
    </row>
    <row r="5" spans="1:9" x14ac:dyDescent="0.25">
      <c r="A5" s="8" t="s">
        <v>5</v>
      </c>
      <c r="B5" s="8" t="s">
        <v>6</v>
      </c>
      <c r="C5" s="8" t="s">
        <v>62</v>
      </c>
      <c r="D5" s="8" t="s">
        <v>7</v>
      </c>
      <c r="E5" s="8" t="s">
        <v>136</v>
      </c>
      <c r="F5" s="9" t="s">
        <v>86</v>
      </c>
      <c r="G5" s="8" t="s">
        <v>87</v>
      </c>
      <c r="H5" s="8" t="s">
        <v>17</v>
      </c>
      <c r="I5" s="8" t="s">
        <v>114</v>
      </c>
    </row>
    <row r="6" spans="1:9" x14ac:dyDescent="0.25">
      <c r="B6" s="8" t="s">
        <v>8</v>
      </c>
      <c r="C6" s="8" t="s">
        <v>50</v>
      </c>
      <c r="D6" s="8" t="s">
        <v>9</v>
      </c>
      <c r="E6" s="8" t="s">
        <v>181</v>
      </c>
      <c r="F6" s="8" t="s">
        <v>4</v>
      </c>
      <c r="G6" s="8" t="s">
        <v>193</v>
      </c>
      <c r="H6" s="8" t="s">
        <v>164</v>
      </c>
      <c r="I6" s="8" t="s">
        <v>164</v>
      </c>
    </row>
    <row r="7" spans="1:9" x14ac:dyDescent="0.25">
      <c r="A7" s="8" t="s">
        <v>10</v>
      </c>
      <c r="B7" s="8" t="s">
        <v>11</v>
      </c>
      <c r="C7" s="8" t="s">
        <v>64</v>
      </c>
      <c r="D7" s="8" t="s">
        <v>12</v>
      </c>
      <c r="E7" s="8" t="s">
        <v>138</v>
      </c>
      <c r="F7" s="8" t="s">
        <v>125</v>
      </c>
      <c r="G7" s="8" t="s">
        <v>89</v>
      </c>
      <c r="H7" s="8" t="s">
        <v>105</v>
      </c>
      <c r="I7" s="8" t="s">
        <v>115</v>
      </c>
    </row>
    <row r="8" spans="1:9" x14ac:dyDescent="0.25">
      <c r="B8" s="8" t="s">
        <v>13</v>
      </c>
      <c r="C8" s="8" t="s">
        <v>164</v>
      </c>
      <c r="D8" s="8" t="s">
        <v>14</v>
      </c>
      <c r="E8" s="8" t="s">
        <v>182</v>
      </c>
      <c r="F8" s="8" t="s">
        <v>22</v>
      </c>
      <c r="G8" s="8" t="s">
        <v>194</v>
      </c>
      <c r="H8" s="8" t="s">
        <v>164</v>
      </c>
      <c r="I8" s="8" t="s">
        <v>164</v>
      </c>
    </row>
    <row r="9" spans="1:9" x14ac:dyDescent="0.25">
      <c r="A9" s="8" t="s">
        <v>15</v>
      </c>
      <c r="B9" s="8" t="s">
        <v>16</v>
      </c>
      <c r="C9" s="8" t="s">
        <v>17</v>
      </c>
      <c r="D9" s="8" t="s">
        <v>17</v>
      </c>
      <c r="E9" s="8" t="s">
        <v>140</v>
      </c>
      <c r="F9" s="8" t="s">
        <v>106</v>
      </c>
      <c r="G9" s="8" t="s">
        <v>17</v>
      </c>
      <c r="H9" s="8" t="s">
        <v>106</v>
      </c>
      <c r="I9" s="8" t="s">
        <v>116</v>
      </c>
    </row>
    <row r="10" spans="1:9" x14ac:dyDescent="0.25">
      <c r="B10" s="8" t="s">
        <v>164</v>
      </c>
      <c r="C10" s="8" t="s">
        <v>164</v>
      </c>
      <c r="D10" s="8" t="s">
        <v>9</v>
      </c>
      <c r="E10" s="8" t="s">
        <v>46</v>
      </c>
      <c r="F10" s="8" t="s">
        <v>9</v>
      </c>
      <c r="G10" s="8" t="s">
        <v>26</v>
      </c>
      <c r="H10" s="8" t="s">
        <v>164</v>
      </c>
      <c r="I10" s="8" t="s">
        <v>164</v>
      </c>
    </row>
    <row r="11" spans="1:9" x14ac:dyDescent="0.25">
      <c r="A11" s="8" t="s">
        <v>19</v>
      </c>
      <c r="B11" s="8" t="s">
        <v>20</v>
      </c>
      <c r="C11" s="8" t="s">
        <v>65</v>
      </c>
      <c r="D11" s="8" t="s">
        <v>21</v>
      </c>
      <c r="E11" s="8" t="s">
        <v>141</v>
      </c>
      <c r="F11" s="8" t="s">
        <v>126</v>
      </c>
      <c r="G11" s="8" t="s">
        <v>90</v>
      </c>
      <c r="H11" s="8" t="s">
        <v>76</v>
      </c>
      <c r="I11" s="8" t="s">
        <v>117</v>
      </c>
    </row>
    <row r="12" spans="1:9" x14ac:dyDescent="0.25">
      <c r="B12" s="8" t="s">
        <v>22</v>
      </c>
      <c r="C12" s="8" t="s">
        <v>31</v>
      </c>
      <c r="D12" s="8" t="s">
        <v>23</v>
      </c>
      <c r="E12" s="8" t="s">
        <v>183</v>
      </c>
      <c r="F12" s="8" t="s">
        <v>3</v>
      </c>
      <c r="G12" s="8" t="s">
        <v>195</v>
      </c>
      <c r="H12" s="8" t="s">
        <v>164</v>
      </c>
      <c r="I12" s="8" t="s">
        <v>164</v>
      </c>
    </row>
    <row r="13" spans="1:9" x14ac:dyDescent="0.25">
      <c r="A13" s="8" t="s">
        <v>24</v>
      </c>
      <c r="B13" s="8" t="s">
        <v>25</v>
      </c>
      <c r="C13" s="8" t="s">
        <v>66</v>
      </c>
      <c r="D13" s="8" t="s">
        <v>25</v>
      </c>
      <c r="E13" s="8" t="s">
        <v>142</v>
      </c>
      <c r="F13" s="8" t="s">
        <v>29</v>
      </c>
      <c r="G13" s="8" t="s">
        <v>92</v>
      </c>
      <c r="H13" s="8" t="s">
        <v>79</v>
      </c>
      <c r="I13" s="8" t="s">
        <v>117</v>
      </c>
    </row>
    <row r="14" spans="1:9" x14ac:dyDescent="0.25">
      <c r="B14" s="8" t="s">
        <v>26</v>
      </c>
      <c r="C14" s="8" t="s">
        <v>166</v>
      </c>
      <c r="D14" s="8" t="s">
        <v>22</v>
      </c>
      <c r="E14" s="8" t="s">
        <v>184</v>
      </c>
      <c r="F14" s="8" t="s">
        <v>165</v>
      </c>
      <c r="G14" s="8" t="s">
        <v>23</v>
      </c>
      <c r="H14" s="8" t="s">
        <v>164</v>
      </c>
      <c r="I14" s="8" t="s">
        <v>164</v>
      </c>
    </row>
    <row r="15" spans="1:9" x14ac:dyDescent="0.25">
      <c r="A15" s="8" t="s">
        <v>27</v>
      </c>
      <c r="B15" s="8" t="s">
        <v>28</v>
      </c>
      <c r="C15" s="8" t="s">
        <v>149</v>
      </c>
      <c r="D15" s="8" t="s">
        <v>29</v>
      </c>
      <c r="E15" s="8" t="s">
        <v>149</v>
      </c>
      <c r="F15" s="8" t="s">
        <v>127</v>
      </c>
      <c r="G15" s="8" t="s">
        <v>149</v>
      </c>
      <c r="H15" s="8" t="s">
        <v>107</v>
      </c>
      <c r="I15" s="8" t="s">
        <v>149</v>
      </c>
    </row>
    <row r="16" spans="1:9" x14ac:dyDescent="0.25">
      <c r="B16" s="8" t="s">
        <v>165</v>
      </c>
      <c r="C16" s="8" t="s">
        <v>149</v>
      </c>
      <c r="D16" s="8" t="s">
        <v>31</v>
      </c>
      <c r="E16" s="8" t="s">
        <v>149</v>
      </c>
      <c r="F16" s="8" t="s">
        <v>188</v>
      </c>
      <c r="G16" s="8" t="s">
        <v>149</v>
      </c>
      <c r="H16" s="8" t="s">
        <v>164</v>
      </c>
      <c r="I16" s="8" t="s">
        <v>149</v>
      </c>
    </row>
    <row r="17" spans="1:9" x14ac:dyDescent="0.25">
      <c r="A17" s="8" t="s">
        <v>32</v>
      </c>
      <c r="B17" s="8" t="s">
        <v>33</v>
      </c>
      <c r="C17" s="8" t="s">
        <v>33</v>
      </c>
      <c r="D17" s="8" t="s">
        <v>33</v>
      </c>
      <c r="E17" s="8" t="s">
        <v>33</v>
      </c>
      <c r="F17" s="8" t="s">
        <v>129</v>
      </c>
      <c r="G17" s="8" t="s">
        <v>93</v>
      </c>
      <c r="H17" s="8" t="s">
        <v>108</v>
      </c>
      <c r="I17" s="8" t="s">
        <v>118</v>
      </c>
    </row>
    <row r="18" spans="1:9" x14ac:dyDescent="0.25">
      <c r="B18" s="8" t="s">
        <v>164</v>
      </c>
      <c r="C18" s="8" t="s">
        <v>3</v>
      </c>
      <c r="D18" s="8" t="s">
        <v>34</v>
      </c>
      <c r="E18" s="8" t="s">
        <v>185</v>
      </c>
      <c r="F18" s="8" t="s">
        <v>189</v>
      </c>
      <c r="G18" s="8" t="s">
        <v>196</v>
      </c>
      <c r="H18" s="8" t="s">
        <v>14</v>
      </c>
      <c r="I18" s="8" t="s">
        <v>164</v>
      </c>
    </row>
    <row r="19" spans="1:9" x14ac:dyDescent="0.25">
      <c r="A19" s="8" t="s">
        <v>35</v>
      </c>
      <c r="B19" s="8" t="s">
        <v>36</v>
      </c>
      <c r="C19" s="8" t="s">
        <v>68</v>
      </c>
      <c r="D19" s="8" t="s">
        <v>37</v>
      </c>
      <c r="E19" s="8" t="s">
        <v>144</v>
      </c>
      <c r="F19" s="8" t="s">
        <v>129</v>
      </c>
      <c r="G19" s="8" t="s">
        <v>95</v>
      </c>
      <c r="H19" s="8" t="s">
        <v>109</v>
      </c>
      <c r="I19" s="8" t="s">
        <v>119</v>
      </c>
    </row>
    <row r="20" spans="1:9" x14ac:dyDescent="0.25">
      <c r="B20" s="8" t="s">
        <v>26</v>
      </c>
      <c r="C20" s="8" t="s">
        <v>165</v>
      </c>
      <c r="D20" s="8" t="s">
        <v>3</v>
      </c>
      <c r="E20" s="8" t="s">
        <v>56</v>
      </c>
      <c r="F20" s="8" t="s">
        <v>189</v>
      </c>
      <c r="G20" s="8" t="s">
        <v>197</v>
      </c>
      <c r="H20" s="8" t="s">
        <v>200</v>
      </c>
      <c r="I20" s="8" t="s">
        <v>164</v>
      </c>
    </row>
    <row r="21" spans="1:9" x14ac:dyDescent="0.25">
      <c r="A21" s="8" t="s">
        <v>38</v>
      </c>
      <c r="B21" s="8" t="s">
        <v>39</v>
      </c>
      <c r="C21" s="8" t="s">
        <v>40</v>
      </c>
      <c r="D21" s="8" t="s">
        <v>40</v>
      </c>
      <c r="E21" s="8" t="s">
        <v>145</v>
      </c>
      <c r="F21" s="8" t="s">
        <v>33</v>
      </c>
      <c r="G21" s="8" t="s">
        <v>33</v>
      </c>
      <c r="H21" s="8" t="s">
        <v>33</v>
      </c>
      <c r="I21" s="8" t="s">
        <v>33</v>
      </c>
    </row>
    <row r="22" spans="1:9" x14ac:dyDescent="0.25">
      <c r="B22" s="8" t="s">
        <v>31</v>
      </c>
      <c r="C22" s="8" t="s">
        <v>31</v>
      </c>
      <c r="D22" s="8" t="s">
        <v>31</v>
      </c>
      <c r="E22" s="8" t="s">
        <v>50</v>
      </c>
      <c r="F22" s="8" t="s">
        <v>31</v>
      </c>
      <c r="G22" s="8" t="s">
        <v>166</v>
      </c>
      <c r="H22" s="8" t="s">
        <v>165</v>
      </c>
      <c r="I22" s="8" t="s">
        <v>164</v>
      </c>
    </row>
    <row r="23" spans="1:9" x14ac:dyDescent="0.25">
      <c r="A23" s="8" t="s">
        <v>41</v>
      </c>
      <c r="B23" s="8" t="s">
        <v>30</v>
      </c>
      <c r="C23" s="8" t="s">
        <v>30</v>
      </c>
      <c r="D23" s="8" t="s">
        <v>149</v>
      </c>
      <c r="E23" s="8" t="s">
        <v>149</v>
      </c>
      <c r="F23" s="8" t="s">
        <v>30</v>
      </c>
      <c r="G23" s="8" t="s">
        <v>40</v>
      </c>
      <c r="H23" s="8" t="s">
        <v>149</v>
      </c>
      <c r="I23" s="8" t="s">
        <v>149</v>
      </c>
    </row>
    <row r="24" spans="1:9" x14ac:dyDescent="0.25">
      <c r="B24" s="8" t="s">
        <v>31</v>
      </c>
      <c r="C24" s="8" t="s">
        <v>31</v>
      </c>
      <c r="D24" s="8" t="s">
        <v>149</v>
      </c>
      <c r="E24" s="8" t="s">
        <v>149</v>
      </c>
      <c r="F24" s="8" t="s">
        <v>31</v>
      </c>
      <c r="G24" s="8" t="s">
        <v>26</v>
      </c>
      <c r="H24" s="8" t="s">
        <v>149</v>
      </c>
      <c r="I24" s="8" t="s">
        <v>149</v>
      </c>
    </row>
    <row r="25" spans="1:9" x14ac:dyDescent="0.25">
      <c r="A25" s="8" t="s">
        <v>42</v>
      </c>
      <c r="B25" s="8" t="s">
        <v>33</v>
      </c>
      <c r="C25" s="8" t="s">
        <v>33</v>
      </c>
      <c r="D25" s="8" t="s">
        <v>149</v>
      </c>
      <c r="E25" s="8" t="s">
        <v>149</v>
      </c>
      <c r="F25" s="8" t="s">
        <v>33</v>
      </c>
      <c r="G25" s="8" t="s">
        <v>60</v>
      </c>
      <c r="H25" s="8" t="s">
        <v>149</v>
      </c>
      <c r="I25" s="8" t="s">
        <v>149</v>
      </c>
    </row>
    <row r="26" spans="1:9" x14ac:dyDescent="0.25">
      <c r="B26" s="8" t="s">
        <v>9</v>
      </c>
      <c r="C26" s="8" t="s">
        <v>164</v>
      </c>
      <c r="D26" s="8" t="s">
        <v>149</v>
      </c>
      <c r="E26" s="8" t="s">
        <v>149</v>
      </c>
      <c r="F26" s="8" t="s">
        <v>9</v>
      </c>
      <c r="G26" s="8" t="s">
        <v>165</v>
      </c>
      <c r="H26" s="8" t="s">
        <v>149</v>
      </c>
      <c r="I26" s="8" t="s">
        <v>149</v>
      </c>
    </row>
    <row r="27" spans="1:9" x14ac:dyDescent="0.25">
      <c r="A27" s="8" t="s">
        <v>43</v>
      </c>
      <c r="B27" s="8" t="s">
        <v>44</v>
      </c>
      <c r="C27" s="8" t="s">
        <v>44</v>
      </c>
      <c r="D27" s="8" t="s">
        <v>45</v>
      </c>
      <c r="E27" s="8" t="s">
        <v>146</v>
      </c>
      <c r="F27" s="8" t="s">
        <v>131</v>
      </c>
      <c r="G27" s="8" t="s">
        <v>96</v>
      </c>
      <c r="H27" s="8" t="s">
        <v>110</v>
      </c>
      <c r="I27" s="8" t="s">
        <v>120</v>
      </c>
    </row>
    <row r="28" spans="1:9" x14ac:dyDescent="0.25">
      <c r="B28" s="8" t="s">
        <v>46</v>
      </c>
      <c r="C28" s="8" t="s">
        <v>46</v>
      </c>
      <c r="D28" s="8" t="s">
        <v>22</v>
      </c>
      <c r="E28" s="8" t="s">
        <v>4</v>
      </c>
      <c r="F28" s="8" t="s">
        <v>190</v>
      </c>
      <c r="G28" s="8" t="s">
        <v>198</v>
      </c>
      <c r="H28" s="8" t="s">
        <v>201</v>
      </c>
      <c r="I28" s="8" t="s">
        <v>204</v>
      </c>
    </row>
    <row r="29" spans="1:9" x14ac:dyDescent="0.25">
      <c r="A29" s="8" t="s">
        <v>47</v>
      </c>
      <c r="B29" s="8" t="s">
        <v>48</v>
      </c>
      <c r="C29" s="8" t="s">
        <v>70</v>
      </c>
      <c r="D29" s="8" t="s">
        <v>49</v>
      </c>
      <c r="E29" s="8" t="s">
        <v>147</v>
      </c>
      <c r="F29" s="8" t="s">
        <v>60</v>
      </c>
      <c r="G29" s="8" t="s">
        <v>98</v>
      </c>
      <c r="H29" s="8" t="s">
        <v>33</v>
      </c>
      <c r="I29" s="8" t="s">
        <v>33</v>
      </c>
    </row>
    <row r="30" spans="1:9" x14ac:dyDescent="0.25">
      <c r="B30" s="8" t="s">
        <v>50</v>
      </c>
      <c r="C30" s="8" t="s">
        <v>50</v>
      </c>
      <c r="D30" s="8" t="s">
        <v>8</v>
      </c>
      <c r="E30" s="8" t="s">
        <v>54</v>
      </c>
      <c r="F30" s="8" t="s">
        <v>191</v>
      </c>
      <c r="G30" s="8" t="s">
        <v>183</v>
      </c>
      <c r="H30" s="8" t="s">
        <v>202</v>
      </c>
      <c r="I30" s="8" t="s">
        <v>202</v>
      </c>
    </row>
    <row r="31" spans="1:9" x14ac:dyDescent="0.25">
      <c r="A31" s="8" t="s">
        <v>51</v>
      </c>
      <c r="B31" s="8" t="s">
        <v>52</v>
      </c>
      <c r="C31" s="8" t="s">
        <v>71</v>
      </c>
      <c r="D31" s="8" t="s">
        <v>53</v>
      </c>
      <c r="E31" s="8" t="s">
        <v>58</v>
      </c>
      <c r="F31" s="8" t="s">
        <v>96</v>
      </c>
      <c r="G31" s="8" t="s">
        <v>100</v>
      </c>
      <c r="H31" s="8" t="s">
        <v>112</v>
      </c>
      <c r="I31" s="8" t="s">
        <v>122</v>
      </c>
    </row>
    <row r="32" spans="1:9" x14ac:dyDescent="0.25">
      <c r="B32" s="8" t="s">
        <v>54</v>
      </c>
      <c r="C32" s="8" t="s">
        <v>54</v>
      </c>
      <c r="D32" s="8" t="s">
        <v>4</v>
      </c>
      <c r="E32" s="8" t="s">
        <v>186</v>
      </c>
      <c r="F32" s="8" t="s">
        <v>13</v>
      </c>
      <c r="G32" s="8" t="s">
        <v>187</v>
      </c>
      <c r="H32" s="8" t="s">
        <v>203</v>
      </c>
      <c r="I32" s="8" t="s">
        <v>164</v>
      </c>
    </row>
    <row r="33" spans="1:9" x14ac:dyDescent="0.25">
      <c r="A33" s="8" t="s">
        <v>55</v>
      </c>
      <c r="B33" s="8" t="s">
        <v>53</v>
      </c>
      <c r="C33" s="8" t="s">
        <v>73</v>
      </c>
      <c r="D33" s="8" t="s">
        <v>149</v>
      </c>
      <c r="E33" s="8" t="s">
        <v>149</v>
      </c>
      <c r="F33" s="8" t="s">
        <v>33</v>
      </c>
      <c r="G33" s="8" t="s">
        <v>77</v>
      </c>
      <c r="H33" s="8" t="s">
        <v>149</v>
      </c>
      <c r="I33" s="8" t="s">
        <v>149</v>
      </c>
    </row>
    <row r="34" spans="1:9" x14ac:dyDescent="0.25">
      <c r="B34" s="8" t="s">
        <v>56</v>
      </c>
      <c r="C34" s="8" t="s">
        <v>167</v>
      </c>
      <c r="D34" s="8" t="s">
        <v>149</v>
      </c>
      <c r="E34" s="8" t="s">
        <v>149</v>
      </c>
      <c r="F34" s="8" t="s">
        <v>192</v>
      </c>
      <c r="G34" s="8" t="s">
        <v>199</v>
      </c>
      <c r="H34" s="8" t="s">
        <v>149</v>
      </c>
      <c r="I34" s="8" t="s">
        <v>149</v>
      </c>
    </row>
    <row r="35" spans="1:9" x14ac:dyDescent="0.25">
      <c r="A35" s="8" t="s">
        <v>57</v>
      </c>
      <c r="B35" s="8" t="s">
        <v>58</v>
      </c>
      <c r="C35" s="8" t="s">
        <v>74</v>
      </c>
      <c r="D35" s="8" t="s">
        <v>149</v>
      </c>
      <c r="E35" s="8" t="s">
        <v>149</v>
      </c>
      <c r="F35" s="8" t="s">
        <v>135</v>
      </c>
      <c r="G35" s="8" t="s">
        <v>103</v>
      </c>
      <c r="H35" s="8" t="s">
        <v>149</v>
      </c>
      <c r="I35" s="8" t="s">
        <v>149</v>
      </c>
    </row>
    <row r="36" spans="1:9" x14ac:dyDescent="0.25">
      <c r="B36" s="8" t="s">
        <v>22</v>
      </c>
      <c r="C36" s="8" t="s">
        <v>46</v>
      </c>
      <c r="D36" s="8" t="s">
        <v>149</v>
      </c>
      <c r="E36" s="8" t="s">
        <v>149</v>
      </c>
      <c r="F36" s="8" t="s">
        <v>23</v>
      </c>
      <c r="G36" s="8" t="s">
        <v>193</v>
      </c>
      <c r="H36" s="8" t="s">
        <v>149</v>
      </c>
      <c r="I36" s="8" t="s">
        <v>149</v>
      </c>
    </row>
    <row r="37" spans="1:9" x14ac:dyDescent="0.25">
      <c r="A37" s="8" t="s">
        <v>59</v>
      </c>
      <c r="B37" s="8" t="s">
        <v>60</v>
      </c>
      <c r="C37" s="8" t="s">
        <v>60</v>
      </c>
      <c r="D37" s="8" t="s">
        <v>60</v>
      </c>
      <c r="E37" s="8" t="s">
        <v>61</v>
      </c>
      <c r="F37" s="8" t="s">
        <v>33</v>
      </c>
      <c r="G37" s="8" t="s">
        <v>104</v>
      </c>
      <c r="H37" s="8" t="s">
        <v>104</v>
      </c>
      <c r="I37" s="8" t="s">
        <v>123</v>
      </c>
    </row>
    <row r="38" spans="1:9" x14ac:dyDescent="0.25">
      <c r="B38" s="8" t="s">
        <v>31</v>
      </c>
      <c r="C38" s="8" t="s">
        <v>31</v>
      </c>
      <c r="D38" s="8" t="s">
        <v>31</v>
      </c>
      <c r="E38" s="8" t="s">
        <v>31</v>
      </c>
      <c r="F38" s="8" t="s">
        <v>31</v>
      </c>
      <c r="G38" s="8" t="s">
        <v>165</v>
      </c>
      <c r="H38" s="8" t="s">
        <v>164</v>
      </c>
      <c r="I38" s="8" t="s">
        <v>26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11AC-EB19-4F07-BC73-39F8DF4D35F2}">
  <dimension ref="A1:M39"/>
  <sheetViews>
    <sheetView workbookViewId="0">
      <selection activeCell="B4" sqref="B4"/>
    </sheetView>
  </sheetViews>
  <sheetFormatPr defaultRowHeight="15" x14ac:dyDescent="0.25"/>
  <cols>
    <col min="1" max="9" width="9.140625" style="8"/>
  </cols>
  <sheetData>
    <row r="1" spans="1:13" x14ac:dyDescent="0.25">
      <c r="B1" s="9" t="s">
        <v>82</v>
      </c>
      <c r="C1" s="9"/>
      <c r="D1" s="9" t="s">
        <v>163</v>
      </c>
      <c r="E1" s="9"/>
      <c r="G1" s="9" t="s">
        <v>82</v>
      </c>
      <c r="H1" s="9"/>
      <c r="I1" s="9" t="s">
        <v>163</v>
      </c>
      <c r="J1" s="9"/>
    </row>
    <row r="2" spans="1:13" x14ac:dyDescent="0.25">
      <c r="B2" s="9" t="s">
        <v>258</v>
      </c>
      <c r="C2" s="9"/>
      <c r="D2" s="9"/>
      <c r="E2" s="9"/>
      <c r="G2" s="9" t="s">
        <v>259</v>
      </c>
      <c r="H2" s="9"/>
      <c r="I2" s="9"/>
      <c r="J2" s="9"/>
      <c r="M2" t="s">
        <v>260</v>
      </c>
    </row>
    <row r="3" spans="1:13" x14ac:dyDescent="0.25">
      <c r="B3" s="9" t="s">
        <v>239</v>
      </c>
      <c r="C3" s="9" t="s">
        <v>84</v>
      </c>
      <c r="D3" s="9" t="s">
        <v>237</v>
      </c>
      <c r="E3" s="9" t="s">
        <v>84</v>
      </c>
      <c r="G3" s="9" t="s">
        <v>239</v>
      </c>
      <c r="H3" s="9" t="s">
        <v>84</v>
      </c>
      <c r="I3" s="9" t="s">
        <v>237</v>
      </c>
      <c r="J3" s="9" t="s">
        <v>84</v>
      </c>
    </row>
    <row r="4" spans="1:13" x14ac:dyDescent="0.25">
      <c r="A4" s="8" t="s">
        <v>0</v>
      </c>
      <c r="B4" s="8" t="s">
        <v>1</v>
      </c>
      <c r="C4" s="8" t="s">
        <v>2</v>
      </c>
      <c r="D4" s="8" t="s">
        <v>124</v>
      </c>
      <c r="E4" s="8" t="s">
        <v>235</v>
      </c>
    </row>
    <row r="5" spans="1:13" x14ac:dyDescent="0.25">
      <c r="B5" s="8" t="s">
        <v>3</v>
      </c>
      <c r="C5" s="8" t="s">
        <v>4</v>
      </c>
      <c r="D5" s="9" t="s">
        <v>187</v>
      </c>
      <c r="E5" s="8" t="s">
        <v>13</v>
      </c>
    </row>
    <row r="6" spans="1:13" x14ac:dyDescent="0.25">
      <c r="A6" s="8" t="s">
        <v>5</v>
      </c>
      <c r="B6" s="8" t="s">
        <v>6</v>
      </c>
      <c r="C6" s="8" t="s">
        <v>7</v>
      </c>
      <c r="D6" s="9" t="s">
        <v>86</v>
      </c>
      <c r="E6" s="8" t="s">
        <v>68</v>
      </c>
    </row>
    <row r="7" spans="1:13" x14ac:dyDescent="0.25">
      <c r="B7" s="8" t="s">
        <v>8</v>
      </c>
      <c r="C7" s="8" t="s">
        <v>9</v>
      </c>
      <c r="D7" s="8" t="s">
        <v>4</v>
      </c>
      <c r="E7" s="8" t="s">
        <v>22</v>
      </c>
    </row>
    <row r="8" spans="1:13" x14ac:dyDescent="0.25">
      <c r="A8" s="8" t="s">
        <v>10</v>
      </c>
      <c r="B8" s="8" t="s">
        <v>11</v>
      </c>
      <c r="C8" s="8" t="s">
        <v>12</v>
      </c>
      <c r="D8" s="8" t="s">
        <v>125</v>
      </c>
      <c r="E8" s="8" t="s">
        <v>262</v>
      </c>
    </row>
    <row r="9" spans="1:13" x14ac:dyDescent="0.25">
      <c r="B9" s="8" t="s">
        <v>13</v>
      </c>
      <c r="C9" s="8" t="s">
        <v>14</v>
      </c>
      <c r="D9" s="8" t="s">
        <v>22</v>
      </c>
      <c r="E9" s="8" t="s">
        <v>50</v>
      </c>
    </row>
    <row r="10" spans="1:13" x14ac:dyDescent="0.25">
      <c r="A10" s="8" t="s">
        <v>15</v>
      </c>
      <c r="B10" s="8" t="s">
        <v>16</v>
      </c>
      <c r="C10" s="8" t="s">
        <v>17</v>
      </c>
      <c r="D10" s="8" t="s">
        <v>106</v>
      </c>
      <c r="E10" s="8" t="s">
        <v>106</v>
      </c>
    </row>
    <row r="11" spans="1:13" x14ac:dyDescent="0.25">
      <c r="B11" s="8" t="s">
        <v>164</v>
      </c>
      <c r="C11" s="8" t="s">
        <v>9</v>
      </c>
      <c r="D11" s="8" t="s">
        <v>9</v>
      </c>
      <c r="E11" s="8" t="s">
        <v>164</v>
      </c>
    </row>
    <row r="12" spans="1:13" x14ac:dyDescent="0.25">
      <c r="A12" s="8" t="s">
        <v>19</v>
      </c>
      <c r="B12" s="8" t="s">
        <v>20</v>
      </c>
      <c r="C12" s="8" t="s">
        <v>21</v>
      </c>
      <c r="D12" s="8" t="s">
        <v>126</v>
      </c>
      <c r="E12" s="8" t="s">
        <v>104</v>
      </c>
    </row>
    <row r="13" spans="1:13" x14ac:dyDescent="0.25">
      <c r="B13" s="8" t="s">
        <v>22</v>
      </c>
      <c r="C13" s="8" t="s">
        <v>23</v>
      </c>
      <c r="D13" s="8" t="s">
        <v>3</v>
      </c>
      <c r="E13" s="8" t="s">
        <v>166</v>
      </c>
    </row>
    <row r="14" spans="1:13" x14ac:dyDescent="0.25">
      <c r="A14" s="8" t="s">
        <v>24</v>
      </c>
      <c r="B14" s="8" t="s">
        <v>25</v>
      </c>
      <c r="C14" s="8" t="s">
        <v>25</v>
      </c>
      <c r="D14" s="8" t="s">
        <v>29</v>
      </c>
      <c r="E14" s="8" t="s">
        <v>69</v>
      </c>
    </row>
    <row r="15" spans="1:13" x14ac:dyDescent="0.25">
      <c r="B15" s="8" t="s">
        <v>26</v>
      </c>
      <c r="C15" s="8" t="s">
        <v>22</v>
      </c>
      <c r="D15" s="8" t="s">
        <v>165</v>
      </c>
      <c r="E15" s="8" t="s">
        <v>164</v>
      </c>
    </row>
    <row r="16" spans="1:13" x14ac:dyDescent="0.25">
      <c r="A16" s="8" t="s">
        <v>27</v>
      </c>
      <c r="B16" s="8" t="s">
        <v>28</v>
      </c>
      <c r="C16" s="8" t="s">
        <v>29</v>
      </c>
      <c r="D16" s="8" t="s">
        <v>127</v>
      </c>
      <c r="E16" s="8" t="s">
        <v>263</v>
      </c>
    </row>
    <row r="17" spans="1:5" x14ac:dyDescent="0.25">
      <c r="B17" s="8" t="s">
        <v>165</v>
      </c>
      <c r="C17" s="8" t="s">
        <v>31</v>
      </c>
      <c r="D17" s="8" t="s">
        <v>188</v>
      </c>
      <c r="E17" s="8" t="s">
        <v>269</v>
      </c>
    </row>
    <row r="18" spans="1:5" x14ac:dyDescent="0.25">
      <c r="A18" s="8" t="s">
        <v>32</v>
      </c>
      <c r="B18" s="8" t="s">
        <v>33</v>
      </c>
      <c r="C18" s="8" t="s">
        <v>33</v>
      </c>
      <c r="D18" s="8" t="s">
        <v>129</v>
      </c>
      <c r="E18" s="8" t="s">
        <v>264</v>
      </c>
    </row>
    <row r="19" spans="1:5" x14ac:dyDescent="0.25">
      <c r="B19" s="8" t="s">
        <v>164</v>
      </c>
      <c r="C19" s="8" t="s">
        <v>34</v>
      </c>
      <c r="D19" s="8" t="s">
        <v>189</v>
      </c>
      <c r="E19" s="8" t="s">
        <v>270</v>
      </c>
    </row>
    <row r="20" spans="1:5" x14ac:dyDescent="0.25">
      <c r="A20" s="8" t="s">
        <v>35</v>
      </c>
      <c r="B20" s="8" t="s">
        <v>36</v>
      </c>
      <c r="C20" s="8" t="s">
        <v>37</v>
      </c>
      <c r="D20" s="8" t="s">
        <v>129</v>
      </c>
      <c r="E20" s="8" t="s">
        <v>95</v>
      </c>
    </row>
    <row r="21" spans="1:5" x14ac:dyDescent="0.25">
      <c r="B21" s="8" t="s">
        <v>26</v>
      </c>
      <c r="C21" s="8" t="s">
        <v>3</v>
      </c>
      <c r="D21" s="8" t="s">
        <v>189</v>
      </c>
      <c r="E21" s="8" t="s">
        <v>270</v>
      </c>
    </row>
    <row r="22" spans="1:5" x14ac:dyDescent="0.25">
      <c r="A22" s="8" t="s">
        <v>38</v>
      </c>
      <c r="B22" s="8" t="s">
        <v>39</v>
      </c>
      <c r="C22" s="8" t="s">
        <v>40</v>
      </c>
      <c r="D22" s="8" t="s">
        <v>33</v>
      </c>
      <c r="E22" s="8" t="s">
        <v>33</v>
      </c>
    </row>
    <row r="23" spans="1:5" x14ac:dyDescent="0.25">
      <c r="B23" s="8" t="s">
        <v>31</v>
      </c>
      <c r="C23" s="8" t="s">
        <v>31</v>
      </c>
      <c r="D23" s="8" t="s">
        <v>31</v>
      </c>
      <c r="E23" s="8" t="s">
        <v>31</v>
      </c>
    </row>
    <row r="24" spans="1:5" x14ac:dyDescent="0.25">
      <c r="A24" s="8" t="s">
        <v>41</v>
      </c>
      <c r="B24" s="8" t="s">
        <v>30</v>
      </c>
      <c r="C24" s="8" t="s">
        <v>149</v>
      </c>
      <c r="D24" s="8" t="s">
        <v>30</v>
      </c>
      <c r="E24" s="8" t="s">
        <v>149</v>
      </c>
    </row>
    <row r="25" spans="1:5" x14ac:dyDescent="0.25">
      <c r="B25" s="8" t="s">
        <v>31</v>
      </c>
      <c r="C25" s="8" t="s">
        <v>149</v>
      </c>
      <c r="D25" s="8" t="s">
        <v>31</v>
      </c>
      <c r="E25" s="8" t="s">
        <v>149</v>
      </c>
    </row>
    <row r="26" spans="1:5" x14ac:dyDescent="0.25">
      <c r="A26" s="8" t="s">
        <v>42</v>
      </c>
      <c r="B26" s="8" t="s">
        <v>33</v>
      </c>
      <c r="C26" s="8" t="s">
        <v>149</v>
      </c>
      <c r="D26" s="8" t="s">
        <v>33</v>
      </c>
      <c r="E26" s="8" t="s">
        <v>149</v>
      </c>
    </row>
    <row r="27" spans="1:5" x14ac:dyDescent="0.25">
      <c r="B27" s="8" t="s">
        <v>9</v>
      </c>
      <c r="C27" s="8" t="s">
        <v>149</v>
      </c>
      <c r="D27" s="8" t="s">
        <v>9</v>
      </c>
      <c r="E27" s="8" t="s">
        <v>149</v>
      </c>
    </row>
    <row r="28" spans="1:5" x14ac:dyDescent="0.25">
      <c r="A28" s="8" t="s">
        <v>43</v>
      </c>
      <c r="B28" s="8" t="s">
        <v>44</v>
      </c>
      <c r="C28" s="8" t="s">
        <v>45</v>
      </c>
      <c r="D28" s="8" t="s">
        <v>131</v>
      </c>
      <c r="E28" s="8" t="s">
        <v>265</v>
      </c>
    </row>
    <row r="29" spans="1:5" x14ac:dyDescent="0.25">
      <c r="B29" s="8" t="s">
        <v>46</v>
      </c>
      <c r="C29" s="8" t="s">
        <v>22</v>
      </c>
      <c r="D29" s="8" t="s">
        <v>190</v>
      </c>
      <c r="E29" s="8" t="s">
        <v>271</v>
      </c>
    </row>
    <row r="30" spans="1:5" x14ac:dyDescent="0.25">
      <c r="A30" s="8" t="s">
        <v>47</v>
      </c>
      <c r="B30" s="8" t="s">
        <v>48</v>
      </c>
      <c r="C30" s="8" t="s">
        <v>49</v>
      </c>
      <c r="D30" s="8" t="s">
        <v>60</v>
      </c>
      <c r="E30" s="8" t="s">
        <v>33</v>
      </c>
    </row>
    <row r="31" spans="1:5" x14ac:dyDescent="0.25">
      <c r="B31" s="8" t="s">
        <v>50</v>
      </c>
      <c r="C31" s="8" t="s">
        <v>8</v>
      </c>
      <c r="D31" s="8" t="s">
        <v>191</v>
      </c>
      <c r="E31" s="8" t="s">
        <v>272</v>
      </c>
    </row>
    <row r="32" spans="1:5" x14ac:dyDescent="0.25">
      <c r="A32" s="8" t="s">
        <v>51</v>
      </c>
      <c r="B32" s="8" t="s">
        <v>52</v>
      </c>
      <c r="C32" s="8" t="s">
        <v>53</v>
      </c>
      <c r="D32" s="8" t="s">
        <v>96</v>
      </c>
      <c r="E32" s="8" t="s">
        <v>267</v>
      </c>
    </row>
    <row r="33" spans="1:5" x14ac:dyDescent="0.25">
      <c r="B33" s="8" t="s">
        <v>54</v>
      </c>
      <c r="C33" s="8" t="s">
        <v>4</v>
      </c>
      <c r="D33" s="8" t="s">
        <v>13</v>
      </c>
      <c r="E33" s="8" t="s">
        <v>273</v>
      </c>
    </row>
    <row r="34" spans="1:5" x14ac:dyDescent="0.25">
      <c r="A34" s="8" t="s">
        <v>55</v>
      </c>
      <c r="B34" s="8" t="s">
        <v>53</v>
      </c>
      <c r="C34" s="8" t="s">
        <v>149</v>
      </c>
      <c r="D34" s="8" t="s">
        <v>33</v>
      </c>
      <c r="E34" s="8" t="s">
        <v>149</v>
      </c>
    </row>
    <row r="35" spans="1:5" x14ac:dyDescent="0.25">
      <c r="B35" s="8" t="s">
        <v>56</v>
      </c>
      <c r="C35" s="8" t="s">
        <v>149</v>
      </c>
      <c r="D35" s="8" t="s">
        <v>192</v>
      </c>
      <c r="E35" s="8" t="s">
        <v>149</v>
      </c>
    </row>
    <row r="36" spans="1:5" x14ac:dyDescent="0.25">
      <c r="A36" s="8" t="s">
        <v>57</v>
      </c>
      <c r="B36" s="8" t="s">
        <v>58</v>
      </c>
      <c r="C36" s="8" t="s">
        <v>149</v>
      </c>
      <c r="D36" s="8" t="s">
        <v>135</v>
      </c>
      <c r="E36" s="8" t="s">
        <v>149</v>
      </c>
    </row>
    <row r="37" spans="1:5" x14ac:dyDescent="0.25">
      <c r="B37" s="8" t="s">
        <v>22</v>
      </c>
      <c r="C37" s="8" t="s">
        <v>149</v>
      </c>
      <c r="D37" s="8" t="s">
        <v>23</v>
      </c>
      <c r="E37" s="8" t="s">
        <v>149</v>
      </c>
    </row>
    <row r="38" spans="1:5" x14ac:dyDescent="0.25">
      <c r="A38" s="8" t="s">
        <v>59</v>
      </c>
      <c r="B38" s="8" t="s">
        <v>60</v>
      </c>
      <c r="C38" s="8" t="s">
        <v>60</v>
      </c>
      <c r="D38" s="8" t="s">
        <v>33</v>
      </c>
      <c r="E38" s="8" t="s">
        <v>106</v>
      </c>
    </row>
    <row r="39" spans="1:5" x14ac:dyDescent="0.25">
      <c r="B39" s="8" t="s">
        <v>31</v>
      </c>
      <c r="C39" s="8" t="s">
        <v>31</v>
      </c>
      <c r="D39" s="8" t="s">
        <v>31</v>
      </c>
      <c r="E39" s="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131A-9178-4579-B137-67F3021E0616}">
  <dimension ref="B1:G37"/>
  <sheetViews>
    <sheetView workbookViewId="0">
      <selection activeCell="K13" sqref="K13"/>
    </sheetView>
  </sheetViews>
  <sheetFormatPr defaultRowHeight="15" x14ac:dyDescent="0.25"/>
  <sheetData>
    <row r="1" spans="2:7" x14ac:dyDescent="0.25">
      <c r="B1" s="1" t="s">
        <v>278</v>
      </c>
      <c r="C1" s="1" t="s">
        <v>84</v>
      </c>
      <c r="D1" s="1" t="s">
        <v>278</v>
      </c>
      <c r="E1" s="1" t="s">
        <v>84</v>
      </c>
      <c r="F1" s="1" t="s">
        <v>207</v>
      </c>
      <c r="G1" s="1" t="s">
        <v>163</v>
      </c>
    </row>
    <row r="2" spans="2:7" x14ac:dyDescent="0.25">
      <c r="B2" t="s">
        <v>145</v>
      </c>
      <c r="C2" t="s">
        <v>287</v>
      </c>
      <c r="D2" t="s">
        <v>62</v>
      </c>
      <c r="E2" t="s">
        <v>266</v>
      </c>
      <c r="F2" t="s">
        <v>78</v>
      </c>
      <c r="G2" t="s">
        <v>133</v>
      </c>
    </row>
    <row r="3" spans="2:7" x14ac:dyDescent="0.25">
      <c r="B3" t="s">
        <v>26</v>
      </c>
      <c r="C3" t="s">
        <v>165</v>
      </c>
      <c r="D3" t="s">
        <v>23</v>
      </c>
      <c r="E3" t="s">
        <v>336</v>
      </c>
      <c r="F3" t="s">
        <v>4</v>
      </c>
      <c r="G3" t="s">
        <v>349</v>
      </c>
    </row>
    <row r="4" spans="2:7" x14ac:dyDescent="0.25">
      <c r="B4" t="s">
        <v>282</v>
      </c>
      <c r="C4" t="s">
        <v>133</v>
      </c>
      <c r="D4" t="s">
        <v>287</v>
      </c>
      <c r="E4" t="s">
        <v>36</v>
      </c>
      <c r="F4" t="s">
        <v>78</v>
      </c>
      <c r="G4" t="s">
        <v>74</v>
      </c>
    </row>
    <row r="5" spans="2:7" x14ac:dyDescent="0.25">
      <c r="B5" t="s">
        <v>8</v>
      </c>
      <c r="C5" t="s">
        <v>187</v>
      </c>
      <c r="D5" t="s">
        <v>186</v>
      </c>
      <c r="E5" t="s">
        <v>337</v>
      </c>
      <c r="F5" t="s">
        <v>195</v>
      </c>
      <c r="G5" t="s">
        <v>350</v>
      </c>
    </row>
    <row r="6" spans="2:7" x14ac:dyDescent="0.25">
      <c r="B6" t="s">
        <v>283</v>
      </c>
      <c r="C6" t="s">
        <v>288</v>
      </c>
      <c r="D6" t="s">
        <v>321</v>
      </c>
      <c r="E6" t="s">
        <v>315</v>
      </c>
      <c r="F6" t="s">
        <v>291</v>
      </c>
      <c r="G6" t="s">
        <v>16</v>
      </c>
    </row>
    <row r="7" spans="2:7" x14ac:dyDescent="0.25">
      <c r="B7" t="s">
        <v>26</v>
      </c>
      <c r="C7" t="s">
        <v>328</v>
      </c>
      <c r="D7" t="s">
        <v>329</v>
      </c>
      <c r="E7" t="s">
        <v>338</v>
      </c>
      <c r="F7" t="s">
        <v>344</v>
      </c>
      <c r="G7" t="s">
        <v>351</v>
      </c>
    </row>
    <row r="8" spans="2:7" x14ac:dyDescent="0.25">
      <c r="B8" t="s">
        <v>284</v>
      </c>
      <c r="C8" t="s">
        <v>252</v>
      </c>
      <c r="D8" t="s">
        <v>116</v>
      </c>
      <c r="E8" t="s">
        <v>106</v>
      </c>
      <c r="F8" t="s">
        <v>16</v>
      </c>
      <c r="G8" t="s">
        <v>29</v>
      </c>
    </row>
    <row r="9" spans="2:7" x14ac:dyDescent="0.25">
      <c r="B9" t="s">
        <v>26</v>
      </c>
      <c r="C9" t="s">
        <v>165</v>
      </c>
      <c r="D9" t="s">
        <v>22</v>
      </c>
      <c r="E9" t="s">
        <v>23</v>
      </c>
      <c r="F9" t="s">
        <v>327</v>
      </c>
      <c r="G9" t="s">
        <v>167</v>
      </c>
    </row>
    <row r="10" spans="2:7" x14ac:dyDescent="0.25">
      <c r="B10" t="s">
        <v>264</v>
      </c>
      <c r="C10" t="s">
        <v>244</v>
      </c>
      <c r="D10" t="s">
        <v>293</v>
      </c>
      <c r="E10" t="s">
        <v>92</v>
      </c>
      <c r="F10" t="s">
        <v>292</v>
      </c>
      <c r="G10" t="s">
        <v>63</v>
      </c>
    </row>
    <row r="11" spans="2:7" x14ac:dyDescent="0.25">
      <c r="B11" t="s">
        <v>327</v>
      </c>
      <c r="C11" t="s">
        <v>166</v>
      </c>
      <c r="D11" t="s">
        <v>330</v>
      </c>
      <c r="E11" t="s">
        <v>26</v>
      </c>
      <c r="F11" t="s">
        <v>327</v>
      </c>
      <c r="G11" t="s">
        <v>352</v>
      </c>
    </row>
    <row r="12" spans="2:7" x14ac:dyDescent="0.25">
      <c r="B12" t="s">
        <v>36</v>
      </c>
      <c r="C12" t="s">
        <v>37</v>
      </c>
      <c r="D12" t="s">
        <v>106</v>
      </c>
      <c r="E12" t="s">
        <v>79</v>
      </c>
      <c r="F12" t="s">
        <v>92</v>
      </c>
      <c r="G12" t="s">
        <v>16</v>
      </c>
    </row>
    <row r="13" spans="2:7" x14ac:dyDescent="0.25">
      <c r="B13" t="s">
        <v>50</v>
      </c>
      <c r="C13" t="s">
        <v>329</v>
      </c>
      <c r="D13" t="s">
        <v>331</v>
      </c>
      <c r="E13" t="s">
        <v>339</v>
      </c>
      <c r="F13" t="s">
        <v>339</v>
      </c>
      <c r="G13" t="s">
        <v>191</v>
      </c>
    </row>
    <row r="14" spans="2:7" x14ac:dyDescent="0.25">
      <c r="B14" t="s">
        <v>28</v>
      </c>
      <c r="C14" t="s">
        <v>29</v>
      </c>
      <c r="D14" t="s">
        <v>322</v>
      </c>
      <c r="E14" t="s">
        <v>105</v>
      </c>
      <c r="F14" t="s">
        <v>294</v>
      </c>
      <c r="G14" t="s">
        <v>302</v>
      </c>
    </row>
    <row r="15" spans="2:7" x14ac:dyDescent="0.25">
      <c r="B15" t="s">
        <v>166</v>
      </c>
      <c r="C15" t="s">
        <v>166</v>
      </c>
      <c r="D15" t="s">
        <v>273</v>
      </c>
      <c r="E15" t="s">
        <v>54</v>
      </c>
      <c r="F15" t="s">
        <v>344</v>
      </c>
      <c r="G15" t="s">
        <v>353</v>
      </c>
    </row>
    <row r="16" spans="2:7" x14ac:dyDescent="0.25">
      <c r="B16" t="s">
        <v>33</v>
      </c>
      <c r="C16" t="s">
        <v>33</v>
      </c>
      <c r="D16" t="s">
        <v>267</v>
      </c>
      <c r="E16" t="s">
        <v>316</v>
      </c>
      <c r="F16" t="s">
        <v>77</v>
      </c>
      <c r="G16" t="s">
        <v>137</v>
      </c>
    </row>
    <row r="17" spans="2:7" x14ac:dyDescent="0.25">
      <c r="B17" t="s">
        <v>165</v>
      </c>
      <c r="C17" t="s">
        <v>165</v>
      </c>
      <c r="D17" t="s">
        <v>332</v>
      </c>
      <c r="E17" t="s">
        <v>340</v>
      </c>
      <c r="F17" t="s">
        <v>345</v>
      </c>
      <c r="G17" t="s">
        <v>354</v>
      </c>
    </row>
    <row r="18" spans="2:7" x14ac:dyDescent="0.25">
      <c r="B18" t="s">
        <v>285</v>
      </c>
      <c r="C18" t="s">
        <v>117</v>
      </c>
      <c r="D18" t="s">
        <v>289</v>
      </c>
      <c r="E18" t="s">
        <v>317</v>
      </c>
      <c r="F18" t="s">
        <v>102</v>
      </c>
      <c r="G18" t="s">
        <v>305</v>
      </c>
    </row>
    <row r="19" spans="2:7" x14ac:dyDescent="0.25">
      <c r="B19" t="s">
        <v>34</v>
      </c>
      <c r="C19" t="s">
        <v>3</v>
      </c>
      <c r="D19" t="s">
        <v>333</v>
      </c>
      <c r="E19" t="s">
        <v>341</v>
      </c>
      <c r="F19" t="s">
        <v>344</v>
      </c>
      <c r="G19" t="s">
        <v>355</v>
      </c>
    </row>
    <row r="20" spans="2:7" x14ac:dyDescent="0.25">
      <c r="B20" t="s">
        <v>76</v>
      </c>
      <c r="C20" t="s">
        <v>40</v>
      </c>
      <c r="D20" t="s">
        <v>30</v>
      </c>
      <c r="E20" t="s">
        <v>33</v>
      </c>
      <c r="F20" t="s">
        <v>39</v>
      </c>
      <c r="G20" t="s">
        <v>60</v>
      </c>
    </row>
    <row r="21" spans="2:7" x14ac:dyDescent="0.25">
      <c r="B21" t="s">
        <v>165</v>
      </c>
      <c r="C21" t="s">
        <v>165</v>
      </c>
      <c r="D21" t="s">
        <v>26</v>
      </c>
      <c r="E21" t="s">
        <v>46</v>
      </c>
      <c r="F21" t="s">
        <v>3</v>
      </c>
      <c r="G21" t="s">
        <v>273</v>
      </c>
    </row>
    <row r="22" spans="2:7" x14ac:dyDescent="0.25">
      <c r="B22" t="s">
        <v>61</v>
      </c>
      <c r="C22" t="s">
        <v>149</v>
      </c>
      <c r="D22" t="s">
        <v>40</v>
      </c>
      <c r="E22" t="s">
        <v>149</v>
      </c>
      <c r="F22" t="s">
        <v>33</v>
      </c>
      <c r="G22" t="s">
        <v>30</v>
      </c>
    </row>
    <row r="23" spans="2:7" x14ac:dyDescent="0.25">
      <c r="B23" t="s">
        <v>165</v>
      </c>
      <c r="C23" t="s">
        <v>149</v>
      </c>
      <c r="D23" t="s">
        <v>327</v>
      </c>
      <c r="E23" t="s">
        <v>149</v>
      </c>
      <c r="F23" t="s">
        <v>26</v>
      </c>
      <c r="G23" t="s">
        <v>356</v>
      </c>
    </row>
    <row r="24" spans="2:7" x14ac:dyDescent="0.25">
      <c r="B24" t="s">
        <v>33</v>
      </c>
      <c r="C24" t="s">
        <v>149</v>
      </c>
      <c r="D24" t="s">
        <v>33</v>
      </c>
      <c r="E24" t="s">
        <v>149</v>
      </c>
      <c r="F24" t="s">
        <v>30</v>
      </c>
      <c r="G24" t="s">
        <v>33</v>
      </c>
    </row>
    <row r="25" spans="2:7" x14ac:dyDescent="0.25">
      <c r="B25" t="s">
        <v>165</v>
      </c>
      <c r="C25" t="s">
        <v>149</v>
      </c>
      <c r="D25" t="s">
        <v>26</v>
      </c>
      <c r="E25" t="s">
        <v>149</v>
      </c>
      <c r="F25" t="s">
        <v>26</v>
      </c>
      <c r="G25" t="s">
        <v>3</v>
      </c>
    </row>
    <row r="26" spans="2:7" x14ac:dyDescent="0.25">
      <c r="B26" t="s">
        <v>44</v>
      </c>
      <c r="C26" t="s">
        <v>45</v>
      </c>
      <c r="D26" t="s">
        <v>323</v>
      </c>
      <c r="E26" t="s">
        <v>308</v>
      </c>
      <c r="F26" t="s">
        <v>295</v>
      </c>
      <c r="G26" t="s">
        <v>308</v>
      </c>
    </row>
    <row r="27" spans="2:7" x14ac:dyDescent="0.25">
      <c r="B27" t="s">
        <v>166</v>
      </c>
      <c r="C27" t="s">
        <v>166</v>
      </c>
      <c r="D27" t="s">
        <v>334</v>
      </c>
      <c r="E27" t="s">
        <v>342</v>
      </c>
      <c r="F27" t="s">
        <v>273</v>
      </c>
      <c r="G27" t="s">
        <v>357</v>
      </c>
    </row>
    <row r="28" spans="2:7" x14ac:dyDescent="0.25">
      <c r="B28" t="s">
        <v>48</v>
      </c>
      <c r="C28" t="s">
        <v>49</v>
      </c>
      <c r="D28" t="s">
        <v>324</v>
      </c>
      <c r="E28" t="s">
        <v>33</v>
      </c>
      <c r="F28" t="s">
        <v>99</v>
      </c>
      <c r="G28" t="s">
        <v>33</v>
      </c>
    </row>
    <row r="29" spans="2:7" x14ac:dyDescent="0.25">
      <c r="B29" t="s">
        <v>50</v>
      </c>
      <c r="C29" t="s">
        <v>167</v>
      </c>
      <c r="D29" t="s">
        <v>272</v>
      </c>
      <c r="E29" t="s">
        <v>26</v>
      </c>
      <c r="F29" t="s">
        <v>346</v>
      </c>
      <c r="G29" t="s">
        <v>3</v>
      </c>
    </row>
    <row r="30" spans="2:7" x14ac:dyDescent="0.25">
      <c r="B30" t="s">
        <v>52</v>
      </c>
      <c r="C30" t="s">
        <v>53</v>
      </c>
      <c r="D30" t="s">
        <v>325</v>
      </c>
      <c r="E30" t="s">
        <v>289</v>
      </c>
      <c r="F30" t="s">
        <v>297</v>
      </c>
      <c r="G30" t="s">
        <v>310</v>
      </c>
    </row>
    <row r="31" spans="2:7" x14ac:dyDescent="0.25">
      <c r="B31" t="s">
        <v>46</v>
      </c>
      <c r="C31" t="s">
        <v>199</v>
      </c>
      <c r="D31" t="s">
        <v>186</v>
      </c>
      <c r="E31" t="s">
        <v>343</v>
      </c>
      <c r="F31" t="s">
        <v>347</v>
      </c>
      <c r="G31" t="s">
        <v>358</v>
      </c>
    </row>
    <row r="32" spans="2:7" x14ac:dyDescent="0.25">
      <c r="B32" t="s">
        <v>101</v>
      </c>
      <c r="C32" t="s">
        <v>149</v>
      </c>
      <c r="D32" t="s">
        <v>33</v>
      </c>
      <c r="E32" t="s">
        <v>149</v>
      </c>
      <c r="F32" t="s">
        <v>146</v>
      </c>
      <c r="G32" t="s">
        <v>63</v>
      </c>
    </row>
    <row r="33" spans="2:7" x14ac:dyDescent="0.25">
      <c r="B33" t="s">
        <v>23</v>
      </c>
      <c r="C33" t="s">
        <v>149</v>
      </c>
      <c r="D33" t="s">
        <v>335</v>
      </c>
      <c r="E33" t="s">
        <v>149</v>
      </c>
      <c r="F33" t="s">
        <v>8</v>
      </c>
      <c r="G33" t="s">
        <v>359</v>
      </c>
    </row>
    <row r="34" spans="2:7" x14ac:dyDescent="0.25">
      <c r="B34" t="s">
        <v>101</v>
      </c>
      <c r="C34" t="s">
        <v>149</v>
      </c>
      <c r="D34" t="s">
        <v>326</v>
      </c>
      <c r="E34" t="s">
        <v>149</v>
      </c>
      <c r="F34" t="s">
        <v>60</v>
      </c>
      <c r="G34" t="s">
        <v>103</v>
      </c>
    </row>
    <row r="35" spans="2:7" x14ac:dyDescent="0.25">
      <c r="B35" t="s">
        <v>195</v>
      </c>
      <c r="C35" t="s">
        <v>149</v>
      </c>
      <c r="D35" t="s">
        <v>330</v>
      </c>
      <c r="E35" t="s">
        <v>149</v>
      </c>
      <c r="F35" t="s">
        <v>348</v>
      </c>
      <c r="G35" t="s">
        <v>360</v>
      </c>
    </row>
    <row r="36" spans="2:7" x14ac:dyDescent="0.25">
      <c r="B36" t="s">
        <v>60</v>
      </c>
      <c r="C36" t="s">
        <v>60</v>
      </c>
      <c r="D36" t="s">
        <v>106</v>
      </c>
      <c r="E36" t="s">
        <v>106</v>
      </c>
      <c r="F36" t="s">
        <v>40</v>
      </c>
      <c r="G36" t="s">
        <v>29</v>
      </c>
    </row>
    <row r="37" spans="2:7" x14ac:dyDescent="0.25">
      <c r="B37" t="s">
        <v>31</v>
      </c>
      <c r="C37" t="s">
        <v>165</v>
      </c>
      <c r="D37" t="s">
        <v>26</v>
      </c>
      <c r="E37" t="s">
        <v>46</v>
      </c>
      <c r="F37" t="s">
        <v>166</v>
      </c>
      <c r="G37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CFC1-3F99-492A-8EAC-6784A1A3AF42}">
  <dimension ref="A1:K19"/>
  <sheetViews>
    <sheetView workbookViewId="0">
      <selection activeCell="K29" sqref="K29"/>
    </sheetView>
  </sheetViews>
  <sheetFormatPr defaultRowHeight="15" x14ac:dyDescent="0.25"/>
  <sheetData>
    <row r="1" spans="1:11" x14ac:dyDescent="0.25">
      <c r="B1" t="s">
        <v>207</v>
      </c>
    </row>
    <row r="2" spans="1:11" x14ac:dyDescent="0.25">
      <c r="B2" t="s">
        <v>205</v>
      </c>
    </row>
    <row r="4" spans="1:11" x14ac:dyDescent="0.25">
      <c r="A4" t="s">
        <v>206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H4" s="10" t="s">
        <v>218</v>
      </c>
      <c r="I4" s="10" t="s">
        <v>219</v>
      </c>
      <c r="J4" s="10" t="s">
        <v>220</v>
      </c>
      <c r="K4" s="10" t="s">
        <v>221</v>
      </c>
    </row>
    <row r="5" spans="1:11" x14ac:dyDescent="0.25">
      <c r="A5">
        <v>1</v>
      </c>
      <c r="B5" t="s">
        <v>213</v>
      </c>
      <c r="C5" t="s">
        <v>214</v>
      </c>
      <c r="D5" t="s">
        <v>215</v>
      </c>
      <c r="E5" t="s">
        <v>216</v>
      </c>
      <c r="F5" t="s">
        <v>217</v>
      </c>
      <c r="H5" t="s">
        <v>222</v>
      </c>
      <c r="I5" t="s">
        <v>225</v>
      </c>
      <c r="J5" t="s">
        <v>226</v>
      </c>
      <c r="K5" t="s">
        <v>227</v>
      </c>
    </row>
    <row r="6" spans="1:11" x14ac:dyDescent="0.25">
      <c r="A6">
        <v>2</v>
      </c>
      <c r="B6" t="s">
        <v>255</v>
      </c>
      <c r="C6" t="s">
        <v>256</v>
      </c>
      <c r="D6" t="s">
        <v>257</v>
      </c>
      <c r="E6" t="s">
        <v>257</v>
      </c>
      <c r="F6" t="s">
        <v>257</v>
      </c>
      <c r="H6" t="s">
        <v>222</v>
      </c>
      <c r="I6" t="s">
        <v>223</v>
      </c>
      <c r="J6" t="s">
        <v>224</v>
      </c>
      <c r="K6" t="s">
        <v>2</v>
      </c>
    </row>
    <row r="7" spans="1:11" x14ac:dyDescent="0.25">
      <c r="A7">
        <v>4</v>
      </c>
    </row>
    <row r="8" spans="1:11" x14ac:dyDescent="0.25">
      <c r="A8">
        <v>5</v>
      </c>
    </row>
    <row r="9" spans="1:11" x14ac:dyDescent="0.25">
      <c r="A9">
        <v>6</v>
      </c>
    </row>
    <row r="12" spans="1:11" x14ac:dyDescent="0.25">
      <c r="B12" t="s">
        <v>163</v>
      </c>
    </row>
    <row r="13" spans="1:11" x14ac:dyDescent="0.25">
      <c r="B13" t="s">
        <v>205</v>
      </c>
    </row>
    <row r="14" spans="1:11" x14ac:dyDescent="0.25">
      <c r="A14" t="s">
        <v>206</v>
      </c>
      <c r="B14" t="s">
        <v>208</v>
      </c>
      <c r="C14" t="s">
        <v>209</v>
      </c>
      <c r="D14" t="s">
        <v>210</v>
      </c>
      <c r="E14" t="s">
        <v>211</v>
      </c>
      <c r="F14" t="s">
        <v>212</v>
      </c>
      <c r="H14" s="10" t="s">
        <v>218</v>
      </c>
      <c r="I14" s="10" t="s">
        <v>219</v>
      </c>
      <c r="J14" s="10" t="s">
        <v>220</v>
      </c>
      <c r="K14" s="10" t="s">
        <v>221</v>
      </c>
    </row>
    <row r="15" spans="1:11" x14ac:dyDescent="0.25">
      <c r="A15">
        <v>1</v>
      </c>
      <c r="B15" t="s">
        <v>228</v>
      </c>
      <c r="C15" t="s">
        <v>229</v>
      </c>
      <c r="D15" t="s">
        <v>230</v>
      </c>
      <c r="E15" t="s">
        <v>231</v>
      </c>
      <c r="F15" t="s">
        <v>232</v>
      </c>
      <c r="H15" t="s">
        <v>233</v>
      </c>
      <c r="I15" t="s">
        <v>234</v>
      </c>
      <c r="J15" t="s">
        <v>235</v>
      </c>
      <c r="K15" t="s">
        <v>236</v>
      </c>
    </row>
    <row r="16" spans="1:11" x14ac:dyDescent="0.25">
      <c r="A16">
        <v>2</v>
      </c>
      <c r="B16" t="s">
        <v>274</v>
      </c>
      <c r="C16" t="s">
        <v>275</v>
      </c>
      <c r="D16" t="s">
        <v>276</v>
      </c>
      <c r="E16" t="s">
        <v>276</v>
      </c>
      <c r="F16" t="s">
        <v>276</v>
      </c>
      <c r="H16" t="s">
        <v>277</v>
      </c>
      <c r="I16" t="s">
        <v>234</v>
      </c>
      <c r="J16" t="s">
        <v>224</v>
      </c>
      <c r="K16" t="s">
        <v>2</v>
      </c>
    </row>
    <row r="17" spans="1:1" x14ac:dyDescent="0.25">
      <c r="A17">
        <v>4</v>
      </c>
    </row>
    <row r="18" spans="1:1" x14ac:dyDescent="0.25">
      <c r="A18">
        <v>5</v>
      </c>
    </row>
    <row r="19" spans="1:1" x14ac:dyDescent="0.25">
      <c r="A19">
        <v>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BD6F-54BC-44A0-B801-29CD52562AE5}">
  <dimension ref="B1:S18"/>
  <sheetViews>
    <sheetView tabSelected="1" workbookViewId="0">
      <selection activeCell="P14" sqref="P14"/>
    </sheetView>
  </sheetViews>
  <sheetFormatPr defaultRowHeight="15" x14ac:dyDescent="0.25"/>
  <sheetData>
    <row r="1" spans="2:19" x14ac:dyDescent="0.25">
      <c r="B1" t="s">
        <v>366</v>
      </c>
      <c r="O1" t="s">
        <v>369</v>
      </c>
    </row>
    <row r="2" spans="2:19" x14ac:dyDescent="0.25">
      <c r="B2" t="s">
        <v>367</v>
      </c>
      <c r="I2" t="s">
        <v>368</v>
      </c>
      <c r="O2">
        <v>1</v>
      </c>
      <c r="P2">
        <v>2</v>
      </c>
      <c r="Q2">
        <v>3</v>
      </c>
      <c r="R2">
        <v>4</v>
      </c>
      <c r="S2">
        <v>5</v>
      </c>
    </row>
    <row r="3" spans="2:19" x14ac:dyDescent="0.25">
      <c r="B3" t="s">
        <v>362</v>
      </c>
      <c r="C3">
        <v>1.74</v>
      </c>
      <c r="D3">
        <v>10.44</v>
      </c>
      <c r="E3">
        <v>17.100000000000001</v>
      </c>
      <c r="F3">
        <v>23.22</v>
      </c>
      <c r="G3">
        <v>26.16</v>
      </c>
      <c r="I3" cm="1">
        <f t="array" ref="I3:M6">C3:G6*5</f>
        <v>8.6999999999999993</v>
      </c>
      <c r="J3">
        <v>52.199999999999996</v>
      </c>
      <c r="K3">
        <v>85.5</v>
      </c>
      <c r="L3">
        <v>116.1</v>
      </c>
      <c r="M3">
        <v>130.80000000000001</v>
      </c>
      <c r="O3">
        <f>$G3*O$2</f>
        <v>26.16</v>
      </c>
      <c r="P3">
        <f>$G3*P$2</f>
        <v>52.32</v>
      </c>
      <c r="Q3">
        <f>$G3*Q$2</f>
        <v>78.48</v>
      </c>
      <c r="R3">
        <f>$G3*R$2</f>
        <v>104.64</v>
      </c>
      <c r="S3">
        <f>$G3*S$2</f>
        <v>130.80000000000001</v>
      </c>
    </row>
    <row r="4" spans="2:19" x14ac:dyDescent="0.25">
      <c r="B4" t="s">
        <v>364</v>
      </c>
      <c r="C4">
        <v>0.56000000000000005</v>
      </c>
      <c r="D4">
        <v>14.49</v>
      </c>
      <c r="E4">
        <v>23.85</v>
      </c>
      <c r="F4">
        <v>36.31</v>
      </c>
      <c r="G4">
        <v>46.56</v>
      </c>
      <c r="I4">
        <v>2.8000000000000003</v>
      </c>
      <c r="J4">
        <v>72.45</v>
      </c>
      <c r="K4">
        <v>119.25</v>
      </c>
      <c r="L4">
        <v>181.55</v>
      </c>
      <c r="M4">
        <v>232.8</v>
      </c>
      <c r="O4">
        <f>$G4*O$2</f>
        <v>46.56</v>
      </c>
      <c r="P4">
        <f>$G4*P$2</f>
        <v>93.12</v>
      </c>
      <c r="Q4">
        <f>$G4*Q$2</f>
        <v>139.68</v>
      </c>
      <c r="R4">
        <f>$G4*R$2</f>
        <v>186.24</v>
      </c>
      <c r="S4">
        <f>$G4*S$2</f>
        <v>232.8</v>
      </c>
    </row>
    <row r="5" spans="2:19" x14ac:dyDescent="0.25">
      <c r="B5" t="s">
        <v>362</v>
      </c>
      <c r="C5">
        <v>1.95</v>
      </c>
      <c r="D5">
        <v>12.55</v>
      </c>
      <c r="E5">
        <v>20.87</v>
      </c>
      <c r="F5">
        <v>26.91</v>
      </c>
      <c r="G5">
        <v>32.03</v>
      </c>
      <c r="I5">
        <v>9.75</v>
      </c>
      <c r="J5">
        <v>62.75</v>
      </c>
      <c r="K5">
        <v>104.35000000000001</v>
      </c>
      <c r="L5">
        <v>134.55000000000001</v>
      </c>
      <c r="M5">
        <v>160.15</v>
      </c>
      <c r="O5">
        <f>$G5*O$2</f>
        <v>32.03</v>
      </c>
      <c r="P5">
        <f>$G5*P$2</f>
        <v>64.06</v>
      </c>
      <c r="Q5">
        <f>$G5*Q$2</f>
        <v>96.09</v>
      </c>
      <c r="R5">
        <f>$G5*R$2</f>
        <v>128.12</v>
      </c>
      <c r="S5">
        <f>$G5*S$2</f>
        <v>160.15</v>
      </c>
    </row>
    <row r="6" spans="2:19" x14ac:dyDescent="0.25">
      <c r="B6" t="s">
        <v>364</v>
      </c>
      <c r="C6">
        <v>1.49</v>
      </c>
      <c r="D6">
        <v>35.229999999999997</v>
      </c>
      <c r="E6">
        <v>65.47</v>
      </c>
      <c r="F6">
        <v>121.73</v>
      </c>
      <c r="G6">
        <v>147.47</v>
      </c>
      <c r="I6">
        <v>7.45</v>
      </c>
      <c r="J6">
        <v>176.14999999999998</v>
      </c>
      <c r="K6">
        <v>327.35000000000002</v>
      </c>
      <c r="L6">
        <v>608.65</v>
      </c>
      <c r="M6">
        <v>737.35</v>
      </c>
      <c r="O6">
        <f>$G6*O$2</f>
        <v>147.47</v>
      </c>
      <c r="P6">
        <f>$G6*P$2</f>
        <v>294.94</v>
      </c>
      <c r="Q6">
        <f>$G6*Q$2</f>
        <v>442.40999999999997</v>
      </c>
      <c r="R6">
        <f>$G6*R$2</f>
        <v>589.88</v>
      </c>
      <c r="S6">
        <f>$G6*S$2</f>
        <v>737.35</v>
      </c>
    </row>
    <row r="7" spans="2:19" x14ac:dyDescent="0.25">
      <c r="I7" t="s">
        <v>371</v>
      </c>
      <c r="O7" t="s">
        <v>370</v>
      </c>
    </row>
    <row r="8" spans="2:19" x14ac:dyDescent="0.25">
      <c r="B8" t="s">
        <v>363</v>
      </c>
      <c r="C8">
        <v>2.71</v>
      </c>
      <c r="D8">
        <v>16.25</v>
      </c>
      <c r="E8">
        <v>26.13</v>
      </c>
      <c r="I8" cm="1">
        <f t="array" ref="I8:K9">C8:E9*3</f>
        <v>8.129999999999999</v>
      </c>
      <c r="J8">
        <v>48.75</v>
      </c>
      <c r="K8">
        <v>78.39</v>
      </c>
      <c r="O8">
        <f>$E8*O$2</f>
        <v>26.13</v>
      </c>
      <c r="P8">
        <f>$E8*P$2</f>
        <v>52.26</v>
      </c>
      <c r="Q8">
        <f>$E8*Q$2</f>
        <v>78.39</v>
      </c>
    </row>
    <row r="9" spans="2:19" x14ac:dyDescent="0.25">
      <c r="B9" t="s">
        <v>365</v>
      </c>
      <c r="C9">
        <v>1.37</v>
      </c>
      <c r="D9">
        <v>33.979999999999997</v>
      </c>
      <c r="E9">
        <v>57.2</v>
      </c>
      <c r="I9">
        <v>4.1100000000000003</v>
      </c>
      <c r="J9">
        <v>101.94</v>
      </c>
      <c r="K9">
        <v>171.60000000000002</v>
      </c>
      <c r="O9">
        <f>$E9*O$2</f>
        <v>57.2</v>
      </c>
      <c r="P9">
        <f>$E9*P$2</f>
        <v>114.4</v>
      </c>
      <c r="Q9">
        <f>$E9*Q$2</f>
        <v>171.60000000000002</v>
      </c>
    </row>
    <row r="12" spans="2:19" x14ac:dyDescent="0.25">
      <c r="B12">
        <f>O3/I3</f>
        <v>3.0068965517241382</v>
      </c>
      <c r="C12">
        <f>P3/J3</f>
        <v>1.0022988505747128</v>
      </c>
      <c r="D12">
        <f>Q3/K3</f>
        <v>0.91789473684210532</v>
      </c>
      <c r="E12">
        <f>R3/L3</f>
        <v>0.90129198966408275</v>
      </c>
      <c r="F12">
        <f>S3/M3</f>
        <v>1</v>
      </c>
    </row>
    <row r="13" spans="2:19" x14ac:dyDescent="0.25">
      <c r="B13">
        <f>O4/I4</f>
        <v>16.628571428571426</v>
      </c>
      <c r="C13">
        <f>P4/J4</f>
        <v>1.2853002070393376</v>
      </c>
      <c r="D13">
        <f>Q4/K4</f>
        <v>1.1713207547169813</v>
      </c>
      <c r="E13">
        <f>R4/L4</f>
        <v>1.0258331038281465</v>
      </c>
      <c r="F13">
        <f>S4/M4</f>
        <v>1</v>
      </c>
    </row>
    <row r="14" spans="2:19" x14ac:dyDescent="0.25">
      <c r="B14">
        <f>O5/I5</f>
        <v>3.2851282051282054</v>
      </c>
      <c r="C14">
        <f>P5/J5</f>
        <v>1.0208764940239043</v>
      </c>
      <c r="D14">
        <f>Q5/K5</f>
        <v>0.92084331576425482</v>
      </c>
      <c r="E14">
        <f>R5/L5</f>
        <v>0.95221107395020432</v>
      </c>
      <c r="F14">
        <f>S5/M5</f>
        <v>1</v>
      </c>
    </row>
    <row r="15" spans="2:19" x14ac:dyDescent="0.25">
      <c r="B15">
        <f>O6/I6</f>
        <v>19.794630872483221</v>
      </c>
      <c r="C15">
        <f>P6/J6</f>
        <v>1.6743684359920525</v>
      </c>
      <c r="D15">
        <f>Q6/K6</f>
        <v>1.3514892317091796</v>
      </c>
      <c r="E15">
        <f>R6/L6</f>
        <v>0.96916125852296064</v>
      </c>
      <c r="F15">
        <f>S6/M6</f>
        <v>1</v>
      </c>
    </row>
    <row r="17" spans="2:4" x14ac:dyDescent="0.25">
      <c r="B17">
        <f>O8/I8</f>
        <v>3.2140221402214024</v>
      </c>
      <c r="C17">
        <f t="shared" ref="C17:D17" si="0">P8/J8</f>
        <v>1.0720000000000001</v>
      </c>
      <c r="D17">
        <f t="shared" si="0"/>
        <v>1</v>
      </c>
    </row>
    <row r="18" spans="2:4" x14ac:dyDescent="0.25">
      <c r="B18">
        <f>O9/I9</f>
        <v>13.917274939172749</v>
      </c>
      <c r="C18">
        <f t="shared" ref="C18" si="1">P9/J9</f>
        <v>1.1222287620168727</v>
      </c>
      <c r="D18">
        <f t="shared" ref="D18" si="2">Q9/K9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5376-6B2B-4ADA-AEBA-FB0B68F64307}">
  <dimension ref="B2:AC2"/>
  <sheetViews>
    <sheetView workbookViewId="0">
      <selection activeCell="U2" sqref="U2"/>
    </sheetView>
  </sheetViews>
  <sheetFormatPr defaultRowHeight="15" x14ac:dyDescent="0.25"/>
  <sheetData>
    <row r="2" spans="2:29" x14ac:dyDescent="0.25">
      <c r="B2">
        <v>1</v>
      </c>
      <c r="L2">
        <v>2</v>
      </c>
      <c r="U2">
        <v>3</v>
      </c>
      <c r="AC2">
        <v>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7008-7B4D-4DC9-9815-032F2FA715E4}">
  <dimension ref="B2"/>
  <sheetViews>
    <sheetView topLeftCell="A19" workbookViewId="0">
      <selection activeCell="Z36" sqref="Z36"/>
    </sheetView>
  </sheetViews>
  <sheetFormatPr defaultRowHeight="15" x14ac:dyDescent="0.25"/>
  <sheetData>
    <row r="2" spans="2:2" x14ac:dyDescent="0.25">
      <c r="B2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8CFB-AB20-4B24-B411-78D372D995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Parametrer</vt:lpstr>
      <vt:lpstr>Parametrer 2. run</vt:lpstr>
      <vt:lpstr>Parametrer tabel 4 3 run</vt:lpstr>
      <vt:lpstr>Opsætning</vt:lpstr>
      <vt:lpstr>Paste til latex</vt:lpstr>
      <vt:lpstr>Pate til latex 2</vt:lpstr>
      <vt:lpstr>Paste 3</vt:lpstr>
      <vt:lpstr>S - værdier</vt:lpstr>
      <vt:lpstr>S -værdier endelig</vt:lpstr>
      <vt:lpstr>S_figur_by</vt:lpstr>
      <vt:lpstr>S_figur_kom</vt:lpstr>
      <vt:lpstr>Restricted og unrestricted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2021-02-04T09:27:41Z</dcterms:created>
  <dcterms:modified xsi:type="dcterms:W3CDTF">2021-02-14T01:01:23Z</dcterms:modified>
</cp:coreProperties>
</file>