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Oliver\Documents\GitHub\DuocUC_APT\Fase 1\Evidencias Grupales\"/>
    </mc:Choice>
  </mc:AlternateContent>
  <xr:revisionPtr revIDLastSave="0" documentId="13_ncr:1_{688F056C-15A9-463A-B08C-1350A92F12F8}" xr6:coauthVersionLast="47" xr6:coauthVersionMax="47" xr10:uidLastSave="{00000000-0000-0000-0000-000000000000}"/>
  <bookViews>
    <workbookView xWindow="28680" yWindow="-120" windowWidth="29040" windowHeight="15720" xr2:uid="{00000000-000D-0000-FFFF-FFFF00000000}"/>
  </bookViews>
  <sheets>
    <sheet name="EVALUACION1" sheetId="1" r:id="rId1"/>
    <sheet name="RUBRICA" sheetId="2" r:id="rId2"/>
    <sheet name="ESCALA_IEP" sheetId="3" state="hidden" r:id="rId3"/>
    <sheet name="ESCALA_PRESENTACION" sheetId="4" state="hidden" r:id="rId4"/>
    <sheet name="ESCALA_TRAB_EQUIP" sheetId="5" state="hidden" r:id="rId5"/>
    <sheet name="RELEVANCIA-PUNTAJE" sheetId="6"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FjvZLO8gfcll5FJ3SMlgfpgNYLHbH3n+MKhTRTXlXp4="/>
    </ext>
  </extLst>
</workbook>
</file>

<file path=xl/calcChain.xml><?xml version="1.0" encoding="utf-8"?>
<calcChain xmlns="http://schemas.openxmlformats.org/spreadsheetml/2006/main">
  <c r="J45" i="1" l="1"/>
  <c r="K45" i="1" s="1"/>
  <c r="H45" i="1"/>
  <c r="I45" i="1" s="1"/>
  <c r="F45" i="1"/>
  <c r="G45" i="1" s="1"/>
  <c r="D45" i="1"/>
  <c r="E45" i="1" s="1"/>
  <c r="B45" i="1"/>
  <c r="J44" i="1"/>
  <c r="K44" i="1" s="1"/>
  <c r="H44" i="1"/>
  <c r="I44" i="1" s="1"/>
  <c r="F44" i="1"/>
  <c r="G44" i="1" s="1"/>
  <c r="D44" i="1"/>
  <c r="E44" i="1" s="1"/>
  <c r="B44" i="1"/>
  <c r="J43" i="1"/>
  <c r="K43" i="1" s="1"/>
  <c r="H43" i="1"/>
  <c r="I43" i="1" s="1"/>
  <c r="F43" i="1"/>
  <c r="G43" i="1" s="1"/>
  <c r="D43" i="1"/>
  <c r="E43" i="1" s="1"/>
  <c r="B43" i="1"/>
  <c r="C39" i="1"/>
  <c r="J33" i="1"/>
  <c r="K33" i="1" s="1"/>
  <c r="H33" i="1"/>
  <c r="I33" i="1" s="1"/>
  <c r="F33" i="1"/>
  <c r="G33" i="1" s="1"/>
  <c r="D33" i="1"/>
  <c r="E33" i="1" s="1"/>
  <c r="B33" i="1"/>
  <c r="J32" i="1"/>
  <c r="K32" i="1" s="1"/>
  <c r="H32" i="1"/>
  <c r="I32" i="1" s="1"/>
  <c r="F32" i="1"/>
  <c r="G32" i="1" s="1"/>
  <c r="D32" i="1"/>
  <c r="E32" i="1" s="1"/>
  <c r="B32" i="1"/>
  <c r="J31" i="1"/>
  <c r="K31" i="1" s="1"/>
  <c r="H31" i="1"/>
  <c r="I31" i="1" s="1"/>
  <c r="F31" i="1"/>
  <c r="G31" i="1" s="1"/>
  <c r="D31" i="1"/>
  <c r="E31" i="1" s="1"/>
  <c r="B31" i="1"/>
  <c r="C27" i="1"/>
  <c r="J22" i="1"/>
  <c r="K22" i="1" s="1"/>
  <c r="H22" i="1"/>
  <c r="I22" i="1" s="1"/>
  <c r="F22" i="1"/>
  <c r="G22" i="1" s="1"/>
  <c r="D22" i="1"/>
  <c r="E22" i="1" s="1"/>
  <c r="B22" i="1"/>
  <c r="J21" i="1"/>
  <c r="K21" i="1" s="1"/>
  <c r="H21" i="1"/>
  <c r="I21" i="1" s="1"/>
  <c r="F21" i="1"/>
  <c r="G21" i="1" s="1"/>
  <c r="D21" i="1"/>
  <c r="E21" i="1" s="1"/>
  <c r="B21" i="1"/>
  <c r="J20" i="1"/>
  <c r="K20" i="1" s="1"/>
  <c r="H20" i="1"/>
  <c r="I20" i="1" s="1"/>
  <c r="F20" i="1"/>
  <c r="G20" i="1" s="1"/>
  <c r="D20" i="1"/>
  <c r="E20" i="1" s="1"/>
  <c r="B20" i="1"/>
  <c r="J19" i="1"/>
  <c r="K19" i="1" s="1"/>
  <c r="H19" i="1"/>
  <c r="I19" i="1" s="1"/>
  <c r="F19" i="1"/>
  <c r="G19" i="1" s="1"/>
  <c r="D19" i="1"/>
  <c r="E19" i="1" s="1"/>
  <c r="B19" i="1"/>
  <c r="J18" i="1"/>
  <c r="K18" i="1" s="1"/>
  <c r="H18" i="1"/>
  <c r="I18" i="1" s="1"/>
  <c r="F18" i="1"/>
  <c r="G18" i="1" s="1"/>
  <c r="D18" i="1"/>
  <c r="E18" i="1" s="1"/>
  <c r="B18" i="1"/>
  <c r="J17" i="1"/>
  <c r="K17" i="1" s="1"/>
  <c r="H17" i="1"/>
  <c r="I17" i="1" s="1"/>
  <c r="F17" i="1"/>
  <c r="G17" i="1" s="1"/>
  <c r="E17" i="1"/>
  <c r="D17" i="1"/>
  <c r="B17" i="1"/>
  <c r="J16" i="1"/>
  <c r="K16" i="1" s="1"/>
  <c r="H16" i="1"/>
  <c r="I16" i="1" s="1"/>
  <c r="F16" i="1"/>
  <c r="G16" i="1" s="1"/>
  <c r="D16" i="1"/>
  <c r="E16" i="1" s="1"/>
  <c r="B16" i="1"/>
  <c r="J15" i="1"/>
  <c r="K15" i="1" s="1"/>
  <c r="H15" i="1"/>
  <c r="I15" i="1" s="1"/>
  <c r="F15" i="1"/>
  <c r="G15" i="1" s="1"/>
  <c r="D15" i="1"/>
  <c r="E15" i="1" s="1"/>
  <c r="B15" i="1"/>
  <c r="J14" i="1"/>
  <c r="K14" i="1" s="1"/>
  <c r="H14" i="1"/>
  <c r="I14" i="1" s="1"/>
  <c r="F14" i="1"/>
  <c r="G14" i="1" s="1"/>
  <c r="D14" i="1"/>
  <c r="E14" i="1" s="1"/>
  <c r="B14" i="1"/>
  <c r="J13" i="1"/>
  <c r="K13" i="1" s="1"/>
  <c r="H13" i="1"/>
  <c r="I13" i="1" s="1"/>
  <c r="F13" i="1"/>
  <c r="G13" i="1" s="1"/>
  <c r="D13" i="1"/>
  <c r="E13" i="1" s="1"/>
  <c r="B13" i="1"/>
  <c r="I34" i="1" l="1"/>
  <c r="E46" i="1"/>
  <c r="E23" i="1"/>
  <c r="G23" i="1"/>
  <c r="E34" i="1"/>
  <c r="I23" i="1"/>
  <c r="K23" i="1"/>
  <c r="K34" i="1"/>
  <c r="G46" i="1"/>
  <c r="I46" i="1"/>
  <c r="K46" i="1"/>
  <c r="G34" i="1"/>
  <c r="C34" i="1" s="1"/>
  <c r="C35" i="1" s="1"/>
  <c r="D4" i="1" s="1"/>
  <c r="C23" i="1" l="1"/>
  <c r="C24" i="1" s="1"/>
  <c r="C46" i="1"/>
  <c r="C47" i="1" s="1"/>
  <c r="D5" i="1" s="1"/>
  <c r="C4" i="1" l="1"/>
  <c r="E4" i="1" s="1"/>
  <c r="C5" i="1"/>
  <c r="E5" i="1" s="1"/>
</calcChain>
</file>

<file path=xl/sharedStrings.xml><?xml version="1.0" encoding="utf-8"?>
<sst xmlns="http://schemas.openxmlformats.org/spreadsheetml/2006/main" count="141" uniqueCount="97">
  <si>
    <t>INTEGRANTES</t>
  </si>
  <si>
    <t xml:space="preserve">IEP o IEE: </t>
  </si>
  <si>
    <t>EMPLEAB</t>
  </si>
  <si>
    <t>Fabián Valenzuela</t>
  </si>
  <si>
    <t xml:space="preserve">Diego Silva </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</si>
  <si>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</si>
  <si>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</si>
  <si>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</si>
  <si>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</si>
  <si>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</si>
  <si>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</si>
  <si>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</si>
  <si>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</si>
  <si>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</si>
  <si>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</si>
  <si>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</si>
  <si>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</si>
  <si>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</si>
  <si>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</si>
  <si>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</si>
  <si>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</si>
  <si>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</si>
  <si>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</si>
  <si>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b/>
        <sz val="11"/>
        <color rgb="FFFFFFFF"/>
        <rFont val="Calibri"/>
      </rPr>
      <t>Completamente Logrado (</t>
    </r>
    <r>
      <rPr>
        <b/>
        <sz val="10"/>
        <color rgb="FFFFFFFF"/>
        <rFont val="Calibri"/>
      </rPr>
      <t>100%)</t>
    </r>
  </si>
  <si>
    <r>
      <rPr>
        <b/>
        <sz val="11"/>
        <color rgb="FFFFFFFF"/>
        <rFont val="Calibri"/>
      </rPr>
      <t>Logrado</t>
    </r>
    <r>
      <rPr>
        <b/>
        <sz val="10"/>
        <color rgb="FFFFFFFF"/>
        <rFont val="Calibri"/>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</si>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</sst>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rgb="FF000000"/>
      <name val="Calibri"/>
      <scheme val="minor"/>
    </font>
    <font>
      <sz val="11"/>
      <color theme="1"/>
      <name val="Calibri"/>
      <scheme val="minor"/>
    </font>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ont>
    <font>
      <b/>
      <sz val="11"/>
      <color rgb="FFFFFFFF"/>
      <name val="Calibri"/>
    </font>
    <font>
      <b/>
      <sz val="10"/>
      <color rgb="FF3B3838"/>
      <name val="Calibri"/>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FFFFFF"/>
      </right>
      <top style="thin">
        <color rgb="FFFFFFFF"/>
      </top>
      <bottom style="thin">
        <color rgb="FFFFFFFF"/>
      </bottom>
      <diagonal/>
    </border>
    <border>
      <left style="thin">
        <color rgb="FF000000"/>
      </left>
      <right style="thin">
        <color rgb="FF000000"/>
      </right>
      <top/>
      <bottom style="thin">
        <color rgb="FF000000"/>
      </bottom>
      <diagonal/>
    </border>
    <border>
      <left style="thin">
        <color rgb="FFFFFFFF"/>
      </left>
      <right style="thin">
        <color rgb="FFFFFFFF"/>
      </right>
      <top/>
      <bottom style="thin">
        <color rgb="FFFFFFF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FFFFFF"/>
      </right>
      <top/>
      <bottom style="thin">
        <color rgb="FFFFFFF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A5A5A5"/>
      </left>
      <right style="medium">
        <color rgb="FFA5A5A5"/>
      </right>
      <top style="medium">
        <color rgb="FFA5A5A5"/>
      </top>
      <bottom/>
      <diagonal/>
    </border>
    <border>
      <left style="medium">
        <color rgb="FFA5A5A5"/>
      </left>
      <right/>
      <top style="medium">
        <color rgb="FFA5A5A5"/>
      </top>
      <bottom style="medium">
        <color rgb="FFA5A5A5"/>
      </bottom>
      <diagonal/>
    </border>
    <border>
      <left/>
      <right/>
      <top style="medium">
        <color rgb="FFA5A5A5"/>
      </top>
      <bottom style="medium">
        <color rgb="FFA5A5A5"/>
      </bottom>
      <diagonal/>
    </border>
    <border>
      <left/>
      <right style="medium">
        <color rgb="FFA5A5A5"/>
      </right>
      <top style="medium">
        <color rgb="FFA5A5A5"/>
      </top>
      <bottom style="medium">
        <color rgb="FFA5A5A5"/>
      </bottom>
      <diagonal/>
    </border>
    <border>
      <left style="medium">
        <color rgb="FFA5A5A5"/>
      </left>
      <right style="medium">
        <color rgb="FFA5A5A5"/>
      </right>
      <top/>
      <bottom/>
      <diagonal/>
    </border>
    <border>
      <left style="medium">
        <color rgb="FFA5A5A5"/>
      </left>
      <right style="medium">
        <color rgb="FFA5A5A5"/>
      </right>
      <top style="medium">
        <color rgb="FFA5A5A5"/>
      </top>
      <bottom style="medium">
        <color rgb="FFA5A5A5"/>
      </bottom>
      <diagonal/>
    </border>
    <border>
      <left style="medium">
        <color rgb="FFA5A5A5"/>
      </left>
      <right style="medium">
        <color rgb="FFA5A5A5"/>
      </right>
      <top/>
      <bottom style="medium">
        <color rgb="FFA5A5A5"/>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73">
    <xf numFmtId="0" fontId="0" fillId="0" borderId="0" xfId="0"/>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9" fontId="2" fillId="2" borderId="4" xfId="0" applyNumberFormat="1" applyFont="1" applyFill="1" applyBorder="1" applyAlignment="1">
      <alignment horizontal="center" vertical="center" wrapText="1"/>
    </xf>
    <xf numFmtId="0" fontId="1" fillId="0" borderId="6" xfId="0" applyFont="1" applyBorder="1"/>
    <xf numFmtId="0" fontId="3" fillId="0" borderId="4" xfId="0" applyFont="1" applyBorder="1"/>
    <xf numFmtId="0" fontId="2" fillId="2" borderId="4" xfId="0" applyFont="1" applyFill="1" applyBorder="1" applyAlignment="1">
      <alignment horizontal="center" vertical="center" wrapText="1"/>
    </xf>
    <xf numFmtId="0" fontId="2" fillId="0" borderId="3" xfId="0" applyFont="1" applyBorder="1" applyAlignment="1">
      <alignment horizontal="right" vertical="center"/>
    </xf>
    <xf numFmtId="0" fontId="2" fillId="0" borderId="4" xfId="0" applyFont="1" applyBorder="1" applyAlignment="1">
      <alignment horizontal="left"/>
    </xf>
    <xf numFmtId="164" fontId="2" fillId="2" borderId="4" xfId="0" applyNumberFormat="1" applyFont="1" applyFill="1" applyBorder="1" applyAlignment="1">
      <alignment horizontal="center"/>
    </xf>
    <xf numFmtId="164" fontId="2" fillId="3" borderId="4" xfId="0" applyNumberFormat="1" applyFont="1" applyFill="1" applyBorder="1" applyAlignment="1">
      <alignment horizontal="center"/>
    </xf>
    <xf numFmtId="164" fontId="2" fillId="0" borderId="1" xfId="0" applyNumberFormat="1" applyFont="1" applyBorder="1"/>
    <xf numFmtId="0" fontId="1" fillId="0" borderId="8" xfId="0" applyFont="1" applyBorder="1"/>
    <xf numFmtId="0" fontId="6" fillId="5" borderId="4" xfId="0" applyFont="1" applyFill="1" applyBorder="1" applyAlignment="1">
      <alignment horizontal="center" vertical="center"/>
    </xf>
    <xf numFmtId="0" fontId="7" fillId="5" borderId="4" xfId="0" applyFont="1" applyFill="1" applyBorder="1" applyAlignment="1">
      <alignment horizontal="center" vertical="center"/>
    </xf>
    <xf numFmtId="0" fontId="8" fillId="0" borderId="4" xfId="0" applyFont="1" applyBorder="1" applyAlignment="1">
      <alignment horizontal="left" vertical="center" wrapText="1"/>
    </xf>
    <xf numFmtId="0" fontId="9" fillId="0" borderId="4" xfId="0" applyFont="1" applyBorder="1" applyAlignment="1">
      <alignment horizontal="left" vertical="center"/>
    </xf>
    <xf numFmtId="0" fontId="9" fillId="0" borderId="4" xfId="0" applyFont="1" applyBorder="1" applyAlignment="1">
      <alignment horizontal="center" vertical="center"/>
    </xf>
    <xf numFmtId="0" fontId="8" fillId="0" borderId="4" xfId="0" applyFont="1" applyBorder="1" applyAlignment="1">
      <alignment horizontal="right" vertical="center" wrapText="1"/>
    </xf>
    <xf numFmtId="0" fontId="10" fillId="0" borderId="4" xfId="0" applyFont="1" applyBorder="1"/>
    <xf numFmtId="0" fontId="2" fillId="6" borderId="4" xfId="0" applyFont="1" applyFill="1" applyBorder="1"/>
    <xf numFmtId="164" fontId="10" fillId="0" borderId="4" xfId="0" applyNumberFormat="1" applyFont="1" applyBorder="1"/>
    <xf numFmtId="0" fontId="1" fillId="0" borderId="13" xfId="0" applyFont="1" applyBorder="1"/>
    <xf numFmtId="0" fontId="3" fillId="0" borderId="4" xfId="0" applyFont="1" applyBorder="1" applyAlignment="1">
      <alignment horizontal="right" vertical="center" wrapText="1"/>
    </xf>
    <xf numFmtId="0" fontId="8" fillId="0" borderId="8" xfId="0" applyFont="1" applyBorder="1" applyAlignment="1">
      <alignment horizontal="right" vertical="center" wrapText="1"/>
    </xf>
    <xf numFmtId="164" fontId="10" fillId="0" borderId="8" xfId="0" applyNumberFormat="1" applyFont="1" applyBorder="1"/>
    <xf numFmtId="0" fontId="8" fillId="0" borderId="1" xfId="0" applyFont="1" applyBorder="1" applyAlignment="1">
      <alignment horizontal="right" vertical="center" wrapText="1"/>
    </xf>
    <xf numFmtId="164" fontId="10" fillId="0" borderId="1" xfId="0" applyNumberFormat="1" applyFont="1" applyBorder="1"/>
    <xf numFmtId="0" fontId="13"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2" fillId="8" borderId="25" xfId="0" applyNumberFormat="1" applyFont="1" applyFill="1" applyBorder="1" applyAlignment="1">
      <alignment horizontal="center" vertical="center" wrapText="1"/>
    </xf>
    <xf numFmtId="0" fontId="9" fillId="0" borderId="25" xfId="0" applyFont="1" applyBorder="1" applyAlignment="1">
      <alignment horizontal="left" vertical="center" wrapText="1"/>
    </xf>
    <xf numFmtId="0" fontId="14" fillId="0" borderId="25" xfId="0" applyFont="1" applyBorder="1" applyAlignment="1">
      <alignment horizontal="center" vertical="center" wrapText="1"/>
    </xf>
    <xf numFmtId="9" fontId="14" fillId="0" borderId="25" xfId="0" applyNumberFormat="1" applyFont="1" applyBorder="1" applyAlignment="1">
      <alignment horizontal="center" vertical="center" wrapText="1"/>
    </xf>
    <xf numFmtId="0" fontId="1" fillId="0" borderId="0" xfId="0" applyFont="1"/>
    <xf numFmtId="164" fontId="2" fillId="0" borderId="0" xfId="0" applyNumberFormat="1" applyFont="1" applyAlignment="1">
      <alignment horizontal="right"/>
    </xf>
    <xf numFmtId="164" fontId="2" fillId="0" borderId="0" xfId="0" applyNumberFormat="1" applyFont="1"/>
    <xf numFmtId="0" fontId="3" fillId="5" borderId="28" xfId="0" applyFont="1" applyFill="1" applyBorder="1" applyAlignment="1">
      <alignment vertical="center" wrapText="1"/>
    </xf>
    <xf numFmtId="0" fontId="3" fillId="5" borderId="29" xfId="0" applyFont="1" applyFill="1" applyBorder="1" applyAlignment="1">
      <alignment vertical="center" wrapText="1"/>
    </xf>
    <xf numFmtId="0" fontId="3" fillId="5" borderId="30" xfId="0" applyFont="1" applyFill="1" applyBorder="1" applyAlignment="1">
      <alignment vertical="center" wrapText="1"/>
    </xf>
    <xf numFmtId="0" fontId="3" fillId="5" borderId="32" xfId="0" applyFont="1" applyFill="1" applyBorder="1" applyAlignment="1">
      <alignment vertical="center" wrapText="1"/>
    </xf>
    <xf numFmtId="0" fontId="3" fillId="5" borderId="33" xfId="0" applyFont="1" applyFill="1" applyBorder="1" applyAlignment="1">
      <alignment vertical="center" wrapText="1"/>
    </xf>
    <xf numFmtId="0" fontId="3" fillId="5" borderId="34" xfId="0" applyFont="1" applyFill="1" applyBorder="1" applyAlignment="1">
      <alignment vertical="center" wrapText="1"/>
    </xf>
    <xf numFmtId="0" fontId="3" fillId="0" borderId="31" xfId="0" applyFont="1" applyBorder="1" applyAlignment="1">
      <alignment horizontal="left" vertical="center" wrapText="1"/>
    </xf>
    <xf numFmtId="0" fontId="3" fillId="0" borderId="35" xfId="0" applyFont="1" applyBorder="1" applyAlignment="1">
      <alignment horizontal="left" vertical="center" wrapText="1"/>
    </xf>
    <xf numFmtId="0" fontId="5" fillId="4" borderId="5" xfId="0" applyFont="1" applyFill="1" applyBorder="1" applyAlignment="1">
      <alignment horizontal="center" vertical="center" textRotation="255"/>
    </xf>
    <xf numFmtId="0" fontId="4" fillId="0" borderId="12" xfId="0" applyFont="1" applyBorder="1"/>
    <xf numFmtId="0" fontId="4" fillId="0" borderId="7" xfId="0" applyFont="1" applyBorder="1"/>
    <xf numFmtId="0" fontId="2" fillId="7" borderId="5" xfId="0" applyFont="1" applyFill="1" applyBorder="1" applyAlignment="1">
      <alignment horizontal="center" vertical="center" textRotation="255"/>
    </xf>
    <xf numFmtId="0" fontId="2" fillId="3" borderId="5" xfId="0" applyFont="1" applyFill="1" applyBorder="1" applyAlignment="1">
      <alignment horizontal="right" vertical="center"/>
    </xf>
    <xf numFmtId="9" fontId="2" fillId="3" borderId="5" xfId="0" applyNumberFormat="1" applyFont="1" applyFill="1" applyBorder="1" applyAlignment="1">
      <alignment horizontal="center" vertical="center"/>
    </xf>
    <xf numFmtId="0" fontId="7" fillId="5" borderId="5" xfId="0" applyFont="1" applyFill="1" applyBorder="1" applyAlignment="1">
      <alignment horizontal="center" vertical="center"/>
    </xf>
    <xf numFmtId="0" fontId="7" fillId="5" borderId="9" xfId="0" applyFont="1" applyFill="1" applyBorder="1" applyAlignment="1">
      <alignment horizontal="center" vertical="center"/>
    </xf>
    <xf numFmtId="0" fontId="4" fillId="0" borderId="10" xfId="0" applyFont="1" applyBorder="1"/>
    <xf numFmtId="0" fontId="4" fillId="0" borderId="11" xfId="0" applyFont="1" applyBorder="1"/>
    <xf numFmtId="0" fontId="11" fillId="0" borderId="14" xfId="0" applyFont="1" applyBorder="1" applyAlignment="1">
      <alignment horizontal="left" vertical="center"/>
    </xf>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19" xfId="0" applyFont="1" applyBorder="1"/>
    <xf numFmtId="0" fontId="12" fillId="8" borderId="20" xfId="0" applyFont="1" applyFill="1" applyBorder="1" applyAlignment="1">
      <alignment horizontal="center" vertical="center" wrapText="1"/>
    </xf>
    <xf numFmtId="0" fontId="4" fillId="0" borderId="24" xfId="0" applyFont="1" applyBorder="1"/>
    <xf numFmtId="0" fontId="4" fillId="0" borderId="26" xfId="0" applyFont="1" applyBorder="1"/>
    <xf numFmtId="0" fontId="12" fillId="8" borderId="21" xfId="0" applyFont="1" applyFill="1" applyBorder="1" applyAlignment="1">
      <alignment horizontal="center" vertical="center" wrapText="1"/>
    </xf>
    <xf numFmtId="0" fontId="4" fillId="0" borderId="22" xfId="0" applyFont="1" applyBorder="1"/>
    <xf numFmtId="0" fontId="4" fillId="0" borderId="23" xfId="0" applyFont="1" applyBorder="1"/>
    <xf numFmtId="0" fontId="13" fillId="8" borderId="20" xfId="0" applyFont="1" applyFill="1" applyBorder="1" applyAlignment="1">
      <alignment horizontal="center" vertical="center" wrapText="1"/>
    </xf>
    <xf numFmtId="0" fontId="14" fillId="0" borderId="21" xfId="0" applyFont="1" applyBorder="1" applyAlignment="1">
      <alignment horizontal="right" vertical="center" wrapText="1"/>
    </xf>
    <xf numFmtId="0" fontId="3" fillId="5" borderId="27" xfId="0" applyFont="1" applyFill="1" applyBorder="1" applyAlignment="1">
      <alignment horizontal="left" vertical="center" wrapText="1"/>
    </xf>
    <xf numFmtId="0" fontId="4" fillId="0" borderId="3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0"/>
  <sheetViews>
    <sheetView tabSelected="1" workbookViewId="0">
      <selection activeCell="E9" sqref="E9"/>
    </sheetView>
  </sheetViews>
  <sheetFormatPr baseColWidth="10" defaultColWidth="14.42578125" defaultRowHeight="15" customHeight="1" outlineLevelRow="1" x14ac:dyDescent="0.25"/>
  <cols>
    <col min="1" max="1" width="10.7109375" customWidth="1"/>
    <col min="2" max="2" width="66.85546875" customWidth="1"/>
    <col min="3" max="3" width="22" customWidth="1"/>
    <col min="4" max="4" width="11.28515625" customWidth="1"/>
    <col min="5" max="7" width="11.7109375" customWidth="1"/>
    <col min="8" max="8" width="7.7109375" customWidth="1"/>
    <col min="9" max="9" width="11.7109375" customWidth="1"/>
    <col min="10" max="10" width="7.7109375" customWidth="1"/>
    <col min="11" max="11" width="11.7109375" customWidth="1"/>
  </cols>
  <sheetData>
    <row r="1" spans="1:26" x14ac:dyDescent="0.25">
      <c r="A1" s="1"/>
      <c r="B1" s="2"/>
      <c r="C1" s="2"/>
      <c r="D1" s="2"/>
      <c r="E1" s="2"/>
      <c r="F1" s="1"/>
      <c r="G1" s="1"/>
      <c r="H1" s="1"/>
      <c r="I1" s="1"/>
      <c r="J1" s="1"/>
      <c r="K1" s="1"/>
      <c r="L1" s="1"/>
      <c r="M1" s="1"/>
      <c r="N1" s="1"/>
      <c r="O1" s="1"/>
      <c r="P1" s="1"/>
      <c r="Q1" s="1"/>
      <c r="R1" s="1"/>
      <c r="S1" s="1"/>
      <c r="T1" s="1"/>
      <c r="U1" s="1"/>
      <c r="V1" s="1"/>
      <c r="W1" s="1"/>
      <c r="X1" s="1"/>
      <c r="Y1" s="1"/>
      <c r="Z1" s="1"/>
    </row>
    <row r="2" spans="1:26" x14ac:dyDescent="0.25">
      <c r="A2" s="3"/>
      <c r="B2" s="4"/>
      <c r="C2" s="5">
        <v>0.75</v>
      </c>
      <c r="D2" s="5">
        <v>0.25</v>
      </c>
      <c r="E2" s="52">
        <v>1</v>
      </c>
      <c r="F2" s="6"/>
      <c r="G2" s="1"/>
      <c r="H2" s="1"/>
      <c r="I2" s="1"/>
      <c r="J2" s="1"/>
      <c r="K2" s="1"/>
      <c r="L2" s="1"/>
      <c r="M2" s="1"/>
      <c r="N2" s="1"/>
      <c r="O2" s="1"/>
      <c r="P2" s="1"/>
      <c r="Q2" s="1"/>
      <c r="R2" s="1"/>
      <c r="S2" s="1"/>
      <c r="T2" s="1"/>
      <c r="U2" s="1"/>
      <c r="V2" s="1"/>
      <c r="W2" s="1"/>
      <c r="X2" s="1"/>
      <c r="Y2" s="1"/>
      <c r="Z2" s="1"/>
    </row>
    <row r="3" spans="1:26" x14ac:dyDescent="0.25">
      <c r="A3" s="3"/>
      <c r="B3" s="7" t="s">
        <v>0</v>
      </c>
      <c r="C3" s="8" t="s">
        <v>1</v>
      </c>
      <c r="D3" s="5" t="s">
        <v>2</v>
      </c>
      <c r="E3" s="49"/>
      <c r="F3" s="6"/>
      <c r="G3" s="1"/>
      <c r="H3" s="1"/>
      <c r="I3" s="1"/>
      <c r="J3" s="1"/>
      <c r="K3" s="1"/>
      <c r="L3" s="1"/>
      <c r="M3" s="1"/>
      <c r="N3" s="1"/>
      <c r="O3" s="1"/>
      <c r="P3" s="1"/>
      <c r="Q3" s="1"/>
      <c r="R3" s="1"/>
      <c r="S3" s="1"/>
      <c r="T3" s="1"/>
      <c r="U3" s="1"/>
      <c r="V3" s="1"/>
      <c r="W3" s="1"/>
      <c r="X3" s="1"/>
      <c r="Y3" s="1"/>
      <c r="Z3" s="1"/>
    </row>
    <row r="4" spans="1:26" x14ac:dyDescent="0.25">
      <c r="A4" s="9">
        <v>1</v>
      </c>
      <c r="B4" s="10" t="s">
        <v>3</v>
      </c>
      <c r="C4" s="11">
        <f>EVALUACION1!$C$24</f>
        <v>7</v>
      </c>
      <c r="D4" s="11">
        <f>$C$35</f>
        <v>7</v>
      </c>
      <c r="E4" s="12">
        <f t="shared" ref="E4:E5" si="0">C4*C$2+D4*D$2</f>
        <v>7</v>
      </c>
      <c r="F4" s="6"/>
      <c r="G4" s="13"/>
      <c r="H4" s="1"/>
      <c r="I4" s="1"/>
      <c r="J4" s="1"/>
      <c r="K4" s="1"/>
      <c r="L4" s="1"/>
      <c r="M4" s="1"/>
      <c r="N4" s="1"/>
      <c r="O4" s="1"/>
      <c r="P4" s="1"/>
      <c r="Q4" s="1"/>
      <c r="R4" s="1"/>
      <c r="S4" s="1"/>
      <c r="T4" s="1"/>
      <c r="U4" s="1"/>
      <c r="V4" s="1"/>
      <c r="W4" s="1"/>
      <c r="X4" s="1"/>
      <c r="Y4" s="1"/>
      <c r="Z4" s="1"/>
    </row>
    <row r="5" spans="1:26" x14ac:dyDescent="0.25">
      <c r="A5" s="9">
        <v>2</v>
      </c>
      <c r="B5" s="10" t="s">
        <v>4</v>
      </c>
      <c r="C5" s="11">
        <f>EVALUACION1!$C$24</f>
        <v>7</v>
      </c>
      <c r="D5" s="11">
        <f>C47</f>
        <v>7</v>
      </c>
      <c r="E5" s="12">
        <f t="shared" si="0"/>
        <v>7</v>
      </c>
      <c r="F5" s="6"/>
      <c r="G5" s="13"/>
      <c r="H5" s="1"/>
      <c r="I5" s="1"/>
      <c r="J5" s="1"/>
      <c r="K5" s="1"/>
      <c r="L5" s="1"/>
      <c r="M5" s="1"/>
      <c r="N5" s="1"/>
      <c r="O5" s="1"/>
      <c r="P5" s="1"/>
      <c r="Q5" s="1"/>
      <c r="R5" s="1"/>
      <c r="S5" s="1"/>
      <c r="T5" s="1"/>
      <c r="U5" s="1"/>
      <c r="V5" s="1"/>
      <c r="W5" s="1"/>
      <c r="X5" s="1"/>
      <c r="Y5" s="1"/>
      <c r="Z5" s="1"/>
    </row>
    <row r="6" spans="1:26" x14ac:dyDescent="0.25">
      <c r="A6" s="6"/>
      <c r="B6" s="6"/>
      <c r="C6" s="6"/>
      <c r="D6" s="6"/>
      <c r="E6" s="6"/>
      <c r="F6" s="6"/>
      <c r="G6" s="13"/>
      <c r="H6" s="1"/>
      <c r="I6" s="1"/>
      <c r="J6" s="1"/>
      <c r="K6" s="1"/>
      <c r="L6" s="1"/>
      <c r="M6" s="1"/>
      <c r="N6" s="1"/>
      <c r="O6" s="1"/>
      <c r="P6" s="1"/>
      <c r="Q6" s="1"/>
      <c r="R6" s="1"/>
      <c r="S6" s="1"/>
      <c r="T6" s="1"/>
      <c r="U6" s="1"/>
      <c r="V6" s="1"/>
      <c r="W6" s="1"/>
      <c r="X6" s="1"/>
      <c r="Y6" s="1"/>
      <c r="Z6" s="1"/>
    </row>
    <row r="7" spans="1:26" x14ac:dyDescent="0.25">
      <c r="A7" s="1"/>
      <c r="B7" s="14"/>
      <c r="C7" s="14"/>
      <c r="D7" s="14"/>
      <c r="E7" s="14"/>
      <c r="F7" s="1"/>
      <c r="G7" s="1"/>
      <c r="H7" s="1"/>
      <c r="I7" s="1"/>
      <c r="J7" s="1"/>
      <c r="K7" s="1"/>
      <c r="L7" s="1"/>
      <c r="M7" s="1"/>
      <c r="N7" s="1"/>
      <c r="O7" s="1"/>
      <c r="P7" s="1"/>
      <c r="Q7" s="1"/>
      <c r="R7" s="1"/>
      <c r="S7" s="1"/>
      <c r="T7" s="1"/>
      <c r="U7" s="1"/>
      <c r="V7" s="1"/>
      <c r="W7" s="1"/>
      <c r="X7" s="1"/>
      <c r="Y7" s="1"/>
      <c r="Z7" s="1"/>
    </row>
    <row r="8" spans="1:26" x14ac:dyDescent="0.25">
      <c r="A8" s="1"/>
      <c r="B8" s="1"/>
      <c r="C8" s="1"/>
      <c r="D8" s="1"/>
      <c r="E8" s="1"/>
      <c r="F8" s="1"/>
      <c r="G8" s="1"/>
      <c r="H8" s="1"/>
      <c r="I8" s="1"/>
      <c r="J8" s="1"/>
      <c r="K8" s="1"/>
      <c r="L8" s="1"/>
      <c r="M8" s="1"/>
      <c r="N8" s="1"/>
      <c r="O8" s="1"/>
      <c r="P8" s="1"/>
      <c r="Q8" s="1"/>
      <c r="R8" s="1"/>
      <c r="S8" s="1"/>
      <c r="T8" s="1"/>
      <c r="U8" s="1"/>
      <c r="V8" s="1"/>
      <c r="W8" s="1"/>
      <c r="X8" s="1"/>
      <c r="Y8" s="1"/>
      <c r="Z8" s="1"/>
    </row>
    <row r="9" spans="1:26" x14ac:dyDescent="0.25">
      <c r="A9" s="1"/>
      <c r="B9" s="1"/>
      <c r="C9" s="1"/>
      <c r="D9" s="1"/>
      <c r="E9" s="1"/>
      <c r="F9" s="1"/>
      <c r="G9" s="1"/>
      <c r="H9" s="1"/>
      <c r="I9" s="1"/>
      <c r="J9" s="1"/>
      <c r="K9" s="1"/>
      <c r="L9" s="1"/>
      <c r="M9" s="1"/>
      <c r="N9" s="1"/>
      <c r="O9" s="1"/>
      <c r="P9" s="1"/>
      <c r="Q9" s="1"/>
      <c r="R9" s="1"/>
      <c r="S9" s="1"/>
      <c r="T9" s="1"/>
      <c r="U9" s="1"/>
      <c r="V9" s="1"/>
      <c r="W9" s="1"/>
      <c r="X9" s="1"/>
      <c r="Y9" s="1"/>
      <c r="Z9" s="1"/>
    </row>
    <row r="10" spans="1:26" x14ac:dyDescent="0.25">
      <c r="A10" s="2"/>
      <c r="B10" s="2"/>
      <c r="C10" s="2"/>
      <c r="D10" s="2"/>
      <c r="E10" s="2"/>
      <c r="F10" s="2"/>
      <c r="G10" s="2"/>
      <c r="H10" s="2"/>
      <c r="I10" s="2"/>
      <c r="J10" s="2"/>
      <c r="K10" s="2"/>
      <c r="L10" s="1"/>
      <c r="M10" s="1"/>
      <c r="N10" s="1"/>
      <c r="O10" s="1"/>
      <c r="P10" s="1"/>
      <c r="Q10" s="1"/>
      <c r="R10" s="1"/>
      <c r="S10" s="1"/>
      <c r="T10" s="1"/>
      <c r="U10" s="1"/>
      <c r="V10" s="1"/>
      <c r="W10" s="1"/>
      <c r="X10" s="1"/>
      <c r="Y10" s="1"/>
      <c r="Z10" s="1"/>
    </row>
    <row r="11" spans="1:26" ht="18.75" outlineLevel="1" x14ac:dyDescent="0.25">
      <c r="A11" s="47" t="s">
        <v>5</v>
      </c>
      <c r="B11" s="15"/>
      <c r="C11" s="53" t="s">
        <v>6</v>
      </c>
      <c r="D11" s="54" t="s">
        <v>7</v>
      </c>
      <c r="E11" s="55"/>
      <c r="F11" s="55"/>
      <c r="G11" s="55"/>
      <c r="H11" s="55"/>
      <c r="I11" s="55"/>
      <c r="J11" s="55"/>
      <c r="K11" s="56"/>
      <c r="L11" s="6"/>
      <c r="M11" s="1"/>
      <c r="N11" s="1"/>
      <c r="O11" s="1"/>
      <c r="P11" s="1"/>
      <c r="Q11" s="1"/>
      <c r="R11" s="1"/>
      <c r="S11" s="1"/>
      <c r="T11" s="1"/>
      <c r="U11" s="1"/>
      <c r="V11" s="1"/>
      <c r="W11" s="1"/>
      <c r="X11" s="1"/>
      <c r="Y11" s="1"/>
      <c r="Z11" s="1"/>
    </row>
    <row r="12" spans="1:26" outlineLevel="1" x14ac:dyDescent="0.25">
      <c r="A12" s="48"/>
      <c r="B12" s="16" t="s">
        <v>8</v>
      </c>
      <c r="C12" s="49"/>
      <c r="D12" s="54" t="s">
        <v>9</v>
      </c>
      <c r="E12" s="56"/>
      <c r="F12" s="54" t="s">
        <v>10</v>
      </c>
      <c r="G12" s="56"/>
      <c r="H12" s="54" t="s">
        <v>11</v>
      </c>
      <c r="I12" s="56"/>
      <c r="J12" s="54" t="s">
        <v>12</v>
      </c>
      <c r="K12" s="56"/>
      <c r="L12" s="6"/>
      <c r="M12" s="1"/>
      <c r="N12" s="1"/>
      <c r="O12" s="1"/>
      <c r="P12" s="1"/>
      <c r="Q12" s="1"/>
      <c r="R12" s="1"/>
      <c r="S12" s="1"/>
      <c r="T12" s="1"/>
      <c r="U12" s="1"/>
      <c r="V12" s="1"/>
      <c r="W12" s="1"/>
      <c r="X12" s="1"/>
      <c r="Y12" s="1"/>
      <c r="Z12" s="1"/>
    </row>
    <row r="13" spans="1:26" ht="24" outlineLevel="1" x14ac:dyDescent="0.25">
      <c r="A13" s="48"/>
      <c r="B13" s="17" t="str">
        <f>RUBRICA!A5</f>
        <v>1. Describe brevemente en qué consiste el Proyecto APT, justificando su relevancia para el campo laboral de su carrera.</v>
      </c>
      <c r="C13" s="18" t="s">
        <v>9</v>
      </c>
      <c r="D13" s="19" t="str">
        <f t="shared" ref="D13:D22" si="1">IF($C13=CL,"X","")</f>
        <v>X</v>
      </c>
      <c r="E13" s="19">
        <f>IF(D13="X",100*0.1,"")</f>
        <v>10</v>
      </c>
      <c r="F13" s="19" t="str">
        <f t="shared" ref="F13:F22" si="2">IF($C13=L,"X","")</f>
        <v/>
      </c>
      <c r="G13" s="19" t="str">
        <f>IF(F13="X",60*0.1,"")</f>
        <v/>
      </c>
      <c r="H13" s="19" t="str">
        <f t="shared" ref="H13:H22" si="3">IF($C13=ML,"X","")</f>
        <v/>
      </c>
      <c r="I13" s="19" t="str">
        <f>IF(H13="X",30*0.1,"")</f>
        <v/>
      </c>
      <c r="J13" s="19" t="str">
        <f t="shared" ref="J13:J22" si="4">IF($C13=NL,"X","")</f>
        <v/>
      </c>
      <c r="K13" s="19" t="str">
        <f t="shared" ref="K13:K22" si="5">IF($J13="X",0,"")</f>
        <v/>
      </c>
      <c r="L13" s="6"/>
      <c r="M13" s="1"/>
      <c r="N13" s="1"/>
      <c r="O13" s="1"/>
      <c r="P13" s="1"/>
      <c r="Q13" s="1"/>
      <c r="R13" s="1"/>
      <c r="S13" s="1"/>
      <c r="T13" s="1"/>
      <c r="U13" s="1"/>
      <c r="V13" s="1"/>
      <c r="W13" s="1"/>
      <c r="X13" s="1"/>
      <c r="Y13" s="1"/>
      <c r="Z13" s="1"/>
    </row>
    <row r="14" spans="1:26" ht="26.25" customHeight="1" outlineLevel="1" x14ac:dyDescent="0.25">
      <c r="A14" s="48"/>
      <c r="B14" s="17" t="str">
        <f>RUBRICA!A6</f>
        <v>2. Relaciona el Proyecto APT con las competencias del perfil de egreso de su Plan de Estudio.</v>
      </c>
      <c r="C14" s="18" t="s">
        <v>9</v>
      </c>
      <c r="D14" s="19" t="str">
        <f t="shared" si="1"/>
        <v>X</v>
      </c>
      <c r="E14" s="19">
        <f t="shared" ref="E14:E16" si="6">IF(D14="X",100*0.05,"")</f>
        <v>5</v>
      </c>
      <c r="F14" s="19" t="str">
        <f t="shared" si="2"/>
        <v/>
      </c>
      <c r="G14" s="19" t="str">
        <f t="shared" ref="G14:G16" si="7">IF(F14="X",60*0.05,"")</f>
        <v/>
      </c>
      <c r="H14" s="19" t="str">
        <f t="shared" si="3"/>
        <v/>
      </c>
      <c r="I14" s="19" t="str">
        <f t="shared" ref="I14:I16" si="8">IF(H14="X",30*0.05,"")</f>
        <v/>
      </c>
      <c r="J14" s="19" t="str">
        <f t="shared" si="4"/>
        <v/>
      </c>
      <c r="K14" s="19" t="str">
        <f t="shared" si="5"/>
        <v/>
      </c>
      <c r="L14" s="6"/>
      <c r="M14" s="1"/>
      <c r="N14" s="1"/>
      <c r="O14" s="1"/>
      <c r="P14" s="1"/>
      <c r="Q14" s="1"/>
      <c r="R14" s="1"/>
      <c r="S14" s="1"/>
      <c r="T14" s="1"/>
      <c r="U14" s="1"/>
      <c r="V14" s="1"/>
      <c r="W14" s="1"/>
      <c r="X14" s="1"/>
      <c r="Y14" s="1"/>
      <c r="Z14" s="1"/>
    </row>
    <row r="15" spans="1:26" ht="24" outlineLevel="1" x14ac:dyDescent="0.25">
      <c r="A15" s="48"/>
      <c r="B15" s="17" t="str">
        <f>RUBRICA!A8</f>
        <v xml:space="preserve">4.  Argumenta por qué el proyecto es factible de realizarse en el marco de la asignatura. </v>
      </c>
      <c r="C15" s="18" t="s">
        <v>9</v>
      </c>
      <c r="D15" s="19" t="str">
        <f t="shared" si="1"/>
        <v>X</v>
      </c>
      <c r="E15" s="19">
        <f t="shared" si="6"/>
        <v>5</v>
      </c>
      <c r="F15" s="19" t="str">
        <f t="shared" si="2"/>
        <v/>
      </c>
      <c r="G15" s="19" t="str">
        <f t="shared" si="7"/>
        <v/>
      </c>
      <c r="H15" s="19" t="str">
        <f t="shared" si="3"/>
        <v/>
      </c>
      <c r="I15" s="19" t="str">
        <f t="shared" si="8"/>
        <v/>
      </c>
      <c r="J15" s="19" t="str">
        <f t="shared" si="4"/>
        <v/>
      </c>
      <c r="K15" s="19" t="str">
        <f t="shared" si="5"/>
        <v/>
      </c>
      <c r="L15" s="6"/>
      <c r="M15" s="1"/>
      <c r="N15" s="1"/>
      <c r="O15" s="1"/>
      <c r="P15" s="1"/>
      <c r="Q15" s="1"/>
      <c r="R15" s="1"/>
      <c r="S15" s="1"/>
      <c r="T15" s="1"/>
      <c r="U15" s="1"/>
      <c r="V15" s="1"/>
      <c r="W15" s="1"/>
      <c r="X15" s="1"/>
      <c r="Y15" s="1"/>
      <c r="Z15" s="1"/>
    </row>
    <row r="16" spans="1:26" ht="24" outlineLevel="1" x14ac:dyDescent="0.25">
      <c r="A16" s="48"/>
      <c r="B16" s="17" t="str">
        <f>RUBRICA!A9</f>
        <v xml:space="preserve">5. Formula objetivos claros, concisos y coherentes con la disciplina y la situación a abordar. </v>
      </c>
      <c r="C16" s="18" t="s">
        <v>9</v>
      </c>
      <c r="D16" s="19" t="str">
        <f t="shared" si="1"/>
        <v>X</v>
      </c>
      <c r="E16" s="19">
        <f t="shared" si="6"/>
        <v>5</v>
      </c>
      <c r="F16" s="19" t="str">
        <f t="shared" si="2"/>
        <v/>
      </c>
      <c r="G16" s="19" t="str">
        <f t="shared" si="7"/>
        <v/>
      </c>
      <c r="H16" s="19" t="str">
        <f t="shared" si="3"/>
        <v/>
      </c>
      <c r="I16" s="19" t="str">
        <f t="shared" si="8"/>
        <v/>
      </c>
      <c r="J16" s="19" t="str">
        <f t="shared" si="4"/>
        <v/>
      </c>
      <c r="K16" s="19" t="str">
        <f t="shared" si="5"/>
        <v/>
      </c>
      <c r="L16" s="6"/>
      <c r="M16" s="1"/>
      <c r="N16" s="1"/>
      <c r="O16" s="1"/>
      <c r="P16" s="1"/>
      <c r="Q16" s="1"/>
      <c r="R16" s="1"/>
      <c r="S16" s="1"/>
      <c r="T16" s="1"/>
      <c r="U16" s="1"/>
      <c r="V16" s="1"/>
      <c r="W16" s="1"/>
      <c r="X16" s="1"/>
      <c r="Y16" s="1"/>
      <c r="Z16" s="1"/>
    </row>
    <row r="17" spans="1:26" ht="24" outlineLevel="1" x14ac:dyDescent="0.25">
      <c r="A17" s="48"/>
      <c r="B17" s="17" t="str">
        <f>RUBRICA!A10</f>
        <v>6. Propone una metodología de trabajo que permite alcanzar los objetivos propuestos y es pertinente con los requerimientos disciplinares.</v>
      </c>
      <c r="C17" s="18" t="s">
        <v>9</v>
      </c>
      <c r="D17" s="19" t="str">
        <f t="shared" si="1"/>
        <v>X</v>
      </c>
      <c r="E17" s="19">
        <f t="shared" ref="E17:E18" si="9">IF(D17="X",100*0.1,"")</f>
        <v>10</v>
      </c>
      <c r="F17" s="19" t="str">
        <f t="shared" si="2"/>
        <v/>
      </c>
      <c r="G17" s="19" t="str">
        <f t="shared" ref="G17:G18" si="10">IF(F17="X",60*0.1,"")</f>
        <v/>
      </c>
      <c r="H17" s="19" t="str">
        <f t="shared" si="3"/>
        <v/>
      </c>
      <c r="I17" s="19" t="str">
        <f t="shared" ref="I17:I18" si="11">IF(H17="X",30*0.1,"")</f>
        <v/>
      </c>
      <c r="J17" s="19" t="str">
        <f t="shared" si="4"/>
        <v/>
      </c>
      <c r="K17" s="19" t="str">
        <f t="shared" si="5"/>
        <v/>
      </c>
      <c r="L17" s="6"/>
      <c r="M17" s="1"/>
      <c r="N17" s="1"/>
      <c r="O17" s="1"/>
      <c r="P17" s="1"/>
      <c r="Q17" s="1"/>
      <c r="R17" s="1"/>
      <c r="S17" s="1"/>
      <c r="T17" s="1"/>
      <c r="U17" s="1"/>
      <c r="V17" s="1"/>
      <c r="W17" s="1"/>
      <c r="X17" s="1"/>
      <c r="Y17" s="1"/>
      <c r="Z17" s="1"/>
    </row>
    <row r="18" spans="1:26" ht="24" outlineLevel="1" x14ac:dyDescent="0.25">
      <c r="A18" s="48"/>
      <c r="B18" s="17" t="str">
        <f>RUBRICA!A11</f>
        <v xml:space="preserve">7. Establece un plan de trabajo para su proyecto APT considerando los recursos, duración, facilitadores y obstaculizadores en el desarrollo de las actividades. </v>
      </c>
      <c r="C18" s="18" t="s">
        <v>9</v>
      </c>
      <c r="D18" s="19" t="str">
        <f t="shared" si="1"/>
        <v>X</v>
      </c>
      <c r="E18" s="19">
        <f t="shared" si="9"/>
        <v>10</v>
      </c>
      <c r="F18" s="19" t="str">
        <f t="shared" si="2"/>
        <v/>
      </c>
      <c r="G18" s="19" t="str">
        <f t="shared" si="10"/>
        <v/>
      </c>
      <c r="H18" s="19" t="str">
        <f t="shared" si="3"/>
        <v/>
      </c>
      <c r="I18" s="19" t="str">
        <f t="shared" si="11"/>
        <v/>
      </c>
      <c r="J18" s="19" t="str">
        <f t="shared" si="4"/>
        <v/>
      </c>
      <c r="K18" s="19" t="str">
        <f t="shared" si="5"/>
        <v/>
      </c>
      <c r="L18" s="6"/>
      <c r="M18" s="1"/>
      <c r="N18" s="1"/>
      <c r="O18" s="1"/>
      <c r="P18" s="1"/>
      <c r="Q18" s="1"/>
      <c r="R18" s="1"/>
      <c r="S18" s="1"/>
      <c r="T18" s="1"/>
      <c r="U18" s="1"/>
      <c r="V18" s="1"/>
      <c r="W18" s="1"/>
      <c r="X18" s="1"/>
      <c r="Y18" s="1"/>
      <c r="Z18" s="1"/>
    </row>
    <row r="19" spans="1:26" ht="24" outlineLevel="1" x14ac:dyDescent="0.25">
      <c r="A19" s="48"/>
      <c r="B19" s="17" t="str">
        <f>RUBRICA!A12</f>
        <v>8. Determina evidencias, justificando cómo estas dan cuenta del logro de las actividades del Proyecto APT.</v>
      </c>
      <c r="C19" s="18" t="s">
        <v>9</v>
      </c>
      <c r="D19" s="19" t="str">
        <f t="shared" si="1"/>
        <v>X</v>
      </c>
      <c r="E19" s="19">
        <f t="shared" ref="E19:E21" si="12">IF(D19="X",100*0.05,"")</f>
        <v>5</v>
      </c>
      <c r="F19" s="19" t="str">
        <f t="shared" si="2"/>
        <v/>
      </c>
      <c r="G19" s="19" t="str">
        <f t="shared" ref="G19:G21" si="13">IF(F19="X",60*0.05,"")</f>
        <v/>
      </c>
      <c r="H19" s="19" t="str">
        <f t="shared" si="3"/>
        <v/>
      </c>
      <c r="I19" s="19" t="str">
        <f t="shared" ref="I19:I21" si="14">IF(H19="X",30*0.05,"")</f>
        <v/>
      </c>
      <c r="J19" s="19" t="str">
        <f t="shared" si="4"/>
        <v/>
      </c>
      <c r="K19" s="19" t="str">
        <f t="shared" si="5"/>
        <v/>
      </c>
      <c r="L19" s="6"/>
      <c r="M19" s="1"/>
      <c r="N19" s="1"/>
      <c r="O19" s="1"/>
      <c r="P19" s="1"/>
      <c r="Q19" s="1"/>
      <c r="R19" s="1"/>
      <c r="S19" s="1"/>
      <c r="T19" s="1"/>
      <c r="U19" s="1"/>
      <c r="V19" s="1"/>
      <c r="W19" s="1"/>
      <c r="X19" s="1"/>
      <c r="Y19" s="1"/>
      <c r="Z19" s="1"/>
    </row>
    <row r="20" spans="1:26" ht="24" outlineLevel="1" x14ac:dyDescent="0.25">
      <c r="A20" s="48"/>
      <c r="B20" s="17" t="str">
        <f>RUBRICA!A13</f>
        <v xml:space="preserve">9. Utiliza reglas de redacción, ortografía (literal, puntual, acentual) y las normas para citas y referencias. </v>
      </c>
      <c r="C20" s="18" t="s">
        <v>9</v>
      </c>
      <c r="D20" s="19" t="str">
        <f t="shared" si="1"/>
        <v>X</v>
      </c>
      <c r="E20" s="19">
        <f t="shared" si="12"/>
        <v>5</v>
      </c>
      <c r="F20" s="19" t="str">
        <f t="shared" si="2"/>
        <v/>
      </c>
      <c r="G20" s="19" t="str">
        <f t="shared" si="13"/>
        <v/>
      </c>
      <c r="H20" s="19" t="str">
        <f t="shared" si="3"/>
        <v/>
      </c>
      <c r="I20" s="19" t="str">
        <f t="shared" si="14"/>
        <v/>
      </c>
      <c r="J20" s="19" t="str">
        <f t="shared" si="4"/>
        <v/>
      </c>
      <c r="K20" s="19" t="str">
        <f t="shared" si="5"/>
        <v/>
      </c>
      <c r="L20" s="6"/>
      <c r="M20" s="1"/>
      <c r="N20" s="1"/>
      <c r="O20" s="1"/>
      <c r="P20" s="1"/>
      <c r="Q20" s="1"/>
      <c r="R20" s="1"/>
      <c r="S20" s="1"/>
      <c r="T20" s="1"/>
      <c r="U20" s="1"/>
      <c r="V20" s="1"/>
      <c r="W20" s="1"/>
      <c r="X20" s="1"/>
      <c r="Y20" s="1"/>
      <c r="Z20" s="1"/>
    </row>
    <row r="21" spans="1:26" ht="22.5" customHeight="1" outlineLevel="1" x14ac:dyDescent="0.25">
      <c r="A21" s="48"/>
      <c r="B21" s="17" t="str">
        <f>RUBRICA!A14</f>
        <v>10. Cumple completando el contenido del informe de presentación del proyecto de acuerdo con la plantilla entregada.</v>
      </c>
      <c r="C21" s="18" t="s">
        <v>9</v>
      </c>
      <c r="D21" s="19" t="str">
        <f t="shared" si="1"/>
        <v>X</v>
      </c>
      <c r="E21" s="19">
        <f t="shared" si="12"/>
        <v>5</v>
      </c>
      <c r="F21" s="19" t="str">
        <f t="shared" si="2"/>
        <v/>
      </c>
      <c r="G21" s="19" t="str">
        <f t="shared" si="13"/>
        <v/>
      </c>
      <c r="H21" s="19" t="str">
        <f t="shared" si="3"/>
        <v/>
      </c>
      <c r="I21" s="19" t="str">
        <f t="shared" si="14"/>
        <v/>
      </c>
      <c r="J21" s="19" t="str">
        <f t="shared" si="4"/>
        <v/>
      </c>
      <c r="K21" s="19" t="str">
        <f t="shared" si="5"/>
        <v/>
      </c>
      <c r="L21" s="6"/>
      <c r="M21" s="1"/>
      <c r="N21" s="1"/>
      <c r="O21" s="1"/>
      <c r="P21" s="1"/>
      <c r="Q21" s="1"/>
      <c r="R21" s="1"/>
      <c r="S21" s="1"/>
      <c r="T21" s="1"/>
      <c r="U21" s="1"/>
      <c r="V21" s="1"/>
      <c r="W21" s="1"/>
      <c r="X21" s="1"/>
      <c r="Y21" s="1"/>
      <c r="Z21" s="1"/>
    </row>
    <row r="22" spans="1:26" ht="15.75" customHeight="1" outlineLevel="1" x14ac:dyDescent="0.25">
      <c r="A22" s="48"/>
      <c r="B22" s="17" t="str">
        <f>RUBRICA!A16</f>
        <v>12. Desarrolla un plan de trabajo que permita del logro de los objetivos propuestos del proyecto de 
acuerdo a los tiempos para su desarrollo</v>
      </c>
      <c r="C22" s="18" t="s">
        <v>9</v>
      </c>
      <c r="D22" s="19" t="str">
        <f t="shared" si="1"/>
        <v>X</v>
      </c>
      <c r="E22" s="19">
        <f>IF(D22="X",100*0.1,"")</f>
        <v>10</v>
      </c>
      <c r="F22" s="19" t="str">
        <f t="shared" si="2"/>
        <v/>
      </c>
      <c r="G22" s="19" t="str">
        <f>IF(F22="X",60*0.1,"")</f>
        <v/>
      </c>
      <c r="H22" s="19" t="str">
        <f t="shared" si="3"/>
        <v/>
      </c>
      <c r="I22" s="19" t="str">
        <f>IF(H22="X",30*0.1,"")</f>
        <v/>
      </c>
      <c r="J22" s="19" t="str">
        <f t="shared" si="4"/>
        <v/>
      </c>
      <c r="K22" s="19" t="str">
        <f t="shared" si="5"/>
        <v/>
      </c>
      <c r="L22" s="6"/>
      <c r="M22" s="1"/>
      <c r="N22" s="1"/>
      <c r="O22" s="1"/>
      <c r="P22" s="1"/>
      <c r="Q22" s="1"/>
      <c r="R22" s="1"/>
      <c r="S22" s="1"/>
      <c r="T22" s="1"/>
      <c r="U22" s="1"/>
      <c r="V22" s="1"/>
      <c r="W22" s="1"/>
      <c r="X22" s="1"/>
      <c r="Y22" s="1"/>
      <c r="Z22" s="1"/>
    </row>
    <row r="23" spans="1:26" ht="15.75" customHeight="1" outlineLevel="1" x14ac:dyDescent="0.3">
      <c r="A23" s="48"/>
      <c r="B23" s="20" t="s">
        <v>13</v>
      </c>
      <c r="C23" s="21">
        <f>E23+G23+I23+K23</f>
        <v>70</v>
      </c>
      <c r="D23" s="22"/>
      <c r="E23" s="22">
        <f>SUM(E13:E22)</f>
        <v>70</v>
      </c>
      <c r="F23" s="22"/>
      <c r="G23" s="22">
        <f>SUM(G13:G22)</f>
        <v>0</v>
      </c>
      <c r="H23" s="22"/>
      <c r="I23" s="22">
        <f>SUM(I13:I22)</f>
        <v>0</v>
      </c>
      <c r="J23" s="22"/>
      <c r="K23" s="22">
        <f>SUM(K13:K22)</f>
        <v>0</v>
      </c>
      <c r="L23" s="6"/>
      <c r="M23" s="1"/>
      <c r="N23" s="1"/>
      <c r="O23" s="1"/>
      <c r="P23" s="1"/>
      <c r="Q23" s="1"/>
      <c r="R23" s="1"/>
      <c r="S23" s="1"/>
      <c r="T23" s="1"/>
      <c r="U23" s="1"/>
      <c r="V23" s="1"/>
      <c r="W23" s="1"/>
      <c r="X23" s="1"/>
      <c r="Y23" s="1"/>
      <c r="Z23" s="1"/>
    </row>
    <row r="24" spans="1:26" ht="15.75" customHeight="1" outlineLevel="1" x14ac:dyDescent="0.3">
      <c r="A24" s="49"/>
      <c r="B24" s="20" t="s">
        <v>14</v>
      </c>
      <c r="C24" s="23">
        <f>VLOOKUP(C23,ESCALA_IEP!A2:B142,2,FALSE)</f>
        <v>7</v>
      </c>
      <c r="D24" s="24"/>
      <c r="E24" s="14"/>
      <c r="F24" s="14"/>
      <c r="G24" s="14"/>
      <c r="H24" s="14"/>
      <c r="I24" s="14"/>
      <c r="J24" s="14"/>
      <c r="K24" s="14"/>
      <c r="L24" s="1"/>
      <c r="M24" s="1"/>
      <c r="N24" s="1"/>
      <c r="O24" s="1"/>
      <c r="P24" s="1"/>
      <c r="Q24" s="1"/>
      <c r="R24" s="1"/>
      <c r="S24" s="1"/>
      <c r="T24" s="1"/>
      <c r="U24" s="1"/>
      <c r="V24" s="1"/>
      <c r="W24" s="1"/>
      <c r="X24" s="1"/>
      <c r="Y24" s="1"/>
      <c r="Z24" s="1"/>
    </row>
    <row r="25" spans="1:26" ht="15.75" customHeight="1" x14ac:dyDescent="0.25">
      <c r="A25" s="14"/>
      <c r="B25" s="14"/>
      <c r="C25" s="14"/>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2"/>
      <c r="B26" s="2"/>
      <c r="C26" s="2"/>
      <c r="D26" s="2"/>
      <c r="E26" s="2"/>
      <c r="F26" s="2"/>
      <c r="G26" s="2"/>
      <c r="H26" s="2"/>
      <c r="I26" s="2"/>
      <c r="J26" s="2"/>
      <c r="K26" s="2"/>
      <c r="L26" s="1"/>
      <c r="M26" s="1"/>
      <c r="N26" s="1"/>
      <c r="O26" s="1"/>
      <c r="P26" s="1"/>
      <c r="Q26" s="1"/>
      <c r="R26" s="1"/>
      <c r="S26" s="1"/>
      <c r="T26" s="1"/>
      <c r="U26" s="1"/>
      <c r="V26" s="1"/>
      <c r="W26" s="1"/>
      <c r="X26" s="1"/>
      <c r="Y26" s="1"/>
      <c r="Z26" s="1"/>
    </row>
    <row r="27" spans="1:26" ht="15.75" customHeight="1" x14ac:dyDescent="0.25">
      <c r="A27" s="50" t="s">
        <v>15</v>
      </c>
      <c r="B27" s="51" t="s">
        <v>16</v>
      </c>
      <c r="C27" s="57" t="str">
        <f>$B$4</f>
        <v>Fabián Valenzuela</v>
      </c>
      <c r="D27" s="58"/>
      <c r="E27" s="58"/>
      <c r="F27" s="58"/>
      <c r="G27" s="58"/>
      <c r="H27" s="58"/>
      <c r="I27" s="58"/>
      <c r="J27" s="58"/>
      <c r="K27" s="59"/>
      <c r="L27" s="6"/>
      <c r="M27" s="1"/>
      <c r="N27" s="1"/>
      <c r="O27" s="1"/>
      <c r="P27" s="1"/>
      <c r="Q27" s="1"/>
      <c r="R27" s="1"/>
      <c r="S27" s="1"/>
      <c r="T27" s="1"/>
      <c r="U27" s="1"/>
      <c r="V27" s="1"/>
      <c r="W27" s="1"/>
      <c r="X27" s="1"/>
      <c r="Y27" s="1"/>
      <c r="Z27" s="1"/>
    </row>
    <row r="28" spans="1:26" ht="15.75" customHeight="1" x14ac:dyDescent="0.25">
      <c r="A28" s="48"/>
      <c r="B28" s="49"/>
      <c r="C28" s="60"/>
      <c r="D28" s="61"/>
      <c r="E28" s="61"/>
      <c r="F28" s="61"/>
      <c r="G28" s="61"/>
      <c r="H28" s="61"/>
      <c r="I28" s="61"/>
      <c r="J28" s="61"/>
      <c r="K28" s="62"/>
      <c r="L28" s="6"/>
      <c r="M28" s="1"/>
      <c r="N28" s="1"/>
      <c r="O28" s="1"/>
      <c r="P28" s="1"/>
      <c r="Q28" s="1"/>
      <c r="R28" s="1"/>
      <c r="S28" s="1"/>
      <c r="T28" s="1"/>
      <c r="U28" s="1"/>
      <c r="V28" s="1"/>
      <c r="W28" s="1"/>
      <c r="X28" s="1"/>
      <c r="Y28" s="1"/>
      <c r="Z28" s="1"/>
    </row>
    <row r="29" spans="1:26" ht="15.75" customHeight="1" x14ac:dyDescent="0.25">
      <c r="A29" s="48"/>
      <c r="B29" s="15" t="s">
        <v>17</v>
      </c>
      <c r="C29" s="53" t="s">
        <v>6</v>
      </c>
      <c r="D29" s="54" t="s">
        <v>7</v>
      </c>
      <c r="E29" s="55"/>
      <c r="F29" s="55"/>
      <c r="G29" s="55"/>
      <c r="H29" s="55"/>
      <c r="I29" s="55"/>
      <c r="J29" s="55"/>
      <c r="K29" s="56"/>
      <c r="L29" s="6"/>
      <c r="M29" s="1"/>
      <c r="N29" s="1"/>
      <c r="O29" s="1"/>
      <c r="P29" s="1"/>
      <c r="Q29" s="1"/>
      <c r="R29" s="1"/>
      <c r="S29" s="1"/>
      <c r="T29" s="1"/>
      <c r="U29" s="1"/>
      <c r="V29" s="1"/>
      <c r="W29" s="1"/>
      <c r="X29" s="1"/>
      <c r="Y29" s="1"/>
      <c r="Z29" s="1"/>
    </row>
    <row r="30" spans="1:26" ht="15.75" customHeight="1" x14ac:dyDescent="0.25">
      <c r="A30" s="48"/>
      <c r="B30" s="16" t="s">
        <v>8</v>
      </c>
      <c r="C30" s="49"/>
      <c r="D30" s="54" t="s">
        <v>9</v>
      </c>
      <c r="E30" s="56"/>
      <c r="F30" s="54" t="s">
        <v>10</v>
      </c>
      <c r="G30" s="56"/>
      <c r="H30" s="54" t="s">
        <v>18</v>
      </c>
      <c r="I30" s="56"/>
      <c r="J30" s="54" t="s">
        <v>12</v>
      </c>
      <c r="K30" s="56"/>
      <c r="L30" s="6"/>
      <c r="M30" s="1"/>
      <c r="N30" s="1"/>
      <c r="O30" s="1"/>
      <c r="P30" s="1"/>
      <c r="Q30" s="1"/>
      <c r="R30" s="1"/>
      <c r="S30" s="1"/>
      <c r="T30" s="1"/>
      <c r="U30" s="1"/>
      <c r="V30" s="1"/>
      <c r="W30" s="1"/>
      <c r="X30" s="1"/>
      <c r="Y30" s="1"/>
      <c r="Z30" s="1"/>
    </row>
    <row r="31" spans="1:26" ht="24" customHeight="1" x14ac:dyDescent="0.25">
      <c r="A31" s="48"/>
      <c r="B31" s="17" t="str">
        <f>RUBRICA!A7</f>
        <v>3. Relaciona el Proyecto APT con sus intereses profesionales. *</v>
      </c>
      <c r="C31" s="18" t="s">
        <v>9</v>
      </c>
      <c r="D31" s="19" t="str">
        <f>IF($C31=CL,"X","")</f>
        <v>X</v>
      </c>
      <c r="E31" s="19">
        <f t="shared" ref="E31:E33" si="15">IF(D31="X",100*0.1,"")</f>
        <v>10</v>
      </c>
      <c r="F31" s="19" t="str">
        <f>IF($C31=L,"X","")</f>
        <v/>
      </c>
      <c r="G31" s="19" t="str">
        <f t="shared" ref="G31:G33" si="16">IF(F31="X",60*0.1,"")</f>
        <v/>
      </c>
      <c r="H31" s="19" t="str">
        <f>IF($C31=ML,"X","")</f>
        <v/>
      </c>
      <c r="I31" s="19" t="str">
        <f t="shared" ref="I31:I33" si="17">IF(H31="X",30*0.1,"")</f>
        <v/>
      </c>
      <c r="J31" s="19" t="str">
        <f>IF($C31=NL,"X","")</f>
        <v/>
      </c>
      <c r="K31" s="19" t="str">
        <f t="shared" ref="K31:K33" si="18">IF($J31="X",0,"")</f>
        <v/>
      </c>
      <c r="L31" s="6"/>
      <c r="M31" s="1"/>
      <c r="N31" s="1"/>
      <c r="O31" s="1"/>
      <c r="P31" s="1"/>
      <c r="Q31" s="1"/>
      <c r="R31" s="1"/>
      <c r="S31" s="1"/>
      <c r="T31" s="1"/>
      <c r="U31" s="1"/>
      <c r="V31" s="1"/>
      <c r="W31" s="1"/>
      <c r="X31" s="1"/>
      <c r="Y31" s="1"/>
      <c r="Z31" s="1"/>
    </row>
    <row r="32" spans="1:26" ht="25.5" customHeight="1" x14ac:dyDescent="0.25">
      <c r="A32" s="48"/>
      <c r="B32" s="17" t="str">
        <f>RUBRICA!A15</f>
        <v>11. Expone el tema utilizando un lenguaje técnico disciplinar al presentar la propuesta y responde evidenciando un manejo de la información. *</v>
      </c>
      <c r="C32" s="18" t="s">
        <v>9</v>
      </c>
      <c r="D32" s="19" t="str">
        <f>IF($C32=CL,"X","")</f>
        <v>X</v>
      </c>
      <c r="E32" s="19">
        <f t="shared" si="15"/>
        <v>10</v>
      </c>
      <c r="F32" s="19" t="str">
        <f>IF($C32=L,"X","")</f>
        <v/>
      </c>
      <c r="G32" s="19" t="str">
        <f t="shared" si="16"/>
        <v/>
      </c>
      <c r="H32" s="19" t="str">
        <f>IF($C32=ML,"X","")</f>
        <v/>
      </c>
      <c r="I32" s="19" t="str">
        <f t="shared" si="17"/>
        <v/>
      </c>
      <c r="J32" s="19" t="str">
        <f>IF($C32=NL,"X","")</f>
        <v/>
      </c>
      <c r="K32" s="19" t="str">
        <f t="shared" si="18"/>
        <v/>
      </c>
      <c r="L32" s="6"/>
      <c r="M32" s="1"/>
      <c r="N32" s="1"/>
      <c r="O32" s="1"/>
      <c r="P32" s="1"/>
      <c r="Q32" s="1"/>
      <c r="R32" s="1"/>
      <c r="S32" s="1"/>
      <c r="T32" s="1"/>
      <c r="U32" s="1"/>
      <c r="V32" s="1"/>
      <c r="W32" s="1"/>
      <c r="X32" s="1"/>
      <c r="Y32" s="1"/>
      <c r="Z32" s="1"/>
    </row>
    <row r="33" spans="1:26" ht="15.75" customHeight="1" x14ac:dyDescent="0.25">
      <c r="A33" s="48"/>
      <c r="B33" s="17" t="str">
        <f>RUBRICA!A17</f>
        <v>13. Colaboración y trabajo en equipo *</v>
      </c>
      <c r="C33" s="18" t="s">
        <v>9</v>
      </c>
      <c r="D33" s="19" t="str">
        <f>IF($C33=CL,"X","")</f>
        <v>X</v>
      </c>
      <c r="E33" s="19">
        <f t="shared" si="15"/>
        <v>10</v>
      </c>
      <c r="F33" s="19" t="str">
        <f>IF($C33=L,"X","")</f>
        <v/>
      </c>
      <c r="G33" s="19" t="str">
        <f t="shared" si="16"/>
        <v/>
      </c>
      <c r="H33" s="19" t="str">
        <f>IF($C33=ML,"X","")</f>
        <v/>
      </c>
      <c r="I33" s="19" t="str">
        <f t="shared" si="17"/>
        <v/>
      </c>
      <c r="J33" s="19" t="str">
        <f>IF($C33=NL,"X","")</f>
        <v/>
      </c>
      <c r="K33" s="19" t="str">
        <f t="shared" si="18"/>
        <v/>
      </c>
      <c r="L33" s="6"/>
      <c r="M33" s="1"/>
      <c r="N33" s="1"/>
      <c r="O33" s="1"/>
      <c r="P33" s="1"/>
      <c r="Q33" s="1"/>
      <c r="R33" s="1"/>
      <c r="S33" s="1"/>
      <c r="T33" s="1"/>
      <c r="U33" s="1"/>
      <c r="V33" s="1"/>
      <c r="W33" s="1"/>
      <c r="X33" s="1"/>
      <c r="Y33" s="1"/>
      <c r="Z33" s="1"/>
    </row>
    <row r="34" spans="1:26" ht="15.75" customHeight="1" x14ac:dyDescent="0.3">
      <c r="A34" s="48"/>
      <c r="B34" s="25" t="s">
        <v>19</v>
      </c>
      <c r="C34" s="21">
        <f>E34+G34+I34+K34</f>
        <v>30</v>
      </c>
      <c r="D34" s="22"/>
      <c r="E34" s="22">
        <f>SUM(E31:E33)</f>
        <v>30</v>
      </c>
      <c r="F34" s="22"/>
      <c r="G34" s="22">
        <f>SUM(G31:G33)</f>
        <v>0</v>
      </c>
      <c r="H34" s="22"/>
      <c r="I34" s="22">
        <f>SUM(I31:I33)</f>
        <v>0</v>
      </c>
      <c r="J34" s="22"/>
      <c r="K34" s="22">
        <f>SUM(K31:K33)</f>
        <v>0</v>
      </c>
      <c r="L34" s="6"/>
      <c r="M34" s="1"/>
      <c r="N34" s="1"/>
      <c r="O34" s="1"/>
      <c r="P34" s="1"/>
      <c r="Q34" s="1"/>
      <c r="R34" s="1"/>
      <c r="S34" s="1"/>
      <c r="T34" s="1"/>
      <c r="U34" s="1"/>
      <c r="V34" s="1"/>
      <c r="W34" s="1"/>
      <c r="X34" s="1"/>
      <c r="Y34" s="1"/>
      <c r="Z34" s="1"/>
    </row>
    <row r="35" spans="1:26" ht="15.75" customHeight="1" x14ac:dyDescent="0.3">
      <c r="A35" s="49"/>
      <c r="B35" s="20" t="s">
        <v>14</v>
      </c>
      <c r="C35" s="23">
        <f>VLOOKUP(C34,ESCALA_TRAB_EQUIP!A2:B62,2,FALSE)</f>
        <v>7</v>
      </c>
      <c r="D35" s="24"/>
      <c r="E35" s="14"/>
      <c r="F35" s="14"/>
      <c r="G35" s="14"/>
      <c r="H35" s="14"/>
      <c r="I35" s="14"/>
      <c r="J35" s="14"/>
      <c r="K35" s="14"/>
      <c r="L35" s="1"/>
      <c r="M35" s="1"/>
      <c r="N35" s="1"/>
      <c r="O35" s="1"/>
      <c r="P35" s="1"/>
      <c r="Q35" s="1"/>
      <c r="R35" s="1"/>
      <c r="S35" s="1"/>
      <c r="T35" s="1"/>
      <c r="U35" s="1"/>
      <c r="V35" s="1"/>
      <c r="W35" s="1"/>
      <c r="X35" s="1"/>
      <c r="Y35" s="1"/>
      <c r="Z35" s="1"/>
    </row>
    <row r="36" spans="1:26" ht="15.75" customHeight="1" x14ac:dyDescent="0.3">
      <c r="A36" s="14"/>
      <c r="B36" s="26"/>
      <c r="C36" s="27"/>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28"/>
      <c r="C37" s="29"/>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2"/>
      <c r="B38" s="2"/>
      <c r="C38" s="2"/>
      <c r="D38" s="2"/>
      <c r="E38" s="2"/>
      <c r="F38" s="2"/>
      <c r="G38" s="2"/>
      <c r="H38" s="2"/>
      <c r="I38" s="2"/>
      <c r="J38" s="2"/>
      <c r="K38" s="2"/>
      <c r="L38" s="1"/>
      <c r="M38" s="1"/>
      <c r="N38" s="1"/>
      <c r="O38" s="1"/>
      <c r="P38" s="1"/>
      <c r="Q38" s="1"/>
      <c r="R38" s="1"/>
      <c r="S38" s="1"/>
      <c r="T38" s="1"/>
      <c r="U38" s="1"/>
      <c r="V38" s="1"/>
      <c r="W38" s="1"/>
      <c r="X38" s="1"/>
      <c r="Y38" s="1"/>
      <c r="Z38" s="1"/>
    </row>
    <row r="39" spans="1:26" ht="15.75" customHeight="1" x14ac:dyDescent="0.25">
      <c r="A39" s="50" t="s">
        <v>15</v>
      </c>
      <c r="B39" s="51" t="s">
        <v>16</v>
      </c>
      <c r="C39" s="57" t="str">
        <f>B5</f>
        <v xml:space="preserve">Diego Silva </v>
      </c>
      <c r="D39" s="58"/>
      <c r="E39" s="58"/>
      <c r="F39" s="58"/>
      <c r="G39" s="58"/>
      <c r="H39" s="58"/>
      <c r="I39" s="58"/>
      <c r="J39" s="58"/>
      <c r="K39" s="59"/>
      <c r="L39" s="6"/>
      <c r="M39" s="1"/>
      <c r="N39" s="1"/>
      <c r="O39" s="1"/>
      <c r="P39" s="1"/>
      <c r="Q39" s="1"/>
      <c r="R39" s="1"/>
      <c r="S39" s="1"/>
      <c r="T39" s="1"/>
      <c r="U39" s="1"/>
      <c r="V39" s="1"/>
      <c r="W39" s="1"/>
      <c r="X39" s="1"/>
      <c r="Y39" s="1"/>
      <c r="Z39" s="1"/>
    </row>
    <row r="40" spans="1:26" ht="15.75" customHeight="1" x14ac:dyDescent="0.25">
      <c r="A40" s="48"/>
      <c r="B40" s="49"/>
      <c r="C40" s="60"/>
      <c r="D40" s="61"/>
      <c r="E40" s="61"/>
      <c r="F40" s="61"/>
      <c r="G40" s="61"/>
      <c r="H40" s="61"/>
      <c r="I40" s="61"/>
      <c r="J40" s="61"/>
      <c r="K40" s="62"/>
      <c r="L40" s="6"/>
      <c r="M40" s="1"/>
      <c r="N40" s="1"/>
      <c r="O40" s="1"/>
      <c r="P40" s="1"/>
      <c r="Q40" s="1"/>
      <c r="R40" s="1"/>
      <c r="S40" s="1"/>
      <c r="T40" s="1"/>
      <c r="U40" s="1"/>
      <c r="V40" s="1"/>
      <c r="W40" s="1"/>
      <c r="X40" s="1"/>
      <c r="Y40" s="1"/>
      <c r="Z40" s="1"/>
    </row>
    <row r="41" spans="1:26" ht="15.75" customHeight="1" x14ac:dyDescent="0.25">
      <c r="A41" s="48"/>
      <c r="B41" s="15" t="s">
        <v>17</v>
      </c>
      <c r="C41" s="53" t="s">
        <v>6</v>
      </c>
      <c r="D41" s="54" t="s">
        <v>7</v>
      </c>
      <c r="E41" s="55"/>
      <c r="F41" s="55"/>
      <c r="G41" s="55"/>
      <c r="H41" s="55"/>
      <c r="I41" s="55"/>
      <c r="J41" s="55"/>
      <c r="K41" s="56"/>
      <c r="L41" s="6"/>
      <c r="M41" s="1"/>
      <c r="N41" s="1"/>
      <c r="O41" s="1"/>
      <c r="P41" s="1"/>
      <c r="Q41" s="1"/>
      <c r="R41" s="1"/>
      <c r="S41" s="1"/>
      <c r="T41" s="1"/>
      <c r="U41" s="1"/>
      <c r="V41" s="1"/>
      <c r="W41" s="1"/>
      <c r="X41" s="1"/>
      <c r="Y41" s="1"/>
      <c r="Z41" s="1"/>
    </row>
    <row r="42" spans="1:26" ht="15.75" customHeight="1" x14ac:dyDescent="0.25">
      <c r="A42" s="48"/>
      <c r="B42" s="16" t="s">
        <v>8</v>
      </c>
      <c r="C42" s="49"/>
      <c r="D42" s="54" t="s">
        <v>9</v>
      </c>
      <c r="E42" s="56"/>
      <c r="F42" s="54" t="s">
        <v>10</v>
      </c>
      <c r="G42" s="56"/>
      <c r="H42" s="54" t="s">
        <v>18</v>
      </c>
      <c r="I42" s="56"/>
      <c r="J42" s="54" t="s">
        <v>12</v>
      </c>
      <c r="K42" s="56"/>
      <c r="L42" s="6"/>
      <c r="M42" s="1"/>
      <c r="N42" s="1"/>
      <c r="O42" s="1"/>
      <c r="P42" s="1"/>
      <c r="Q42" s="1"/>
      <c r="R42" s="1"/>
      <c r="S42" s="1"/>
      <c r="T42" s="1"/>
      <c r="U42" s="1"/>
      <c r="V42" s="1"/>
      <c r="W42" s="1"/>
      <c r="X42" s="1"/>
      <c r="Y42" s="1"/>
      <c r="Z42" s="1"/>
    </row>
    <row r="43" spans="1:26" ht="25.5" customHeight="1" x14ac:dyDescent="0.25">
      <c r="A43" s="48"/>
      <c r="B43" s="17" t="str">
        <f>RUBRICA!A7</f>
        <v>3. Relaciona el Proyecto APT con sus intereses profesionales. *</v>
      </c>
      <c r="C43" s="18" t="s">
        <v>9</v>
      </c>
      <c r="D43" s="19" t="str">
        <f>IF($C43=CL,"X","")</f>
        <v>X</v>
      </c>
      <c r="E43" s="19">
        <f t="shared" ref="E43:E45" si="19">IF(D43="X",100*0.1,"")</f>
        <v>10</v>
      </c>
      <c r="F43" s="19" t="str">
        <f>IF($C43=L,"X","")</f>
        <v/>
      </c>
      <c r="G43" s="19" t="str">
        <f t="shared" ref="G43:G45" si="20">IF(F43="X",60*0.1,"")</f>
        <v/>
      </c>
      <c r="H43" s="19" t="str">
        <f>IF($C43=ML,"X","")</f>
        <v/>
      </c>
      <c r="I43" s="19" t="str">
        <f t="shared" ref="I43:I45" si="21">IF(H43="X",30*0.1,"")</f>
        <v/>
      </c>
      <c r="J43" s="19" t="str">
        <f>IF($C43=NL,"X","")</f>
        <v/>
      </c>
      <c r="K43" s="19" t="str">
        <f t="shared" ref="K43:K45" si="22">IF($J43="X",0,"")</f>
        <v/>
      </c>
      <c r="L43" s="6"/>
      <c r="M43" s="1"/>
      <c r="N43" s="1"/>
      <c r="O43" s="1"/>
      <c r="P43" s="1"/>
      <c r="Q43" s="1"/>
      <c r="R43" s="1"/>
      <c r="S43" s="1"/>
      <c r="T43" s="1"/>
      <c r="U43" s="1"/>
      <c r="V43" s="1"/>
      <c r="W43" s="1"/>
      <c r="X43" s="1"/>
      <c r="Y43" s="1"/>
      <c r="Z43" s="1"/>
    </row>
    <row r="44" spans="1:26" ht="15.75" customHeight="1" x14ac:dyDescent="0.25">
      <c r="A44" s="48"/>
      <c r="B44" s="17" t="str">
        <f>RUBRICA!A15</f>
        <v>11. Expone el tema utilizando un lenguaje técnico disciplinar al presentar la propuesta y responde evidenciando un manejo de la información. *</v>
      </c>
      <c r="C44" s="18" t="s">
        <v>9</v>
      </c>
      <c r="D44" s="19" t="str">
        <f>IF($C44=CL,"X","")</f>
        <v>X</v>
      </c>
      <c r="E44" s="19">
        <f t="shared" si="19"/>
        <v>10</v>
      </c>
      <c r="F44" s="19" t="str">
        <f>IF($C44=L,"X","")</f>
        <v/>
      </c>
      <c r="G44" s="19" t="str">
        <f t="shared" si="20"/>
        <v/>
      </c>
      <c r="H44" s="19" t="str">
        <f>IF($C44=ML,"X","")</f>
        <v/>
      </c>
      <c r="I44" s="19" t="str">
        <f t="shared" si="21"/>
        <v/>
      </c>
      <c r="J44" s="19" t="str">
        <f>IF($C44=NL,"X","")</f>
        <v/>
      </c>
      <c r="K44" s="19" t="str">
        <f t="shared" si="22"/>
        <v/>
      </c>
      <c r="L44" s="6"/>
      <c r="M44" s="1"/>
      <c r="N44" s="1"/>
      <c r="O44" s="1"/>
      <c r="P44" s="1"/>
      <c r="Q44" s="1"/>
      <c r="R44" s="1"/>
      <c r="S44" s="1"/>
      <c r="T44" s="1"/>
      <c r="U44" s="1"/>
      <c r="V44" s="1"/>
      <c r="W44" s="1"/>
      <c r="X44" s="1"/>
      <c r="Y44" s="1"/>
      <c r="Z44" s="1"/>
    </row>
    <row r="45" spans="1:26" ht="15.75" customHeight="1" x14ac:dyDescent="0.25">
      <c r="A45" s="48"/>
      <c r="B45" s="17" t="str">
        <f>RUBRICA!A17</f>
        <v>13. Colaboración y trabajo en equipo *</v>
      </c>
      <c r="C45" s="18" t="s">
        <v>9</v>
      </c>
      <c r="D45" s="19" t="str">
        <f>IF($C45=CL,"X","")</f>
        <v>X</v>
      </c>
      <c r="E45" s="19">
        <f t="shared" si="19"/>
        <v>10</v>
      </c>
      <c r="F45" s="19" t="str">
        <f>IF($C45=L,"X","")</f>
        <v/>
      </c>
      <c r="G45" s="19" t="str">
        <f t="shared" si="20"/>
        <v/>
      </c>
      <c r="H45" s="19" t="str">
        <f>IF($C45=ML,"X","")</f>
        <v/>
      </c>
      <c r="I45" s="19" t="str">
        <f t="shared" si="21"/>
        <v/>
      </c>
      <c r="J45" s="19" t="str">
        <f>IF($C45=NL,"X","")</f>
        <v/>
      </c>
      <c r="K45" s="19" t="str">
        <f t="shared" si="22"/>
        <v/>
      </c>
      <c r="L45" s="6"/>
      <c r="M45" s="1"/>
      <c r="N45" s="1"/>
      <c r="O45" s="1"/>
      <c r="P45" s="1"/>
      <c r="Q45" s="1"/>
      <c r="R45" s="1"/>
      <c r="S45" s="1"/>
      <c r="T45" s="1"/>
      <c r="U45" s="1"/>
      <c r="V45" s="1"/>
      <c r="W45" s="1"/>
      <c r="X45" s="1"/>
      <c r="Y45" s="1"/>
      <c r="Z45" s="1"/>
    </row>
    <row r="46" spans="1:26" ht="15.75" customHeight="1" x14ac:dyDescent="0.3">
      <c r="A46" s="48"/>
      <c r="B46" s="25" t="s">
        <v>19</v>
      </c>
      <c r="C46" s="21">
        <f>E46+G46+I46+K46</f>
        <v>30</v>
      </c>
      <c r="D46" s="22"/>
      <c r="E46" s="22">
        <f>SUM(E43:E45)</f>
        <v>30</v>
      </c>
      <c r="F46" s="22"/>
      <c r="G46" s="22">
        <f>SUM(G43:G45)</f>
        <v>0</v>
      </c>
      <c r="H46" s="22"/>
      <c r="I46" s="22">
        <f>SUM(I43:I45)</f>
        <v>0</v>
      </c>
      <c r="J46" s="22"/>
      <c r="K46" s="22">
        <f>SUM(K43:K45)</f>
        <v>0</v>
      </c>
      <c r="L46" s="6"/>
      <c r="M46" s="1"/>
      <c r="N46" s="1"/>
      <c r="O46" s="1"/>
      <c r="P46" s="1"/>
      <c r="Q46" s="1"/>
      <c r="R46" s="1"/>
      <c r="S46" s="1"/>
      <c r="T46" s="1"/>
      <c r="U46" s="1"/>
      <c r="V46" s="1"/>
      <c r="W46" s="1"/>
      <c r="X46" s="1"/>
      <c r="Y46" s="1"/>
      <c r="Z46" s="1"/>
    </row>
    <row r="47" spans="1:26" ht="15.75" customHeight="1" x14ac:dyDescent="0.3">
      <c r="A47" s="49"/>
      <c r="B47" s="20" t="s">
        <v>14</v>
      </c>
      <c r="C47" s="23">
        <f>VLOOKUP(C46,ESCALA_TRAB_EQUIP!A2:B62,2,FALSE)</f>
        <v>7</v>
      </c>
      <c r="D47" s="24"/>
      <c r="E47" s="14"/>
      <c r="F47" s="14"/>
      <c r="G47" s="14"/>
      <c r="H47" s="14"/>
      <c r="I47" s="14"/>
      <c r="J47" s="14"/>
      <c r="K47" s="14"/>
      <c r="L47" s="1"/>
      <c r="M47" s="1"/>
      <c r="N47" s="1"/>
      <c r="O47" s="1"/>
      <c r="P47" s="1"/>
      <c r="Q47" s="1"/>
      <c r="R47" s="1"/>
      <c r="S47" s="1"/>
      <c r="T47" s="1"/>
      <c r="U47" s="1"/>
      <c r="V47" s="1"/>
      <c r="W47" s="1"/>
      <c r="X47" s="1"/>
      <c r="Y47" s="1"/>
      <c r="Z47" s="1"/>
    </row>
    <row r="48" spans="1:26" ht="15.75" customHeight="1" x14ac:dyDescent="0.3">
      <c r="A48" s="14"/>
      <c r="B48" s="26"/>
      <c r="C48" s="27"/>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4"/>
      <c r="B49" s="26"/>
      <c r="C49" s="27"/>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28"/>
      <c r="C50" s="29"/>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28"/>
      <c r="C51" s="29"/>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28"/>
      <c r="C52" s="29"/>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28"/>
      <c r="C53" s="29"/>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28"/>
      <c r="C54" s="29"/>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28"/>
      <c r="C55" s="29"/>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28"/>
      <c r="C56" s="29"/>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28"/>
      <c r="C57" s="29"/>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28"/>
      <c r="C58" s="29"/>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28"/>
      <c r="C59" s="29"/>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28"/>
      <c r="C60" s="29"/>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28"/>
      <c r="C61" s="29"/>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28"/>
      <c r="C62" s="29"/>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28"/>
      <c r="C63" s="29"/>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28"/>
      <c r="C64" s="29"/>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28"/>
      <c r="C65" s="29"/>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28"/>
      <c r="C66" s="29"/>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28"/>
      <c r="C67" s="29"/>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28"/>
      <c r="C68" s="29"/>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28"/>
      <c r="C69" s="29"/>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28"/>
      <c r="C70" s="29"/>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28"/>
      <c r="C71" s="29"/>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28"/>
      <c r="C72" s="29"/>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28"/>
      <c r="C73" s="29"/>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28"/>
      <c r="C74" s="29"/>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28"/>
      <c r="C75" s="29"/>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28"/>
      <c r="C76" s="29"/>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28"/>
      <c r="C77" s="29"/>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28"/>
      <c r="C78" s="29"/>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28"/>
      <c r="C79" s="29"/>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28"/>
      <c r="C80" s="29"/>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28"/>
      <c r="C81" s="29"/>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28"/>
      <c r="C82" s="29"/>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28"/>
      <c r="C83" s="29"/>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28"/>
      <c r="C84" s="29"/>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28"/>
      <c r="C85" s="29"/>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28"/>
      <c r="C86" s="29"/>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28"/>
      <c r="C87" s="29"/>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28"/>
      <c r="C88" s="29"/>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28"/>
      <c r="C89" s="29"/>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28"/>
      <c r="C90" s="29"/>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28"/>
      <c r="C91" s="29"/>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28"/>
      <c r="C92" s="29"/>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28"/>
      <c r="C93" s="29"/>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28"/>
      <c r="C94" s="29"/>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28"/>
      <c r="C95" s="29"/>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28"/>
      <c r="C96" s="29"/>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28"/>
      <c r="C97" s="29"/>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28"/>
      <c r="C98" s="29"/>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28"/>
      <c r="C99" s="29"/>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28"/>
      <c r="C100" s="29"/>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28"/>
      <c r="C101" s="29"/>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28"/>
      <c r="C102" s="29"/>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28"/>
      <c r="C103" s="29"/>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28"/>
      <c r="C104" s="29"/>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28"/>
      <c r="C105" s="29"/>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28"/>
      <c r="C106" s="29"/>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28"/>
      <c r="C107" s="29"/>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28"/>
      <c r="C108" s="29"/>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28"/>
      <c r="C109" s="29"/>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28"/>
      <c r="C110" s="29"/>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28"/>
      <c r="C111" s="29"/>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28"/>
      <c r="C112" s="29"/>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28"/>
      <c r="C113" s="29"/>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28"/>
      <c r="C114" s="29"/>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28"/>
      <c r="C115" s="29"/>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28"/>
      <c r="C116" s="29"/>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28"/>
      <c r="C117" s="29"/>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28"/>
      <c r="C118" s="29"/>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28"/>
      <c r="C119" s="29"/>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28"/>
      <c r="C120" s="29"/>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28"/>
      <c r="C121" s="29"/>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28"/>
      <c r="C122" s="29"/>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28"/>
      <c r="C123" s="29"/>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28"/>
      <c r="C124" s="29"/>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28"/>
      <c r="C125" s="29"/>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28"/>
      <c r="C126" s="29"/>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28"/>
      <c r="C127" s="29"/>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28"/>
      <c r="C128" s="29"/>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28"/>
      <c r="C129" s="29"/>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28"/>
      <c r="C130" s="29"/>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28"/>
      <c r="C131" s="29"/>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28"/>
      <c r="C132" s="29"/>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28"/>
      <c r="C133" s="29"/>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28"/>
      <c r="C134" s="29"/>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28"/>
      <c r="C135" s="29"/>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28"/>
      <c r="C136" s="29"/>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28"/>
      <c r="C137" s="29"/>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28"/>
      <c r="C138" s="29"/>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28"/>
      <c r="C139" s="29"/>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28"/>
      <c r="C140" s="29"/>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28"/>
      <c r="C141" s="29"/>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28"/>
      <c r="C142" s="29"/>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28"/>
      <c r="C143" s="29"/>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28"/>
      <c r="C144" s="29"/>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28"/>
      <c r="C145" s="29"/>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28"/>
      <c r="C146" s="29"/>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28"/>
      <c r="C147" s="29"/>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28"/>
      <c r="C148" s="29"/>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28"/>
      <c r="C149" s="29"/>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28"/>
      <c r="C150" s="29"/>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28"/>
      <c r="C151" s="29"/>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28"/>
      <c r="C152" s="29"/>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28"/>
      <c r="C153" s="29"/>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28"/>
      <c r="C154" s="29"/>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28"/>
      <c r="C155" s="29"/>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28"/>
      <c r="C156" s="29"/>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28"/>
      <c r="C157" s="29"/>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28"/>
      <c r="C158" s="29"/>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28"/>
      <c r="C159" s="29"/>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28"/>
      <c r="C160" s="29"/>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28"/>
      <c r="C161" s="29"/>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28"/>
      <c r="C162" s="29"/>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28"/>
      <c r="C163" s="29"/>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28"/>
      <c r="C164" s="29"/>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28"/>
      <c r="C165" s="29"/>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28"/>
      <c r="C166" s="29"/>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28"/>
      <c r="C167" s="29"/>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28"/>
      <c r="C168" s="29"/>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28"/>
      <c r="C169" s="29"/>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28"/>
      <c r="C170" s="29"/>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28"/>
      <c r="C171" s="29"/>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28"/>
      <c r="C172" s="29"/>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28"/>
      <c r="C173" s="29"/>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28"/>
      <c r="C174" s="29"/>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28"/>
      <c r="C175" s="29"/>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28"/>
      <c r="C176" s="29"/>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28"/>
      <c r="C177" s="29"/>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28"/>
      <c r="C178" s="29"/>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28"/>
      <c r="C179" s="29"/>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28"/>
      <c r="C180" s="29"/>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28"/>
      <c r="C181" s="29"/>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28"/>
      <c r="C182" s="29"/>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28"/>
      <c r="C183" s="29"/>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28"/>
      <c r="C184" s="29"/>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28"/>
      <c r="C185" s="29"/>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28"/>
      <c r="C186" s="29"/>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28"/>
      <c r="C187" s="29"/>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28"/>
      <c r="C188" s="29"/>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28"/>
      <c r="C189" s="29"/>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28"/>
      <c r="C190" s="29"/>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28"/>
      <c r="C191" s="29"/>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28"/>
      <c r="C192" s="29"/>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28"/>
      <c r="C193" s="29"/>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28"/>
      <c r="C194" s="29"/>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28"/>
      <c r="C195" s="29"/>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28"/>
      <c r="C196" s="29"/>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28"/>
      <c r="C197" s="29"/>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28"/>
      <c r="C198" s="29"/>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28"/>
      <c r="C199" s="29"/>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28"/>
      <c r="C200" s="29"/>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28"/>
      <c r="C201" s="29"/>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28"/>
      <c r="C202" s="29"/>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28"/>
      <c r="C203" s="29"/>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28"/>
      <c r="C204" s="29"/>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28"/>
      <c r="C205" s="29"/>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28"/>
      <c r="C206" s="29"/>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28"/>
      <c r="C207" s="29"/>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28"/>
      <c r="C208" s="29"/>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28"/>
      <c r="C209" s="29"/>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28"/>
      <c r="C210" s="29"/>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28"/>
      <c r="C211" s="29"/>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28"/>
      <c r="C212" s="29"/>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28"/>
      <c r="C213" s="29"/>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28"/>
      <c r="C214" s="29"/>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28"/>
      <c r="C215" s="29"/>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28"/>
      <c r="C216" s="29"/>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28"/>
      <c r="C217" s="29"/>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28"/>
      <c r="C218" s="29"/>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28"/>
      <c r="C219" s="29"/>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28"/>
      <c r="C220" s="29"/>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28"/>
      <c r="C221" s="29"/>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28"/>
      <c r="C222" s="29"/>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28"/>
      <c r="C223" s="29"/>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28"/>
      <c r="C224" s="29"/>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28"/>
      <c r="C225" s="29"/>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28"/>
      <c r="C226" s="29"/>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28"/>
      <c r="C227" s="29"/>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28"/>
      <c r="C228" s="29"/>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28"/>
      <c r="C229" s="29"/>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28"/>
      <c r="C230" s="29"/>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28"/>
      <c r="C231" s="29"/>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28"/>
      <c r="C232" s="29"/>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28"/>
      <c r="C233" s="29"/>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28"/>
      <c r="C234" s="29"/>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28"/>
      <c r="C235" s="29"/>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28"/>
      <c r="C236" s="29"/>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28"/>
      <c r="C237" s="29"/>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28"/>
      <c r="C238" s="29"/>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28"/>
      <c r="C239" s="29"/>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28"/>
      <c r="C240" s="29"/>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28"/>
      <c r="C241" s="29"/>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28"/>
      <c r="C242" s="29"/>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28"/>
      <c r="C243" s="29"/>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28"/>
      <c r="C244" s="29"/>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28"/>
      <c r="C245" s="29"/>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28"/>
      <c r="C246" s="29"/>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28"/>
      <c r="C247" s="29"/>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28"/>
      <c r="C248" s="29"/>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28"/>
      <c r="C249" s="29"/>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28"/>
      <c r="C250" s="29"/>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28"/>
      <c r="C251" s="29"/>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28"/>
      <c r="C252" s="29"/>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28"/>
      <c r="C253" s="29"/>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28"/>
      <c r="C254" s="29"/>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28"/>
      <c r="C255" s="29"/>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28"/>
      <c r="C256" s="29"/>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28"/>
      <c r="C257" s="29"/>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28"/>
      <c r="C258" s="29"/>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28"/>
      <c r="C259" s="29"/>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28"/>
      <c r="C260" s="29"/>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28"/>
      <c r="C261" s="29"/>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28"/>
      <c r="C262" s="29"/>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28"/>
      <c r="C263" s="29"/>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28"/>
      <c r="C264" s="29"/>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28"/>
      <c r="C265" s="29"/>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28"/>
      <c r="C266" s="29"/>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28"/>
      <c r="C267" s="29"/>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28"/>
      <c r="C268" s="29"/>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28"/>
      <c r="C269" s="29"/>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28"/>
      <c r="C270" s="29"/>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28"/>
      <c r="C271" s="29"/>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28"/>
      <c r="C272" s="29"/>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28"/>
      <c r="C273" s="29"/>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28"/>
      <c r="C274" s="29"/>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28"/>
      <c r="C275" s="29"/>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28"/>
      <c r="C276" s="29"/>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28"/>
      <c r="C277" s="29"/>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28"/>
      <c r="C278" s="29"/>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28"/>
      <c r="C279" s="29"/>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28"/>
      <c r="C280" s="29"/>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28"/>
      <c r="C281" s="29"/>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28"/>
      <c r="C282" s="29"/>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28"/>
      <c r="C283" s="29"/>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28"/>
      <c r="C284" s="29"/>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28"/>
      <c r="C285" s="29"/>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28"/>
      <c r="C286" s="29"/>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28"/>
      <c r="C287" s="29"/>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28"/>
      <c r="C288" s="29"/>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28"/>
      <c r="C289" s="29"/>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28"/>
      <c r="C290" s="29"/>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28"/>
      <c r="C291" s="29"/>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28"/>
      <c r="C292" s="29"/>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28"/>
      <c r="C293" s="29"/>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28"/>
      <c r="C294" s="29"/>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28"/>
      <c r="C295" s="29"/>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28"/>
      <c r="C296" s="29"/>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28"/>
      <c r="C297" s="29"/>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28"/>
      <c r="C298" s="29"/>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28"/>
      <c r="C299" s="29"/>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28"/>
      <c r="C300" s="29"/>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28"/>
      <c r="C301" s="29"/>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28"/>
      <c r="C302" s="29"/>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28"/>
      <c r="C303" s="29"/>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28"/>
      <c r="C304" s="29"/>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28"/>
      <c r="C305" s="29"/>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28"/>
      <c r="C306" s="29"/>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28"/>
      <c r="C307" s="29"/>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28"/>
      <c r="C308" s="29"/>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28"/>
      <c r="C309" s="29"/>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28"/>
      <c r="C310" s="29"/>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28"/>
      <c r="C311" s="29"/>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28"/>
      <c r="C312" s="29"/>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28"/>
      <c r="C313" s="29"/>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28"/>
      <c r="C314" s="29"/>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28"/>
      <c r="C315" s="29"/>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28"/>
      <c r="C316" s="29"/>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28"/>
      <c r="C317" s="29"/>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28"/>
      <c r="C318" s="29"/>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28"/>
      <c r="C319" s="29"/>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28"/>
      <c r="C320" s="29"/>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28"/>
      <c r="C321" s="29"/>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28"/>
      <c r="C322" s="29"/>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28"/>
      <c r="C323" s="29"/>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28"/>
      <c r="C324" s="29"/>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28"/>
      <c r="C325" s="29"/>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28"/>
      <c r="C326" s="29"/>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28"/>
      <c r="C327" s="29"/>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28"/>
      <c r="C328" s="29"/>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28"/>
      <c r="C329" s="29"/>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28"/>
      <c r="C330" s="29"/>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28"/>
      <c r="C331" s="29"/>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28"/>
      <c r="C332" s="29"/>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28"/>
      <c r="C333" s="29"/>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28"/>
      <c r="C334" s="29"/>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28"/>
      <c r="C335" s="29"/>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28"/>
      <c r="C336" s="29"/>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28"/>
      <c r="C337" s="29"/>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28"/>
      <c r="C338" s="29"/>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28"/>
      <c r="C339" s="29"/>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28"/>
      <c r="C340" s="29"/>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28"/>
      <c r="C341" s="29"/>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28"/>
      <c r="C342" s="29"/>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28"/>
      <c r="C343" s="29"/>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28"/>
      <c r="C344" s="29"/>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28"/>
      <c r="C345" s="29"/>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28"/>
      <c r="C346" s="29"/>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28"/>
      <c r="C347" s="29"/>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28"/>
      <c r="C348" s="29"/>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28"/>
      <c r="C349" s="29"/>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28"/>
      <c r="C350" s="29"/>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28"/>
      <c r="C351" s="29"/>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28"/>
      <c r="C352" s="29"/>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28"/>
      <c r="C353" s="29"/>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28"/>
      <c r="C354" s="29"/>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28"/>
      <c r="C355" s="29"/>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28"/>
      <c r="C356" s="29"/>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28"/>
      <c r="C357" s="29"/>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28"/>
      <c r="C358" s="29"/>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28"/>
      <c r="C359" s="29"/>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28"/>
      <c r="C360" s="29"/>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28"/>
      <c r="C361" s="29"/>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28"/>
      <c r="C362" s="29"/>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28"/>
      <c r="C363" s="29"/>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28"/>
      <c r="C364" s="29"/>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28"/>
      <c r="C365" s="29"/>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28"/>
      <c r="C366" s="29"/>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28"/>
      <c r="C367" s="29"/>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28"/>
      <c r="C368" s="29"/>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28"/>
      <c r="C369" s="29"/>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28"/>
      <c r="C370" s="29"/>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28"/>
      <c r="C371" s="29"/>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28"/>
      <c r="C372" s="29"/>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28"/>
      <c r="C373" s="29"/>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28"/>
      <c r="C374" s="29"/>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28"/>
      <c r="C375" s="29"/>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28"/>
      <c r="C376" s="29"/>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28"/>
      <c r="C377" s="29"/>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28"/>
      <c r="C378" s="29"/>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28"/>
      <c r="C379" s="29"/>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28"/>
      <c r="C380" s="29"/>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28"/>
      <c r="C381" s="29"/>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28"/>
      <c r="C382" s="29"/>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28"/>
      <c r="C383" s="29"/>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28"/>
      <c r="C384" s="29"/>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28"/>
      <c r="C385" s="29"/>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28"/>
      <c r="C386" s="29"/>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28"/>
      <c r="C387" s="29"/>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28"/>
      <c r="C388" s="29"/>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28"/>
      <c r="C389" s="29"/>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28"/>
      <c r="C390" s="29"/>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28"/>
      <c r="C391" s="29"/>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28"/>
      <c r="C392" s="29"/>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28"/>
      <c r="C393" s="29"/>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28"/>
      <c r="C394" s="29"/>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28"/>
      <c r="C395" s="29"/>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28"/>
      <c r="C396" s="29"/>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28"/>
      <c r="C397" s="29"/>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28"/>
      <c r="C398" s="29"/>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28"/>
      <c r="C399" s="29"/>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28"/>
      <c r="C400" s="29"/>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28"/>
      <c r="C401" s="29"/>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28"/>
      <c r="C402" s="29"/>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28"/>
      <c r="C403" s="29"/>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28"/>
      <c r="C404" s="29"/>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28"/>
      <c r="C405" s="29"/>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28"/>
      <c r="C406" s="29"/>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28"/>
      <c r="C407" s="29"/>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28"/>
      <c r="C408" s="29"/>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28"/>
      <c r="C409" s="29"/>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28"/>
      <c r="C410" s="29"/>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28"/>
      <c r="C411" s="29"/>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28"/>
      <c r="C412" s="29"/>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28"/>
      <c r="C413" s="29"/>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28"/>
      <c r="C414" s="29"/>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28"/>
      <c r="C415" s="29"/>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28"/>
      <c r="C416" s="29"/>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28"/>
      <c r="C417" s="29"/>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28"/>
      <c r="C418" s="29"/>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28"/>
      <c r="C419" s="29"/>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28"/>
      <c r="C420" s="29"/>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28"/>
      <c r="C421" s="29"/>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28"/>
      <c r="C422" s="29"/>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28"/>
      <c r="C423" s="29"/>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28"/>
      <c r="C424" s="29"/>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28"/>
      <c r="C425" s="29"/>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28"/>
      <c r="C426" s="29"/>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28"/>
      <c r="C427" s="29"/>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28"/>
      <c r="C428" s="29"/>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28"/>
      <c r="C429" s="29"/>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28"/>
      <c r="C430" s="29"/>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28"/>
      <c r="C431" s="29"/>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28"/>
      <c r="C432" s="29"/>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28"/>
      <c r="C433" s="29"/>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28"/>
      <c r="C434" s="29"/>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28"/>
      <c r="C435" s="29"/>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28"/>
      <c r="C436" s="29"/>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28"/>
      <c r="C437" s="29"/>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28"/>
      <c r="C438" s="29"/>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28"/>
      <c r="C439" s="29"/>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28"/>
      <c r="C440" s="29"/>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28"/>
      <c r="C441" s="29"/>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28"/>
      <c r="C442" s="29"/>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28"/>
      <c r="C443" s="29"/>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28"/>
      <c r="C444" s="29"/>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28"/>
      <c r="C445" s="29"/>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28"/>
      <c r="C446" s="29"/>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28"/>
      <c r="C447" s="29"/>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28"/>
      <c r="C448" s="29"/>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28"/>
      <c r="C449" s="29"/>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28"/>
      <c r="C450" s="29"/>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28"/>
      <c r="C451" s="29"/>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28"/>
      <c r="C452" s="29"/>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28"/>
      <c r="C453" s="29"/>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28"/>
      <c r="C454" s="29"/>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28"/>
      <c r="C455" s="29"/>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28"/>
      <c r="C456" s="29"/>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28"/>
      <c r="C457" s="29"/>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28"/>
      <c r="C458" s="29"/>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28"/>
      <c r="C459" s="29"/>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28"/>
      <c r="C460" s="29"/>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28"/>
      <c r="C461" s="29"/>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28"/>
      <c r="C462" s="29"/>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28"/>
      <c r="C463" s="29"/>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28"/>
      <c r="C464" s="29"/>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28"/>
      <c r="C465" s="29"/>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28"/>
      <c r="C466" s="29"/>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28"/>
      <c r="C467" s="29"/>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28"/>
      <c r="C468" s="29"/>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28"/>
      <c r="C469" s="29"/>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28"/>
      <c r="C470" s="29"/>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28"/>
      <c r="C471" s="29"/>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28"/>
      <c r="C472" s="29"/>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28"/>
      <c r="C473" s="29"/>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28"/>
      <c r="C474" s="29"/>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28"/>
      <c r="C475" s="29"/>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28"/>
      <c r="C476" s="29"/>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28"/>
      <c r="C477" s="29"/>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28"/>
      <c r="C478" s="29"/>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28"/>
      <c r="C479" s="29"/>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28"/>
      <c r="C480" s="29"/>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28"/>
      <c r="C481" s="29"/>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28"/>
      <c r="C482" s="29"/>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28"/>
      <c r="C483" s="29"/>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28"/>
      <c r="C484" s="29"/>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28"/>
      <c r="C485" s="29"/>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28"/>
      <c r="C486" s="29"/>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28"/>
      <c r="C487" s="29"/>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28"/>
      <c r="C488" s="29"/>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28"/>
      <c r="C489" s="29"/>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28"/>
      <c r="C490" s="29"/>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28"/>
      <c r="C491" s="29"/>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28"/>
      <c r="C492" s="29"/>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28"/>
      <c r="C493" s="29"/>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28"/>
      <c r="C494" s="29"/>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28"/>
      <c r="C495" s="29"/>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28"/>
      <c r="C496" s="29"/>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28"/>
      <c r="C497" s="29"/>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28"/>
      <c r="C498" s="29"/>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28"/>
      <c r="C499" s="29"/>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28"/>
      <c r="C500" s="29"/>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28"/>
      <c r="C501" s="29"/>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28"/>
      <c r="C502" s="29"/>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28"/>
      <c r="C503" s="29"/>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28"/>
      <c r="C504" s="29"/>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28"/>
      <c r="C505" s="29"/>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28"/>
      <c r="C506" s="29"/>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28"/>
      <c r="C507" s="29"/>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28"/>
      <c r="C508" s="29"/>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28"/>
      <c r="C509" s="29"/>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28"/>
      <c r="C510" s="29"/>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28"/>
      <c r="C511" s="29"/>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28"/>
      <c r="C512" s="29"/>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28"/>
      <c r="C513" s="29"/>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28"/>
      <c r="C514" s="29"/>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28"/>
      <c r="C515" s="29"/>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28"/>
      <c r="C516" s="29"/>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28"/>
      <c r="C517" s="29"/>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28"/>
      <c r="C518" s="29"/>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28"/>
      <c r="C519" s="29"/>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28"/>
      <c r="C520" s="29"/>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28"/>
      <c r="C521" s="29"/>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28"/>
      <c r="C522" s="29"/>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28"/>
      <c r="C523" s="29"/>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28"/>
      <c r="C524" s="29"/>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28"/>
      <c r="C525" s="29"/>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28"/>
      <c r="C526" s="29"/>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28"/>
      <c r="C527" s="29"/>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28"/>
      <c r="C528" s="29"/>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28"/>
      <c r="C529" s="29"/>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28"/>
      <c r="C530" s="29"/>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28"/>
      <c r="C531" s="29"/>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28"/>
      <c r="C532" s="29"/>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28"/>
      <c r="C533" s="29"/>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28"/>
      <c r="C534" s="29"/>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28"/>
      <c r="C535" s="29"/>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28"/>
      <c r="C536" s="29"/>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28"/>
      <c r="C537" s="29"/>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28"/>
      <c r="C538" s="29"/>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28"/>
      <c r="C539" s="29"/>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28"/>
      <c r="C540" s="29"/>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28"/>
      <c r="C541" s="29"/>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28"/>
      <c r="C542" s="29"/>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28"/>
      <c r="C543" s="29"/>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28"/>
      <c r="C544" s="29"/>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28"/>
      <c r="C545" s="29"/>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28"/>
      <c r="C546" s="29"/>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28"/>
      <c r="C547" s="29"/>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28"/>
      <c r="C548" s="29"/>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28"/>
      <c r="C549" s="29"/>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28"/>
      <c r="C550" s="29"/>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28"/>
      <c r="C551" s="29"/>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28"/>
      <c r="C552" s="29"/>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28"/>
      <c r="C553" s="29"/>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28"/>
      <c r="C554" s="29"/>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28"/>
      <c r="C555" s="29"/>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28"/>
      <c r="C556" s="29"/>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28"/>
      <c r="C557" s="29"/>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28"/>
      <c r="C558" s="29"/>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28"/>
      <c r="C559" s="29"/>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28"/>
      <c r="C560" s="29"/>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28"/>
      <c r="C561" s="29"/>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28"/>
      <c r="C562" s="29"/>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28"/>
      <c r="C563" s="29"/>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28"/>
      <c r="C564" s="29"/>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28"/>
      <c r="C565" s="29"/>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28"/>
      <c r="C566" s="29"/>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28"/>
      <c r="C567" s="29"/>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28"/>
      <c r="C568" s="29"/>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28"/>
      <c r="C569" s="29"/>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28"/>
      <c r="C570" s="29"/>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28"/>
      <c r="C571" s="29"/>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28"/>
      <c r="C572" s="29"/>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28"/>
      <c r="C573" s="29"/>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28"/>
      <c r="C574" s="29"/>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28"/>
      <c r="C575" s="29"/>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28"/>
      <c r="C576" s="29"/>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28"/>
      <c r="C577" s="29"/>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28"/>
      <c r="C578" s="29"/>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28"/>
      <c r="C579" s="29"/>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28"/>
      <c r="C580" s="29"/>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28"/>
      <c r="C581" s="29"/>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28"/>
      <c r="C582" s="29"/>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28"/>
      <c r="C583" s="29"/>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28"/>
      <c r="C584" s="29"/>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28"/>
      <c r="C585" s="29"/>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28"/>
      <c r="C586" s="29"/>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28"/>
      <c r="C587" s="29"/>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28"/>
      <c r="C588" s="29"/>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28"/>
      <c r="C589" s="29"/>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28"/>
      <c r="C590" s="29"/>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28"/>
      <c r="C591" s="29"/>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28"/>
      <c r="C592" s="29"/>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28"/>
      <c r="C593" s="29"/>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28"/>
      <c r="C594" s="29"/>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28"/>
      <c r="C595" s="29"/>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28"/>
      <c r="C596" s="29"/>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28"/>
      <c r="C597" s="29"/>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28"/>
      <c r="C598" s="29"/>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28"/>
      <c r="C599" s="29"/>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28"/>
      <c r="C600" s="29"/>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28"/>
      <c r="C601" s="29"/>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28"/>
      <c r="C602" s="29"/>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28"/>
      <c r="C603" s="29"/>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28"/>
      <c r="C604" s="29"/>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28"/>
      <c r="C605" s="29"/>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28"/>
      <c r="C606" s="29"/>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28"/>
      <c r="C607" s="29"/>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28"/>
      <c r="C608" s="29"/>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28"/>
      <c r="C609" s="29"/>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28"/>
      <c r="C610" s="29"/>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28"/>
      <c r="C611" s="29"/>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28"/>
      <c r="C612" s="29"/>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28"/>
      <c r="C613" s="29"/>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28"/>
      <c r="C614" s="29"/>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28"/>
      <c r="C615" s="29"/>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28"/>
      <c r="C616" s="29"/>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28"/>
      <c r="C617" s="29"/>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28"/>
      <c r="C618" s="29"/>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28"/>
      <c r="C619" s="29"/>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28"/>
      <c r="C620" s="29"/>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28"/>
      <c r="C621" s="29"/>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28"/>
      <c r="C622" s="29"/>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28"/>
      <c r="C623" s="29"/>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28"/>
      <c r="C624" s="29"/>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28"/>
      <c r="C625" s="29"/>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28"/>
      <c r="C626" s="29"/>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28"/>
      <c r="C627" s="29"/>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28"/>
      <c r="C628" s="29"/>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28"/>
      <c r="C629" s="29"/>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28"/>
      <c r="C630" s="29"/>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28"/>
      <c r="C631" s="29"/>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28"/>
      <c r="C632" s="29"/>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28"/>
      <c r="C633" s="29"/>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28"/>
      <c r="C634" s="29"/>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28"/>
      <c r="C635" s="29"/>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28"/>
      <c r="C636" s="29"/>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28"/>
      <c r="C637" s="29"/>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28"/>
      <c r="C638" s="29"/>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28"/>
      <c r="C639" s="29"/>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28"/>
      <c r="C640" s="29"/>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28"/>
      <c r="C641" s="29"/>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28"/>
      <c r="C642" s="29"/>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28"/>
      <c r="C643" s="29"/>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28"/>
      <c r="C644" s="29"/>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28"/>
      <c r="C645" s="29"/>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28"/>
      <c r="C646" s="29"/>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28"/>
      <c r="C647" s="29"/>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28"/>
      <c r="C648" s="29"/>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28"/>
      <c r="C649" s="29"/>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28"/>
      <c r="C650" s="29"/>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28"/>
      <c r="C651" s="29"/>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28"/>
      <c r="C652" s="29"/>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28"/>
      <c r="C653" s="29"/>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28"/>
      <c r="C654" s="29"/>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28"/>
      <c r="C655" s="29"/>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28"/>
      <c r="C656" s="29"/>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28"/>
      <c r="C657" s="29"/>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28"/>
      <c r="C658" s="29"/>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28"/>
      <c r="C659" s="29"/>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28"/>
      <c r="C660" s="29"/>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28"/>
      <c r="C661" s="29"/>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28"/>
      <c r="C662" s="29"/>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28"/>
      <c r="C663" s="29"/>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28"/>
      <c r="C664" s="29"/>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28"/>
      <c r="C665" s="29"/>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28"/>
      <c r="C666" s="29"/>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28"/>
      <c r="C667" s="29"/>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28"/>
      <c r="C668" s="29"/>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28"/>
      <c r="C669" s="29"/>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28"/>
      <c r="C670" s="29"/>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28"/>
      <c r="C671" s="29"/>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28"/>
      <c r="C672" s="29"/>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28"/>
      <c r="C673" s="29"/>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28"/>
      <c r="C674" s="29"/>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28"/>
      <c r="C675" s="29"/>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28"/>
      <c r="C676" s="29"/>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28"/>
      <c r="C677" s="29"/>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28"/>
      <c r="C678" s="29"/>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28"/>
      <c r="C679" s="29"/>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28"/>
      <c r="C680" s="29"/>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28"/>
      <c r="C681" s="29"/>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28"/>
      <c r="C682" s="29"/>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28"/>
      <c r="C683" s="29"/>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28"/>
      <c r="C684" s="29"/>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28"/>
      <c r="C685" s="29"/>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28"/>
      <c r="C686" s="29"/>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28"/>
      <c r="C687" s="29"/>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28"/>
      <c r="C688" s="29"/>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28"/>
      <c r="C689" s="29"/>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28"/>
      <c r="C690" s="29"/>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28"/>
      <c r="C691" s="29"/>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28"/>
      <c r="C692" s="29"/>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28"/>
      <c r="C693" s="29"/>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28"/>
      <c r="C694" s="29"/>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28"/>
      <c r="C695" s="29"/>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28"/>
      <c r="C696" s="29"/>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28"/>
      <c r="C697" s="29"/>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28"/>
      <c r="C698" s="29"/>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28"/>
      <c r="C699" s="29"/>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28"/>
      <c r="C700" s="29"/>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28"/>
      <c r="C701" s="29"/>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28"/>
      <c r="C702" s="29"/>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28"/>
      <c r="C703" s="29"/>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28"/>
      <c r="C704" s="29"/>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28"/>
      <c r="C705" s="29"/>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28"/>
      <c r="C706" s="29"/>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28"/>
      <c r="C707" s="29"/>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28"/>
      <c r="C708" s="29"/>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28"/>
      <c r="C709" s="29"/>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28"/>
      <c r="C710" s="29"/>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28"/>
      <c r="C711" s="29"/>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28"/>
      <c r="C712" s="29"/>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28"/>
      <c r="C713" s="29"/>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28"/>
      <c r="C714" s="29"/>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28"/>
      <c r="C715" s="29"/>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28"/>
      <c r="C716" s="29"/>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28"/>
      <c r="C717" s="29"/>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28"/>
      <c r="C718" s="29"/>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28"/>
      <c r="C719" s="29"/>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28"/>
      <c r="C720" s="29"/>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28"/>
      <c r="C721" s="29"/>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28"/>
      <c r="C722" s="29"/>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28"/>
      <c r="C723" s="29"/>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28"/>
      <c r="C724" s="29"/>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28"/>
      <c r="C725" s="29"/>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28"/>
      <c r="C726" s="29"/>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28"/>
      <c r="C727" s="29"/>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28"/>
      <c r="C728" s="29"/>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28"/>
      <c r="C729" s="29"/>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28"/>
      <c r="C730" s="29"/>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28"/>
      <c r="C731" s="29"/>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28"/>
      <c r="C732" s="29"/>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28"/>
      <c r="C733" s="29"/>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28"/>
      <c r="C734" s="29"/>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28"/>
      <c r="C735" s="29"/>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28"/>
      <c r="C736" s="29"/>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28"/>
      <c r="C737" s="29"/>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28"/>
      <c r="C738" s="29"/>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28"/>
      <c r="C739" s="29"/>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28"/>
      <c r="C740" s="29"/>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28"/>
      <c r="C741" s="29"/>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28"/>
      <c r="C742" s="29"/>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28"/>
      <c r="C743" s="29"/>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28"/>
      <c r="C744" s="29"/>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28"/>
      <c r="C745" s="29"/>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28"/>
      <c r="C746" s="29"/>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28"/>
      <c r="C747" s="29"/>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28"/>
      <c r="C748" s="29"/>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28"/>
      <c r="C749" s="29"/>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28"/>
      <c r="C750" s="29"/>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28"/>
      <c r="C751" s="29"/>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28"/>
      <c r="C752" s="29"/>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28"/>
      <c r="C753" s="29"/>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28"/>
      <c r="C754" s="29"/>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28"/>
      <c r="C755" s="29"/>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28"/>
      <c r="C756" s="29"/>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28"/>
      <c r="C757" s="29"/>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28"/>
      <c r="C758" s="29"/>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28"/>
      <c r="C759" s="29"/>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28"/>
      <c r="C760" s="29"/>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28"/>
      <c r="C761" s="29"/>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28"/>
      <c r="C762" s="29"/>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28"/>
      <c r="C763" s="29"/>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28"/>
      <c r="C764" s="29"/>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28"/>
      <c r="C765" s="29"/>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28"/>
      <c r="C766" s="29"/>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28"/>
      <c r="C767" s="29"/>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28"/>
      <c r="C768" s="29"/>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28"/>
      <c r="C769" s="29"/>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28"/>
      <c r="C770" s="29"/>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28"/>
      <c r="C771" s="29"/>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28"/>
      <c r="C772" s="29"/>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28"/>
      <c r="C773" s="29"/>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28"/>
      <c r="C774" s="29"/>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28"/>
      <c r="C775" s="29"/>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28"/>
      <c r="C776" s="29"/>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28"/>
      <c r="C777" s="29"/>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28"/>
      <c r="C778" s="29"/>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28"/>
      <c r="C779" s="29"/>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28"/>
      <c r="C780" s="29"/>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28"/>
      <c r="C781" s="29"/>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28"/>
      <c r="C782" s="29"/>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28"/>
      <c r="C783" s="29"/>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28"/>
      <c r="C784" s="29"/>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28"/>
      <c r="C785" s="29"/>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28"/>
      <c r="C786" s="29"/>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28"/>
      <c r="C787" s="29"/>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28"/>
      <c r="C788" s="29"/>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28"/>
      <c r="C789" s="29"/>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28"/>
      <c r="C790" s="29"/>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28"/>
      <c r="C791" s="29"/>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28"/>
      <c r="C792" s="29"/>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28"/>
      <c r="C793" s="29"/>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28"/>
      <c r="C794" s="29"/>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28"/>
      <c r="C795" s="29"/>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28"/>
      <c r="C796" s="29"/>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28"/>
      <c r="C797" s="29"/>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28"/>
      <c r="C798" s="29"/>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28"/>
      <c r="C799" s="29"/>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28"/>
      <c r="C800" s="29"/>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28"/>
      <c r="C801" s="29"/>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28"/>
      <c r="C802" s="29"/>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28"/>
      <c r="C803" s="29"/>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28"/>
      <c r="C804" s="29"/>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28"/>
      <c r="C805" s="29"/>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28"/>
      <c r="C806" s="29"/>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28"/>
      <c r="C807" s="29"/>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28"/>
      <c r="C808" s="29"/>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28"/>
      <c r="C809" s="29"/>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28"/>
      <c r="C810" s="29"/>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28"/>
      <c r="C811" s="29"/>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28"/>
      <c r="C812" s="29"/>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28"/>
      <c r="C813" s="29"/>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28"/>
      <c r="C814" s="29"/>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28"/>
      <c r="C815" s="29"/>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28"/>
      <c r="C816" s="29"/>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28"/>
      <c r="C817" s="29"/>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28"/>
      <c r="C818" s="29"/>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28"/>
      <c r="C819" s="29"/>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28"/>
      <c r="C820" s="29"/>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28"/>
      <c r="C821" s="29"/>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28"/>
      <c r="C822" s="29"/>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28"/>
      <c r="C823" s="29"/>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28"/>
      <c r="C824" s="29"/>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28"/>
      <c r="C825" s="29"/>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28"/>
      <c r="C826" s="29"/>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28"/>
      <c r="C827" s="29"/>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28"/>
      <c r="C828" s="29"/>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28"/>
      <c r="C829" s="29"/>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28"/>
      <c r="C830" s="29"/>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28"/>
      <c r="C831" s="29"/>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28"/>
      <c r="C832" s="29"/>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28"/>
      <c r="C833" s="29"/>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28"/>
      <c r="C834" s="29"/>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28"/>
      <c r="C835" s="29"/>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28"/>
      <c r="C836" s="29"/>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28"/>
      <c r="C837" s="29"/>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28"/>
      <c r="C838" s="29"/>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28"/>
      <c r="C839" s="29"/>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28"/>
      <c r="C840" s="29"/>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28"/>
      <c r="C841" s="29"/>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28"/>
      <c r="C842" s="29"/>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28"/>
      <c r="C843" s="29"/>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28"/>
      <c r="C844" s="29"/>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28"/>
      <c r="C845" s="29"/>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28"/>
      <c r="C846" s="29"/>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28"/>
      <c r="C847" s="29"/>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28"/>
      <c r="C848" s="29"/>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28"/>
      <c r="C849" s="29"/>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28"/>
      <c r="C850" s="29"/>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28"/>
      <c r="C851" s="29"/>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28"/>
      <c r="C852" s="29"/>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28"/>
      <c r="C853" s="29"/>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28"/>
      <c r="C854" s="29"/>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28"/>
      <c r="C855" s="29"/>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28"/>
      <c r="C856" s="29"/>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28"/>
      <c r="C857" s="29"/>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28"/>
      <c r="C858" s="29"/>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28"/>
      <c r="C859" s="29"/>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28"/>
      <c r="C860" s="29"/>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28"/>
      <c r="C861" s="29"/>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28"/>
      <c r="C862" s="29"/>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28"/>
      <c r="C863" s="29"/>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28"/>
      <c r="C864" s="29"/>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28"/>
      <c r="C865" s="29"/>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28"/>
      <c r="C866" s="29"/>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28"/>
      <c r="C867" s="29"/>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28"/>
      <c r="C868" s="29"/>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28"/>
      <c r="C869" s="29"/>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28"/>
      <c r="C870" s="29"/>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28"/>
      <c r="C871" s="29"/>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28"/>
      <c r="C872" s="29"/>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28"/>
      <c r="C873" s="29"/>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28"/>
      <c r="C874" s="29"/>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28"/>
      <c r="C875" s="29"/>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28"/>
      <c r="C876" s="29"/>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28"/>
      <c r="C877" s="29"/>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28"/>
      <c r="C878" s="29"/>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28"/>
      <c r="C879" s="29"/>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28"/>
      <c r="C880" s="29"/>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28"/>
      <c r="C881" s="29"/>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28"/>
      <c r="C882" s="29"/>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28"/>
      <c r="C883" s="29"/>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28"/>
      <c r="C884" s="29"/>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28"/>
      <c r="C885" s="29"/>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28"/>
      <c r="C886" s="29"/>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28"/>
      <c r="C887" s="29"/>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28"/>
      <c r="C888" s="29"/>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28"/>
      <c r="C889" s="29"/>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28"/>
      <c r="C890" s="29"/>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28"/>
      <c r="C891" s="29"/>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28"/>
      <c r="C892" s="29"/>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28"/>
      <c r="C893" s="29"/>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28"/>
      <c r="C894" s="29"/>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28"/>
      <c r="C895" s="29"/>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28"/>
      <c r="C896" s="29"/>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28"/>
      <c r="C897" s="29"/>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28"/>
      <c r="C898" s="29"/>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28"/>
      <c r="C899" s="29"/>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28"/>
      <c r="C900" s="29"/>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28"/>
      <c r="C901" s="29"/>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28"/>
      <c r="C902" s="29"/>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28"/>
      <c r="C903" s="29"/>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28"/>
      <c r="C904" s="29"/>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28"/>
      <c r="C905" s="29"/>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28"/>
      <c r="C906" s="29"/>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28"/>
      <c r="C907" s="29"/>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28"/>
      <c r="C908" s="29"/>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28"/>
      <c r="C909" s="29"/>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28"/>
      <c r="C910" s="29"/>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28"/>
      <c r="C911" s="29"/>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28"/>
      <c r="C912" s="29"/>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28"/>
      <c r="C913" s="29"/>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28"/>
      <c r="C914" s="29"/>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28"/>
      <c r="C915" s="29"/>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28"/>
      <c r="C916" s="29"/>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28"/>
      <c r="C917" s="29"/>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28"/>
      <c r="C918" s="29"/>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28"/>
      <c r="C919" s="29"/>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28"/>
      <c r="C920" s="29"/>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28"/>
      <c r="C921" s="29"/>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28"/>
      <c r="C922" s="29"/>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28"/>
      <c r="C923" s="29"/>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28"/>
      <c r="C924" s="29"/>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28"/>
      <c r="C925" s="29"/>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28"/>
      <c r="C926" s="29"/>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28"/>
      <c r="C927" s="29"/>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28"/>
      <c r="C928" s="29"/>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28"/>
      <c r="C929" s="29"/>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28"/>
      <c r="C930" s="29"/>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28"/>
      <c r="C931" s="29"/>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28"/>
      <c r="C932" s="29"/>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28"/>
      <c r="C933" s="29"/>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28"/>
      <c r="C934" s="29"/>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28"/>
      <c r="C935" s="29"/>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28"/>
      <c r="C936" s="29"/>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28"/>
      <c r="C937" s="29"/>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28"/>
      <c r="C938" s="29"/>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28"/>
      <c r="C939" s="29"/>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28"/>
      <c r="C940" s="29"/>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28"/>
      <c r="C941" s="29"/>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28"/>
      <c r="C942" s="29"/>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28"/>
      <c r="C943" s="29"/>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28"/>
      <c r="C944" s="29"/>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28"/>
      <c r="C945" s="29"/>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28"/>
      <c r="C946" s="29"/>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28"/>
      <c r="C947" s="29"/>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28"/>
      <c r="C948" s="29"/>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28"/>
      <c r="C949" s="29"/>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28"/>
      <c r="C950" s="29"/>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28"/>
      <c r="C951" s="29"/>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28"/>
      <c r="C952" s="29"/>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28"/>
      <c r="C953" s="29"/>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28"/>
      <c r="C954" s="29"/>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28"/>
      <c r="C955" s="29"/>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28"/>
      <c r="C956" s="29"/>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28"/>
      <c r="C957" s="29"/>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28"/>
      <c r="C958" s="29"/>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28"/>
      <c r="C959" s="29"/>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28"/>
      <c r="C960" s="29"/>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28"/>
      <c r="C961" s="29"/>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28"/>
      <c r="C962" s="29"/>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28"/>
      <c r="C963" s="29"/>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28"/>
      <c r="C964" s="29"/>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28"/>
      <c r="C965" s="29"/>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28"/>
      <c r="C966" s="29"/>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28"/>
      <c r="C967" s="29"/>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28"/>
      <c r="C968" s="29"/>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28"/>
      <c r="C969" s="29"/>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28"/>
      <c r="C970" s="29"/>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28"/>
      <c r="C971" s="29"/>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28"/>
      <c r="C972" s="29"/>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28"/>
      <c r="C973" s="29"/>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28"/>
      <c r="C974" s="29"/>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28"/>
      <c r="C975" s="29"/>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28"/>
      <c r="C976" s="29"/>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28"/>
      <c r="C977" s="29"/>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28"/>
      <c r="C978" s="29"/>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28"/>
      <c r="C979" s="29"/>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28"/>
      <c r="C980" s="29"/>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28"/>
      <c r="C981" s="29"/>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28"/>
      <c r="C982" s="29"/>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28"/>
      <c r="C983" s="29"/>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28"/>
      <c r="C984" s="29"/>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28"/>
      <c r="C985" s="29"/>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28"/>
      <c r="C986" s="29"/>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28"/>
      <c r="C987" s="29"/>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28"/>
      <c r="C988" s="29"/>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28"/>
      <c r="C989" s="29"/>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28"/>
      <c r="C990" s="29"/>
      <c r="D990" s="1"/>
      <c r="E990" s="1"/>
      <c r="F990" s="1"/>
      <c r="G990" s="1"/>
      <c r="H990" s="1"/>
      <c r="I990" s="1"/>
      <c r="J990" s="1"/>
      <c r="K990" s="1"/>
      <c r="L990" s="1"/>
      <c r="M990" s="1"/>
      <c r="N990" s="1"/>
      <c r="O990" s="1"/>
      <c r="P990" s="1"/>
      <c r="Q990" s="1"/>
      <c r="R990" s="1"/>
      <c r="S990" s="1"/>
      <c r="T990" s="1"/>
      <c r="U990" s="1"/>
      <c r="V990" s="1"/>
      <c r="W990" s="1"/>
      <c r="X990" s="1"/>
      <c r="Y990" s="1"/>
      <c r="Z990" s="1"/>
    </row>
  </sheetData>
  <mergeCells count="26">
    <mergeCell ref="H30:I30"/>
    <mergeCell ref="J30:K30"/>
    <mergeCell ref="C39:K40"/>
    <mergeCell ref="D41:K41"/>
    <mergeCell ref="D42:E42"/>
    <mergeCell ref="F42:G42"/>
    <mergeCell ref="H42:I42"/>
    <mergeCell ref="J42:K42"/>
    <mergeCell ref="E2:E3"/>
    <mergeCell ref="C11:C12"/>
    <mergeCell ref="D11:K11"/>
    <mergeCell ref="D12:E12"/>
    <mergeCell ref="F12:G12"/>
    <mergeCell ref="H12:I12"/>
    <mergeCell ref="J12:K12"/>
    <mergeCell ref="C29:C30"/>
    <mergeCell ref="C41:C42"/>
    <mergeCell ref="C27:K28"/>
    <mergeCell ref="D29:K29"/>
    <mergeCell ref="D30:E30"/>
    <mergeCell ref="F30:G30"/>
    <mergeCell ref="A11:A24"/>
    <mergeCell ref="A27:A35"/>
    <mergeCell ref="B27:B28"/>
    <mergeCell ref="A39:A47"/>
    <mergeCell ref="B39:B40"/>
  </mergeCells>
  <conditionalFormatting sqref="C4:E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5"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C31:C33 C43:C45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x14ac:dyDescent="0.25"/>
  <cols>
    <col min="1" max="1" width="39.42578125" customWidth="1"/>
    <col min="2" max="2" width="40.28515625" customWidth="1"/>
    <col min="3" max="3" width="31.7109375" customWidth="1"/>
    <col min="4" max="4" width="38.7109375" customWidth="1"/>
    <col min="5" max="5" width="38.42578125" customWidth="1"/>
    <col min="6" max="26" width="11.42578125" customWidth="1"/>
  </cols>
  <sheetData>
    <row r="1" spans="1:26" ht="14.25" customHeight="1" x14ac:dyDescent="0.25">
      <c r="A1" s="2"/>
      <c r="B1" s="2"/>
      <c r="C1" s="2"/>
      <c r="D1" s="2"/>
      <c r="E1" s="2"/>
      <c r="F1" s="2"/>
      <c r="G1" s="1"/>
      <c r="H1" s="1"/>
      <c r="I1" s="1"/>
      <c r="J1" s="1"/>
      <c r="K1" s="1"/>
      <c r="L1" s="1"/>
      <c r="M1" s="1"/>
      <c r="N1" s="1"/>
      <c r="O1" s="1"/>
      <c r="P1" s="1"/>
      <c r="Q1" s="1"/>
      <c r="R1" s="1"/>
      <c r="S1" s="1"/>
      <c r="T1" s="1"/>
      <c r="U1" s="1"/>
      <c r="V1" s="1"/>
      <c r="W1" s="1"/>
      <c r="X1" s="1"/>
      <c r="Y1" s="1"/>
      <c r="Z1" s="1"/>
    </row>
    <row r="2" spans="1:26" ht="14.25" customHeight="1" x14ac:dyDescent="0.25">
      <c r="A2" s="63" t="s">
        <v>20</v>
      </c>
      <c r="B2" s="66" t="s">
        <v>21</v>
      </c>
      <c r="C2" s="67"/>
      <c r="D2" s="67"/>
      <c r="E2" s="68"/>
      <c r="F2" s="63" t="s">
        <v>22</v>
      </c>
      <c r="G2" s="6"/>
      <c r="H2" s="1"/>
      <c r="I2" s="1"/>
      <c r="J2" s="1"/>
      <c r="K2" s="1"/>
      <c r="L2" s="1"/>
      <c r="M2" s="1"/>
      <c r="N2" s="1"/>
      <c r="O2" s="1"/>
      <c r="P2" s="1"/>
      <c r="Q2" s="1"/>
      <c r="R2" s="1"/>
      <c r="S2" s="1"/>
      <c r="T2" s="1"/>
      <c r="U2" s="1"/>
      <c r="V2" s="1"/>
      <c r="W2" s="1"/>
      <c r="X2" s="1"/>
      <c r="Y2" s="1"/>
      <c r="Z2" s="1"/>
    </row>
    <row r="3" spans="1:26" ht="14.25" customHeight="1" x14ac:dyDescent="0.25">
      <c r="A3" s="64"/>
      <c r="B3" s="69" t="s">
        <v>23</v>
      </c>
      <c r="C3" s="69" t="s">
        <v>24</v>
      </c>
      <c r="D3" s="30" t="s">
        <v>25</v>
      </c>
      <c r="E3" s="31" t="s">
        <v>12</v>
      </c>
      <c r="F3" s="64"/>
      <c r="G3" s="6"/>
      <c r="H3" s="1"/>
      <c r="I3" s="1"/>
      <c r="J3" s="1"/>
      <c r="K3" s="1"/>
      <c r="L3" s="1"/>
      <c r="M3" s="1"/>
      <c r="N3" s="1"/>
      <c r="O3" s="1"/>
      <c r="P3" s="1"/>
      <c r="Q3" s="1"/>
      <c r="R3" s="1"/>
      <c r="S3" s="1"/>
      <c r="T3" s="1"/>
      <c r="U3" s="1"/>
      <c r="V3" s="1"/>
      <c r="W3" s="1"/>
      <c r="X3" s="1"/>
      <c r="Y3" s="1"/>
      <c r="Z3" s="1"/>
    </row>
    <row r="4" spans="1:26" ht="57" customHeight="1" x14ac:dyDescent="0.25">
      <c r="A4" s="65"/>
      <c r="B4" s="65"/>
      <c r="C4" s="65"/>
      <c r="D4" s="32">
        <v>-0.3</v>
      </c>
      <c r="E4" s="32">
        <v>0</v>
      </c>
      <c r="F4" s="65"/>
      <c r="G4" s="6"/>
      <c r="H4" s="1"/>
      <c r="I4" s="1"/>
      <c r="J4" s="1"/>
      <c r="K4" s="1"/>
      <c r="L4" s="1"/>
      <c r="M4" s="1"/>
      <c r="N4" s="1"/>
      <c r="O4" s="1"/>
      <c r="P4" s="1"/>
      <c r="Q4" s="1"/>
      <c r="R4" s="1"/>
      <c r="S4" s="1"/>
      <c r="T4" s="1"/>
      <c r="U4" s="1"/>
      <c r="V4" s="1"/>
      <c r="W4" s="1"/>
      <c r="X4" s="1"/>
      <c r="Y4" s="1"/>
      <c r="Z4" s="1"/>
    </row>
    <row r="5" spans="1:26" ht="14.25" customHeight="1" x14ac:dyDescent="0.25">
      <c r="A5" s="33" t="s">
        <v>26</v>
      </c>
      <c r="B5" s="33" t="s">
        <v>27</v>
      </c>
      <c r="C5" s="33" t="s">
        <v>28</v>
      </c>
      <c r="D5" s="33" t="s">
        <v>29</v>
      </c>
      <c r="E5" s="33" t="s">
        <v>30</v>
      </c>
      <c r="F5" s="34">
        <v>10</v>
      </c>
      <c r="G5" s="6"/>
      <c r="H5" s="1"/>
      <c r="I5" s="1"/>
      <c r="J5" s="1"/>
      <c r="K5" s="1"/>
      <c r="L5" s="1"/>
      <c r="M5" s="1"/>
      <c r="N5" s="1"/>
      <c r="O5" s="1"/>
      <c r="P5" s="1"/>
      <c r="Q5" s="1"/>
      <c r="R5" s="1"/>
      <c r="S5" s="1"/>
      <c r="T5" s="1"/>
      <c r="U5" s="1"/>
      <c r="V5" s="1"/>
      <c r="W5" s="1"/>
      <c r="X5" s="1"/>
      <c r="Y5" s="1"/>
      <c r="Z5" s="1"/>
    </row>
    <row r="6" spans="1:26" ht="14.25" customHeight="1" x14ac:dyDescent="0.25">
      <c r="A6" s="33" t="s">
        <v>31</v>
      </c>
      <c r="B6" s="33" t="s">
        <v>32</v>
      </c>
      <c r="C6" s="33" t="s">
        <v>33</v>
      </c>
      <c r="D6" s="33" t="s">
        <v>34</v>
      </c>
      <c r="E6" s="33" t="s">
        <v>35</v>
      </c>
      <c r="F6" s="34">
        <v>5</v>
      </c>
      <c r="G6" s="6"/>
      <c r="H6" s="1"/>
      <c r="I6" s="1"/>
      <c r="J6" s="1"/>
      <c r="K6" s="1"/>
      <c r="L6" s="1"/>
      <c r="M6" s="1"/>
      <c r="N6" s="1"/>
      <c r="O6" s="1"/>
      <c r="P6" s="1"/>
      <c r="Q6" s="1"/>
      <c r="R6" s="1"/>
      <c r="S6" s="1"/>
      <c r="T6" s="1"/>
      <c r="U6" s="1"/>
      <c r="V6" s="1"/>
      <c r="W6" s="1"/>
      <c r="X6" s="1"/>
      <c r="Y6" s="1"/>
      <c r="Z6" s="1"/>
    </row>
    <row r="7" spans="1:26" ht="94.5" customHeight="1" x14ac:dyDescent="0.25">
      <c r="A7" s="33" t="s">
        <v>36</v>
      </c>
      <c r="B7" s="33" t="s">
        <v>37</v>
      </c>
      <c r="C7" s="33" t="s">
        <v>38</v>
      </c>
      <c r="D7" s="33" t="s">
        <v>39</v>
      </c>
      <c r="E7" s="33" t="s">
        <v>40</v>
      </c>
      <c r="F7" s="34">
        <v>10</v>
      </c>
      <c r="G7" s="6"/>
      <c r="H7" s="1"/>
      <c r="I7" s="1"/>
      <c r="J7" s="1"/>
      <c r="K7" s="1"/>
      <c r="L7" s="1"/>
      <c r="M7" s="1"/>
      <c r="N7" s="1"/>
      <c r="O7" s="1"/>
      <c r="P7" s="1"/>
      <c r="Q7" s="1"/>
      <c r="R7" s="1"/>
      <c r="S7" s="1"/>
      <c r="T7" s="1"/>
      <c r="U7" s="1"/>
      <c r="V7" s="1"/>
      <c r="W7" s="1"/>
      <c r="X7" s="1"/>
      <c r="Y7" s="1"/>
      <c r="Z7" s="1"/>
    </row>
    <row r="8" spans="1:26" ht="14.25" customHeight="1" x14ac:dyDescent="0.25">
      <c r="A8" s="33" t="s">
        <v>41</v>
      </c>
      <c r="B8" s="33" t="s">
        <v>42</v>
      </c>
      <c r="C8" s="33" t="s">
        <v>43</v>
      </c>
      <c r="D8" s="33" t="s">
        <v>44</v>
      </c>
      <c r="E8" s="33" t="s">
        <v>45</v>
      </c>
      <c r="F8" s="34">
        <v>5</v>
      </c>
      <c r="G8" s="6"/>
      <c r="H8" s="1"/>
      <c r="I8" s="1"/>
      <c r="J8" s="1"/>
      <c r="K8" s="1"/>
      <c r="L8" s="1"/>
      <c r="M8" s="1"/>
      <c r="N8" s="1"/>
      <c r="O8" s="1"/>
      <c r="P8" s="1"/>
      <c r="Q8" s="1"/>
      <c r="R8" s="1"/>
      <c r="S8" s="1"/>
      <c r="T8" s="1"/>
      <c r="U8" s="1"/>
      <c r="V8" s="1"/>
      <c r="W8" s="1"/>
      <c r="X8" s="1"/>
      <c r="Y8" s="1"/>
      <c r="Z8" s="1"/>
    </row>
    <row r="9" spans="1:26" ht="65.25" customHeight="1" x14ac:dyDescent="0.25">
      <c r="A9" s="33" t="s">
        <v>46</v>
      </c>
      <c r="B9" s="33" t="s">
        <v>47</v>
      </c>
      <c r="C9" s="33" t="s">
        <v>48</v>
      </c>
      <c r="D9" s="33" t="s">
        <v>49</v>
      </c>
      <c r="E9" s="33" t="s">
        <v>50</v>
      </c>
      <c r="F9" s="34">
        <v>5</v>
      </c>
      <c r="G9" s="6"/>
      <c r="H9" s="1"/>
      <c r="I9" s="1"/>
      <c r="J9" s="1"/>
      <c r="K9" s="1"/>
      <c r="L9" s="1"/>
      <c r="M9" s="1"/>
      <c r="N9" s="1"/>
      <c r="O9" s="1"/>
      <c r="P9" s="1"/>
      <c r="Q9" s="1"/>
      <c r="R9" s="1"/>
      <c r="S9" s="1"/>
      <c r="T9" s="1"/>
      <c r="U9" s="1"/>
      <c r="V9" s="1"/>
      <c r="W9" s="1"/>
      <c r="X9" s="1"/>
      <c r="Y9" s="1"/>
      <c r="Z9" s="1"/>
    </row>
    <row r="10" spans="1:26" ht="14.25" customHeight="1" x14ac:dyDescent="0.25">
      <c r="A10" s="33" t="s">
        <v>51</v>
      </c>
      <c r="B10" s="33" t="s">
        <v>52</v>
      </c>
      <c r="C10" s="33" t="s">
        <v>53</v>
      </c>
      <c r="D10" s="33" t="s">
        <v>54</v>
      </c>
      <c r="E10" s="33" t="s">
        <v>55</v>
      </c>
      <c r="F10" s="34">
        <v>10</v>
      </c>
      <c r="G10" s="6"/>
      <c r="H10" s="1"/>
      <c r="I10" s="1"/>
      <c r="J10" s="1"/>
      <c r="K10" s="1"/>
      <c r="L10" s="1"/>
      <c r="M10" s="1"/>
      <c r="N10" s="1"/>
      <c r="O10" s="1"/>
      <c r="P10" s="1"/>
      <c r="Q10" s="1"/>
      <c r="R10" s="1"/>
      <c r="S10" s="1"/>
      <c r="T10" s="1"/>
      <c r="U10" s="1"/>
      <c r="V10" s="1"/>
      <c r="W10" s="1"/>
      <c r="X10" s="1"/>
      <c r="Y10" s="1"/>
      <c r="Z10" s="1"/>
    </row>
    <row r="11" spans="1:26" ht="14.25" customHeight="1" x14ac:dyDescent="0.25">
      <c r="A11" s="33" t="s">
        <v>56</v>
      </c>
      <c r="B11" s="33" t="s">
        <v>57</v>
      </c>
      <c r="C11" s="33" t="s">
        <v>58</v>
      </c>
      <c r="D11" s="33" t="s">
        <v>59</v>
      </c>
      <c r="E11" s="33" t="s">
        <v>60</v>
      </c>
      <c r="F11" s="34">
        <v>10</v>
      </c>
      <c r="G11" s="6"/>
      <c r="H11" s="1"/>
      <c r="I11" s="1"/>
      <c r="J11" s="1"/>
      <c r="K11" s="1"/>
      <c r="L11" s="1"/>
      <c r="M11" s="1"/>
      <c r="N11" s="1"/>
      <c r="O11" s="1"/>
      <c r="P11" s="1"/>
      <c r="Q11" s="1"/>
      <c r="R11" s="1"/>
      <c r="S11" s="1"/>
      <c r="T11" s="1"/>
      <c r="U11" s="1"/>
      <c r="V11" s="1"/>
      <c r="W11" s="1"/>
      <c r="X11" s="1"/>
      <c r="Y11" s="1"/>
      <c r="Z11" s="1"/>
    </row>
    <row r="12" spans="1:26" ht="14.25" customHeight="1" x14ac:dyDescent="0.25">
      <c r="A12" s="33" t="s">
        <v>61</v>
      </c>
      <c r="B12" s="33" t="s">
        <v>62</v>
      </c>
      <c r="C12" s="33" t="s">
        <v>63</v>
      </c>
      <c r="D12" s="33" t="s">
        <v>64</v>
      </c>
      <c r="E12" s="33" t="s">
        <v>65</v>
      </c>
      <c r="F12" s="34">
        <v>5</v>
      </c>
      <c r="G12" s="6"/>
      <c r="H12" s="1"/>
      <c r="I12" s="1"/>
      <c r="J12" s="1"/>
      <c r="K12" s="1"/>
      <c r="L12" s="1"/>
      <c r="M12" s="1"/>
      <c r="N12" s="1"/>
      <c r="O12" s="1"/>
      <c r="P12" s="1"/>
      <c r="Q12" s="1"/>
      <c r="R12" s="1"/>
      <c r="S12" s="1"/>
      <c r="T12" s="1"/>
      <c r="U12" s="1"/>
      <c r="V12" s="1"/>
      <c r="W12" s="1"/>
      <c r="X12" s="1"/>
      <c r="Y12" s="1"/>
      <c r="Z12" s="1"/>
    </row>
    <row r="13" spans="1:26" ht="93.75" customHeight="1" x14ac:dyDescent="0.25">
      <c r="A13" s="33" t="s">
        <v>66</v>
      </c>
      <c r="B13" s="33" t="s">
        <v>67</v>
      </c>
      <c r="C13" s="33" t="s">
        <v>68</v>
      </c>
      <c r="D13" s="33" t="s">
        <v>69</v>
      </c>
      <c r="E13" s="33" t="s">
        <v>70</v>
      </c>
      <c r="F13" s="34">
        <v>5</v>
      </c>
      <c r="G13" s="6"/>
      <c r="H13" s="1"/>
      <c r="I13" s="1"/>
      <c r="J13" s="1"/>
      <c r="K13" s="1"/>
      <c r="L13" s="1"/>
      <c r="M13" s="1"/>
      <c r="N13" s="1"/>
      <c r="O13" s="1"/>
      <c r="P13" s="1"/>
      <c r="Q13" s="1"/>
      <c r="R13" s="1"/>
      <c r="S13" s="1"/>
      <c r="T13" s="1"/>
      <c r="U13" s="1"/>
      <c r="V13" s="1"/>
      <c r="W13" s="1"/>
      <c r="X13" s="1"/>
      <c r="Y13" s="1"/>
      <c r="Z13" s="1"/>
    </row>
    <row r="14" spans="1:26" ht="14.25" customHeight="1" x14ac:dyDescent="0.25">
      <c r="A14" s="33" t="s">
        <v>71</v>
      </c>
      <c r="B14" s="33" t="s">
        <v>72</v>
      </c>
      <c r="C14" s="33" t="s">
        <v>73</v>
      </c>
      <c r="D14" s="33" t="s">
        <v>74</v>
      </c>
      <c r="E14" s="33" t="s">
        <v>75</v>
      </c>
      <c r="F14" s="34">
        <v>5</v>
      </c>
      <c r="G14" s="6"/>
      <c r="H14" s="1"/>
      <c r="I14" s="1"/>
      <c r="J14" s="1"/>
      <c r="K14" s="1"/>
      <c r="L14" s="1"/>
      <c r="M14" s="1"/>
      <c r="N14" s="1"/>
      <c r="O14" s="1"/>
      <c r="P14" s="1"/>
      <c r="Q14" s="1"/>
      <c r="R14" s="1"/>
      <c r="S14" s="1"/>
      <c r="T14" s="1"/>
      <c r="U14" s="1"/>
      <c r="V14" s="1"/>
      <c r="W14" s="1"/>
      <c r="X14" s="1"/>
      <c r="Y14" s="1"/>
      <c r="Z14" s="1"/>
    </row>
    <row r="15" spans="1:26" ht="14.25" customHeight="1" x14ac:dyDescent="0.25">
      <c r="A15" s="33" t="s">
        <v>76</v>
      </c>
      <c r="B15" s="33" t="s">
        <v>77</v>
      </c>
      <c r="C15" s="33" t="s">
        <v>78</v>
      </c>
      <c r="D15" s="33" t="s">
        <v>79</v>
      </c>
      <c r="E15" s="33" t="s">
        <v>80</v>
      </c>
      <c r="F15" s="34">
        <v>10</v>
      </c>
      <c r="G15" s="6"/>
      <c r="H15" s="1"/>
      <c r="I15" s="1"/>
      <c r="J15" s="1"/>
      <c r="K15" s="1"/>
      <c r="L15" s="1"/>
      <c r="M15" s="1"/>
      <c r="N15" s="1"/>
      <c r="O15" s="1"/>
      <c r="P15" s="1"/>
      <c r="Q15" s="1"/>
      <c r="R15" s="1"/>
      <c r="S15" s="1"/>
      <c r="T15" s="1"/>
      <c r="U15" s="1"/>
      <c r="V15" s="1"/>
      <c r="W15" s="1"/>
      <c r="X15" s="1"/>
      <c r="Y15" s="1"/>
      <c r="Z15" s="1"/>
    </row>
    <row r="16" spans="1:26" ht="14.25" customHeight="1" x14ac:dyDescent="0.25">
      <c r="A16" s="33" t="s">
        <v>81</v>
      </c>
      <c r="B16" s="33" t="s">
        <v>82</v>
      </c>
      <c r="C16" s="33" t="s">
        <v>83</v>
      </c>
      <c r="D16" s="33" t="s">
        <v>84</v>
      </c>
      <c r="E16" s="33" t="s">
        <v>85</v>
      </c>
      <c r="F16" s="34">
        <v>10</v>
      </c>
      <c r="G16" s="6"/>
      <c r="H16" s="1"/>
      <c r="I16" s="1"/>
      <c r="J16" s="1"/>
      <c r="K16" s="1"/>
      <c r="L16" s="1"/>
      <c r="M16" s="1"/>
      <c r="N16" s="1"/>
      <c r="O16" s="1"/>
      <c r="P16" s="1"/>
      <c r="Q16" s="1"/>
      <c r="R16" s="1"/>
      <c r="S16" s="1"/>
      <c r="T16" s="1"/>
      <c r="U16" s="1"/>
      <c r="V16" s="1"/>
      <c r="W16" s="1"/>
      <c r="X16" s="1"/>
      <c r="Y16" s="1"/>
      <c r="Z16" s="1"/>
    </row>
    <row r="17" spans="1:26" ht="14.25" customHeight="1" x14ac:dyDescent="0.25">
      <c r="A17" s="33" t="s">
        <v>86</v>
      </c>
      <c r="B17" s="33" t="s">
        <v>87</v>
      </c>
      <c r="C17" s="33" t="s">
        <v>88</v>
      </c>
      <c r="D17" s="33" t="s">
        <v>89</v>
      </c>
      <c r="E17" s="33" t="s">
        <v>90</v>
      </c>
      <c r="F17" s="34">
        <v>10</v>
      </c>
      <c r="G17" s="6"/>
      <c r="H17" s="1"/>
      <c r="I17" s="1"/>
      <c r="J17" s="1"/>
      <c r="K17" s="1"/>
      <c r="L17" s="1"/>
      <c r="M17" s="1"/>
      <c r="N17" s="1"/>
      <c r="O17" s="1"/>
      <c r="P17" s="1"/>
      <c r="Q17" s="1"/>
      <c r="R17" s="1"/>
      <c r="S17" s="1"/>
      <c r="T17" s="1"/>
      <c r="U17" s="1"/>
      <c r="V17" s="1"/>
      <c r="W17" s="1"/>
      <c r="X17" s="1"/>
      <c r="Y17" s="1"/>
      <c r="Z17" s="1"/>
    </row>
    <row r="18" spans="1:26" ht="14.25" customHeight="1" x14ac:dyDescent="0.25">
      <c r="A18" s="70" t="s">
        <v>91</v>
      </c>
      <c r="B18" s="67"/>
      <c r="C18" s="67"/>
      <c r="D18" s="67"/>
      <c r="E18" s="68"/>
      <c r="F18" s="35">
        <v>1</v>
      </c>
      <c r="G18" s="6"/>
      <c r="H18" s="1"/>
      <c r="I18" s="1"/>
      <c r="J18" s="1"/>
      <c r="K18" s="1"/>
      <c r="L18" s="1"/>
      <c r="M18" s="1"/>
      <c r="N18" s="1"/>
      <c r="O18" s="1"/>
      <c r="P18" s="1"/>
      <c r="Q18" s="1"/>
      <c r="R18" s="1"/>
      <c r="S18" s="1"/>
      <c r="T18" s="1"/>
      <c r="U18" s="1"/>
      <c r="V18" s="1"/>
      <c r="W18" s="1"/>
      <c r="X18" s="1"/>
      <c r="Y18" s="1"/>
      <c r="Z18" s="1"/>
    </row>
    <row r="19" spans="1:26" ht="14.25" customHeight="1" x14ac:dyDescent="0.25">
      <c r="A19" s="14"/>
      <c r="B19" s="14"/>
      <c r="C19" s="14"/>
      <c r="D19" s="14"/>
      <c r="E19" s="14"/>
      <c r="F19" s="14"/>
      <c r="G19" s="1"/>
      <c r="H19" s="1"/>
      <c r="I19" s="1"/>
      <c r="J19" s="1"/>
      <c r="K19" s="1"/>
      <c r="L19" s="1"/>
      <c r="M19" s="1"/>
      <c r="N19" s="1"/>
      <c r="O19" s="1"/>
      <c r="P19" s="1"/>
      <c r="Q19" s="1"/>
      <c r="R19" s="1"/>
      <c r="S19" s="1"/>
      <c r="T19" s="1"/>
      <c r="U19" s="1"/>
      <c r="V19" s="1"/>
      <c r="W19" s="1"/>
      <c r="X19" s="1"/>
      <c r="Y19" s="1"/>
      <c r="Z19" s="1"/>
    </row>
    <row r="20" spans="1:26" ht="14.2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A18:E18"/>
    <mergeCell ref="A2:A4"/>
    <mergeCell ref="B2:E2"/>
    <mergeCell ref="F2:F4"/>
    <mergeCell ref="B3:B4"/>
    <mergeCell ref="C3:C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36" t="s">
        <v>13</v>
      </c>
      <c r="B1" s="36" t="s">
        <v>14</v>
      </c>
    </row>
    <row r="2" spans="1:2" x14ac:dyDescent="0.25">
      <c r="A2" s="36">
        <v>0</v>
      </c>
      <c r="B2" s="37">
        <v>1</v>
      </c>
    </row>
    <row r="3" spans="1:2" x14ac:dyDescent="0.25">
      <c r="A3" s="36">
        <v>0.5</v>
      </c>
      <c r="B3" s="37">
        <v>1</v>
      </c>
    </row>
    <row r="4" spans="1:2" x14ac:dyDescent="0.25">
      <c r="A4" s="36">
        <v>1</v>
      </c>
      <c r="B4" s="37">
        <v>1.1000000000000001</v>
      </c>
    </row>
    <row r="5" spans="1:2" x14ac:dyDescent="0.25">
      <c r="A5" s="36">
        <v>1.5</v>
      </c>
      <c r="B5" s="37">
        <v>1.1000000000000001</v>
      </c>
    </row>
    <row r="6" spans="1:2" x14ac:dyDescent="0.25">
      <c r="A6" s="36">
        <v>2</v>
      </c>
      <c r="B6" s="37">
        <v>1.1000000000000001</v>
      </c>
    </row>
    <row r="7" spans="1:2" x14ac:dyDescent="0.25">
      <c r="A7" s="36">
        <v>2.5</v>
      </c>
      <c r="B7" s="37">
        <v>1.2</v>
      </c>
    </row>
    <row r="8" spans="1:2" x14ac:dyDescent="0.25">
      <c r="A8" s="36">
        <v>3</v>
      </c>
      <c r="B8" s="37">
        <v>1.2</v>
      </c>
    </row>
    <row r="9" spans="1:2" x14ac:dyDescent="0.25">
      <c r="A9" s="36">
        <v>3.5</v>
      </c>
      <c r="B9" s="37">
        <v>1.3</v>
      </c>
    </row>
    <row r="10" spans="1:2" x14ac:dyDescent="0.25">
      <c r="A10" s="36">
        <v>4</v>
      </c>
      <c r="B10" s="37">
        <v>1.3</v>
      </c>
    </row>
    <row r="11" spans="1:2" x14ac:dyDescent="0.25">
      <c r="A11" s="36">
        <v>4.5</v>
      </c>
      <c r="B11" s="37">
        <v>1.3</v>
      </c>
    </row>
    <row r="12" spans="1:2" x14ac:dyDescent="0.25">
      <c r="A12" s="36">
        <v>5</v>
      </c>
      <c r="B12" s="37">
        <v>1.4</v>
      </c>
    </row>
    <row r="13" spans="1:2" x14ac:dyDescent="0.25">
      <c r="A13" s="36">
        <v>5.5</v>
      </c>
      <c r="B13" s="37">
        <v>1.4</v>
      </c>
    </row>
    <row r="14" spans="1:2" x14ac:dyDescent="0.25">
      <c r="A14" s="36">
        <v>6</v>
      </c>
      <c r="B14" s="37">
        <v>1.4</v>
      </c>
    </row>
    <row r="15" spans="1:2" x14ac:dyDescent="0.25">
      <c r="A15" s="36">
        <v>6.5</v>
      </c>
      <c r="B15" s="37">
        <v>1.5</v>
      </c>
    </row>
    <row r="16" spans="1:2" x14ac:dyDescent="0.25">
      <c r="A16" s="36">
        <v>7</v>
      </c>
      <c r="B16" s="37">
        <v>1.5</v>
      </c>
    </row>
    <row r="17" spans="1:2" x14ac:dyDescent="0.25">
      <c r="A17" s="36">
        <v>7.5</v>
      </c>
      <c r="B17" s="37">
        <v>1.5</v>
      </c>
    </row>
    <row r="18" spans="1:2" x14ac:dyDescent="0.25">
      <c r="A18" s="36">
        <v>8</v>
      </c>
      <c r="B18" s="37">
        <v>1.6</v>
      </c>
    </row>
    <row r="19" spans="1:2" x14ac:dyDescent="0.25">
      <c r="A19" s="36">
        <v>8.5</v>
      </c>
      <c r="B19" s="37">
        <v>1.6</v>
      </c>
    </row>
    <row r="20" spans="1:2" x14ac:dyDescent="0.25">
      <c r="A20" s="36">
        <v>9</v>
      </c>
      <c r="B20" s="37">
        <v>1.6</v>
      </c>
    </row>
    <row r="21" spans="1:2" ht="15.75" customHeight="1" x14ac:dyDescent="0.25">
      <c r="A21" s="36">
        <v>9.5</v>
      </c>
      <c r="B21" s="37">
        <v>1.7</v>
      </c>
    </row>
    <row r="22" spans="1:2" ht="15.75" customHeight="1" x14ac:dyDescent="0.25">
      <c r="A22" s="36">
        <v>10</v>
      </c>
      <c r="B22" s="37">
        <v>1.7</v>
      </c>
    </row>
    <row r="23" spans="1:2" ht="15.75" customHeight="1" x14ac:dyDescent="0.25">
      <c r="A23" s="36">
        <v>10.5</v>
      </c>
      <c r="B23" s="37">
        <v>1.8</v>
      </c>
    </row>
    <row r="24" spans="1:2" ht="15.75" customHeight="1" x14ac:dyDescent="0.25">
      <c r="A24" s="36">
        <v>11</v>
      </c>
      <c r="B24" s="37">
        <v>1.8</v>
      </c>
    </row>
    <row r="25" spans="1:2" ht="15.75" customHeight="1" x14ac:dyDescent="0.25">
      <c r="A25" s="36">
        <v>11.5</v>
      </c>
      <c r="B25" s="37">
        <v>1.8</v>
      </c>
    </row>
    <row r="26" spans="1:2" ht="15.75" customHeight="1" x14ac:dyDescent="0.25">
      <c r="A26" s="36">
        <v>12</v>
      </c>
      <c r="B26" s="37">
        <v>1.9</v>
      </c>
    </row>
    <row r="27" spans="1:2" ht="15.75" customHeight="1" x14ac:dyDescent="0.25">
      <c r="A27" s="36">
        <v>12.5</v>
      </c>
      <c r="B27" s="37">
        <v>1.9</v>
      </c>
    </row>
    <row r="28" spans="1:2" ht="15.75" customHeight="1" x14ac:dyDescent="0.25">
      <c r="A28" s="36">
        <v>13</v>
      </c>
      <c r="B28" s="37">
        <v>1.9</v>
      </c>
    </row>
    <row r="29" spans="1:2" ht="15.75" customHeight="1" x14ac:dyDescent="0.25">
      <c r="A29" s="36">
        <v>13.5</v>
      </c>
      <c r="B29" s="37">
        <v>2</v>
      </c>
    </row>
    <row r="30" spans="1:2" ht="15.75" customHeight="1" x14ac:dyDescent="0.25">
      <c r="A30" s="36">
        <v>14</v>
      </c>
      <c r="B30" s="37">
        <v>2</v>
      </c>
    </row>
    <row r="31" spans="1:2" ht="15.75" customHeight="1" x14ac:dyDescent="0.25">
      <c r="A31" s="36">
        <v>14.5</v>
      </c>
      <c r="B31" s="37">
        <v>2</v>
      </c>
    </row>
    <row r="32" spans="1:2" ht="15.75" customHeight="1" x14ac:dyDescent="0.25">
      <c r="A32" s="36">
        <v>15</v>
      </c>
      <c r="B32" s="37">
        <v>2.1</v>
      </c>
    </row>
    <row r="33" spans="1:2" ht="15.75" customHeight="1" x14ac:dyDescent="0.25">
      <c r="A33" s="36">
        <v>15.5</v>
      </c>
      <c r="B33" s="37">
        <v>2.1</v>
      </c>
    </row>
    <row r="34" spans="1:2" ht="15.75" customHeight="1" x14ac:dyDescent="0.25">
      <c r="A34" s="36">
        <v>16</v>
      </c>
      <c r="B34" s="37">
        <v>2.1</v>
      </c>
    </row>
    <row r="35" spans="1:2" ht="15.75" customHeight="1" x14ac:dyDescent="0.25">
      <c r="A35" s="36">
        <v>16.5</v>
      </c>
      <c r="B35" s="37">
        <v>2.2000000000000002</v>
      </c>
    </row>
    <row r="36" spans="1:2" ht="15.75" customHeight="1" x14ac:dyDescent="0.25">
      <c r="A36" s="36">
        <v>17</v>
      </c>
      <c r="B36" s="37">
        <v>2.2000000000000002</v>
      </c>
    </row>
    <row r="37" spans="1:2" ht="15.75" customHeight="1" x14ac:dyDescent="0.25">
      <c r="A37" s="36">
        <v>17.5</v>
      </c>
      <c r="B37" s="37">
        <v>2.2999999999999998</v>
      </c>
    </row>
    <row r="38" spans="1:2" ht="15.75" customHeight="1" x14ac:dyDescent="0.25">
      <c r="A38" s="36">
        <v>18</v>
      </c>
      <c r="B38" s="37">
        <v>2.2999999999999998</v>
      </c>
    </row>
    <row r="39" spans="1:2" ht="15.75" customHeight="1" x14ac:dyDescent="0.25">
      <c r="A39" s="36">
        <v>18.5</v>
      </c>
      <c r="B39" s="37">
        <v>2.2999999999999998</v>
      </c>
    </row>
    <row r="40" spans="1:2" ht="15.75" customHeight="1" x14ac:dyDescent="0.25">
      <c r="A40" s="36">
        <v>19</v>
      </c>
      <c r="B40" s="37">
        <v>2.4</v>
      </c>
    </row>
    <row r="41" spans="1:2" ht="15.75" customHeight="1" x14ac:dyDescent="0.25">
      <c r="A41" s="36">
        <v>19.5</v>
      </c>
      <c r="B41" s="37">
        <v>2.4</v>
      </c>
    </row>
    <row r="42" spans="1:2" ht="15.75" customHeight="1" x14ac:dyDescent="0.25">
      <c r="A42" s="36">
        <v>20</v>
      </c>
      <c r="B42" s="37">
        <v>2.4</v>
      </c>
    </row>
    <row r="43" spans="1:2" ht="15.75" customHeight="1" x14ac:dyDescent="0.25">
      <c r="A43" s="36">
        <v>20.5</v>
      </c>
      <c r="B43" s="37">
        <v>2.5</v>
      </c>
    </row>
    <row r="44" spans="1:2" ht="15.75" customHeight="1" x14ac:dyDescent="0.25">
      <c r="A44" s="36">
        <v>21</v>
      </c>
      <c r="B44" s="37">
        <v>2.5</v>
      </c>
    </row>
    <row r="45" spans="1:2" ht="15.75" customHeight="1" x14ac:dyDescent="0.25">
      <c r="A45" s="36">
        <v>21.5</v>
      </c>
      <c r="B45" s="37">
        <v>2.5</v>
      </c>
    </row>
    <row r="46" spans="1:2" ht="15.75" customHeight="1" x14ac:dyDescent="0.25">
      <c r="A46" s="36">
        <v>22</v>
      </c>
      <c r="B46" s="37">
        <v>2.6</v>
      </c>
    </row>
    <row r="47" spans="1:2" ht="15.75" customHeight="1" x14ac:dyDescent="0.25">
      <c r="A47" s="36">
        <v>22.5</v>
      </c>
      <c r="B47" s="37">
        <v>2.6</v>
      </c>
    </row>
    <row r="48" spans="1:2" ht="15.75" customHeight="1" x14ac:dyDescent="0.25">
      <c r="A48" s="36">
        <v>23</v>
      </c>
      <c r="B48" s="37">
        <v>2.6</v>
      </c>
    </row>
    <row r="49" spans="1:2" ht="15.75" customHeight="1" x14ac:dyDescent="0.25">
      <c r="A49" s="36">
        <v>23.5</v>
      </c>
      <c r="B49" s="37">
        <v>2.7</v>
      </c>
    </row>
    <row r="50" spans="1:2" ht="15.75" customHeight="1" x14ac:dyDescent="0.25">
      <c r="A50" s="36">
        <v>24</v>
      </c>
      <c r="B50" s="37">
        <v>2.7</v>
      </c>
    </row>
    <row r="51" spans="1:2" ht="15.75" customHeight="1" x14ac:dyDescent="0.25">
      <c r="A51" s="36">
        <v>24.5</v>
      </c>
      <c r="B51" s="37">
        <v>2.8</v>
      </c>
    </row>
    <row r="52" spans="1:2" ht="15.75" customHeight="1" x14ac:dyDescent="0.25">
      <c r="A52" s="36">
        <v>25</v>
      </c>
      <c r="B52" s="37">
        <v>2.8</v>
      </c>
    </row>
    <row r="53" spans="1:2" ht="15.75" customHeight="1" x14ac:dyDescent="0.25">
      <c r="A53" s="36">
        <v>25.5</v>
      </c>
      <c r="B53" s="37">
        <v>2.8</v>
      </c>
    </row>
    <row r="54" spans="1:2" ht="15.75" customHeight="1" x14ac:dyDescent="0.25">
      <c r="A54" s="36">
        <v>26</v>
      </c>
      <c r="B54" s="37">
        <v>2.9</v>
      </c>
    </row>
    <row r="55" spans="1:2" ht="15.75" customHeight="1" x14ac:dyDescent="0.25">
      <c r="A55" s="36">
        <v>26.5</v>
      </c>
      <c r="B55" s="37">
        <v>2.9</v>
      </c>
    </row>
    <row r="56" spans="1:2" ht="15.75" customHeight="1" x14ac:dyDescent="0.25">
      <c r="A56" s="36">
        <v>27</v>
      </c>
      <c r="B56" s="37">
        <v>2.9</v>
      </c>
    </row>
    <row r="57" spans="1:2" ht="15.75" customHeight="1" x14ac:dyDescent="0.25">
      <c r="A57" s="36">
        <v>27.5</v>
      </c>
      <c r="B57" s="37">
        <v>3</v>
      </c>
    </row>
    <row r="58" spans="1:2" ht="15.75" customHeight="1" x14ac:dyDescent="0.25">
      <c r="A58" s="36">
        <v>28</v>
      </c>
      <c r="B58" s="37">
        <v>3</v>
      </c>
    </row>
    <row r="59" spans="1:2" ht="15.75" customHeight="1" x14ac:dyDescent="0.25">
      <c r="A59" s="36">
        <v>28.5</v>
      </c>
      <c r="B59" s="37">
        <v>3</v>
      </c>
    </row>
    <row r="60" spans="1:2" ht="15.75" customHeight="1" x14ac:dyDescent="0.25">
      <c r="A60" s="36">
        <v>29</v>
      </c>
      <c r="B60" s="37">
        <v>3.1</v>
      </c>
    </row>
    <row r="61" spans="1:2" ht="15.75" customHeight="1" x14ac:dyDescent="0.25">
      <c r="A61" s="36">
        <v>29.5</v>
      </c>
      <c r="B61" s="37">
        <v>3.1</v>
      </c>
    </row>
    <row r="62" spans="1:2" ht="15.75" customHeight="1" x14ac:dyDescent="0.25">
      <c r="A62" s="36">
        <v>30</v>
      </c>
      <c r="B62" s="37">
        <v>3.1</v>
      </c>
    </row>
    <row r="63" spans="1:2" ht="15.75" customHeight="1" x14ac:dyDescent="0.25">
      <c r="A63" s="36">
        <v>30.5</v>
      </c>
      <c r="B63" s="37">
        <v>3.2</v>
      </c>
    </row>
    <row r="64" spans="1:2" ht="15.75" customHeight="1" x14ac:dyDescent="0.25">
      <c r="A64" s="36">
        <v>31</v>
      </c>
      <c r="B64" s="37">
        <v>3.2</v>
      </c>
    </row>
    <row r="65" spans="1:2" ht="15.75" customHeight="1" x14ac:dyDescent="0.25">
      <c r="A65" s="36">
        <v>31.5</v>
      </c>
      <c r="B65" s="37">
        <v>3.3</v>
      </c>
    </row>
    <row r="66" spans="1:2" ht="15.75" customHeight="1" x14ac:dyDescent="0.25">
      <c r="A66" s="36">
        <v>32</v>
      </c>
      <c r="B66" s="37">
        <v>3.3</v>
      </c>
    </row>
    <row r="67" spans="1:2" ht="15.75" customHeight="1" x14ac:dyDescent="0.25">
      <c r="A67" s="36">
        <v>32.5</v>
      </c>
      <c r="B67" s="37">
        <v>3.3</v>
      </c>
    </row>
    <row r="68" spans="1:2" ht="15.75" customHeight="1" x14ac:dyDescent="0.25">
      <c r="A68" s="36">
        <v>33</v>
      </c>
      <c r="B68" s="37">
        <v>3.4</v>
      </c>
    </row>
    <row r="69" spans="1:2" ht="15.75" customHeight="1" x14ac:dyDescent="0.25">
      <c r="A69" s="36">
        <v>33.5</v>
      </c>
      <c r="B69" s="37">
        <v>3.4</v>
      </c>
    </row>
    <row r="70" spans="1:2" ht="15.75" customHeight="1" x14ac:dyDescent="0.25">
      <c r="A70" s="36">
        <v>34</v>
      </c>
      <c r="B70" s="37">
        <v>3.4</v>
      </c>
    </row>
    <row r="71" spans="1:2" ht="15.75" customHeight="1" x14ac:dyDescent="0.25">
      <c r="A71" s="36">
        <v>34.5</v>
      </c>
      <c r="B71" s="37">
        <v>3.5</v>
      </c>
    </row>
    <row r="72" spans="1:2" ht="15.75" customHeight="1" x14ac:dyDescent="0.25">
      <c r="A72" s="36">
        <v>35</v>
      </c>
      <c r="B72" s="37">
        <v>3.5</v>
      </c>
    </row>
    <row r="73" spans="1:2" ht="15.75" customHeight="1" x14ac:dyDescent="0.25">
      <c r="A73" s="36">
        <v>35.5</v>
      </c>
      <c r="B73" s="37">
        <v>3.5</v>
      </c>
    </row>
    <row r="74" spans="1:2" ht="15.75" customHeight="1" x14ac:dyDescent="0.25">
      <c r="A74" s="36">
        <v>36</v>
      </c>
      <c r="B74" s="37">
        <v>3.6</v>
      </c>
    </row>
    <row r="75" spans="1:2" ht="15.75" customHeight="1" x14ac:dyDescent="0.25">
      <c r="A75" s="36">
        <v>36.5</v>
      </c>
      <c r="B75" s="37">
        <v>3.6</v>
      </c>
    </row>
    <row r="76" spans="1:2" ht="15.75" customHeight="1" x14ac:dyDescent="0.25">
      <c r="A76" s="36">
        <v>37</v>
      </c>
      <c r="B76" s="37">
        <v>3.6</v>
      </c>
    </row>
    <row r="77" spans="1:2" ht="15.75" customHeight="1" x14ac:dyDescent="0.25">
      <c r="A77" s="36">
        <v>37.5</v>
      </c>
      <c r="B77" s="37">
        <v>3.7</v>
      </c>
    </row>
    <row r="78" spans="1:2" ht="15.75" customHeight="1" x14ac:dyDescent="0.25">
      <c r="A78" s="36">
        <v>38</v>
      </c>
      <c r="B78" s="37">
        <v>3.7</v>
      </c>
    </row>
    <row r="79" spans="1:2" ht="15.75" customHeight="1" x14ac:dyDescent="0.25">
      <c r="A79" s="36">
        <v>38.5</v>
      </c>
      <c r="B79" s="37">
        <v>3.8</v>
      </c>
    </row>
    <row r="80" spans="1:2" ht="15.75" customHeight="1" x14ac:dyDescent="0.25">
      <c r="A80" s="36">
        <v>39</v>
      </c>
      <c r="B80" s="37">
        <v>3.8</v>
      </c>
    </row>
    <row r="81" spans="1:2" ht="15.75" customHeight="1" x14ac:dyDescent="0.25">
      <c r="A81" s="36">
        <v>39.5</v>
      </c>
      <c r="B81" s="37">
        <v>3.8</v>
      </c>
    </row>
    <row r="82" spans="1:2" ht="15.75" customHeight="1" x14ac:dyDescent="0.25">
      <c r="A82" s="36">
        <v>40</v>
      </c>
      <c r="B82" s="37">
        <v>3.9</v>
      </c>
    </row>
    <row r="83" spans="1:2" ht="15.75" customHeight="1" x14ac:dyDescent="0.25">
      <c r="A83" s="36">
        <v>40.5</v>
      </c>
      <c r="B83" s="37">
        <v>3.9</v>
      </c>
    </row>
    <row r="84" spans="1:2" ht="15.75" customHeight="1" x14ac:dyDescent="0.25">
      <c r="A84" s="36">
        <v>41</v>
      </c>
      <c r="B84" s="37">
        <v>3.9</v>
      </c>
    </row>
    <row r="85" spans="1:2" ht="15.75" customHeight="1" x14ac:dyDescent="0.25">
      <c r="A85" s="36">
        <v>41.5</v>
      </c>
      <c r="B85" s="37">
        <v>4</v>
      </c>
    </row>
    <row r="86" spans="1:2" ht="15.75" customHeight="1" x14ac:dyDescent="0.25">
      <c r="A86" s="36">
        <v>42</v>
      </c>
      <c r="B86" s="37">
        <v>4</v>
      </c>
    </row>
    <row r="87" spans="1:2" ht="15.75" customHeight="1" x14ac:dyDescent="0.25">
      <c r="A87" s="36">
        <v>42.5</v>
      </c>
      <c r="B87" s="37">
        <v>4.0999999999999996</v>
      </c>
    </row>
    <row r="88" spans="1:2" ht="15.75" customHeight="1" x14ac:dyDescent="0.25">
      <c r="A88" s="36">
        <v>43</v>
      </c>
      <c r="B88" s="37">
        <v>4.0999999999999996</v>
      </c>
    </row>
    <row r="89" spans="1:2" ht="15.75" customHeight="1" x14ac:dyDescent="0.25">
      <c r="A89" s="36">
        <v>43.5</v>
      </c>
      <c r="B89" s="37">
        <v>4.2</v>
      </c>
    </row>
    <row r="90" spans="1:2" ht="15.75" customHeight="1" x14ac:dyDescent="0.25">
      <c r="A90" s="36">
        <v>44</v>
      </c>
      <c r="B90" s="37">
        <v>4.2</v>
      </c>
    </row>
    <row r="91" spans="1:2" ht="15.75" customHeight="1" x14ac:dyDescent="0.25">
      <c r="A91" s="36">
        <v>44.5</v>
      </c>
      <c r="B91" s="37">
        <v>4.3</v>
      </c>
    </row>
    <row r="92" spans="1:2" ht="15.75" customHeight="1" x14ac:dyDescent="0.25">
      <c r="A92" s="36">
        <v>45</v>
      </c>
      <c r="B92" s="37">
        <v>4.3</v>
      </c>
    </row>
    <row r="93" spans="1:2" ht="15.75" customHeight="1" x14ac:dyDescent="0.25">
      <c r="A93" s="36">
        <v>45.5</v>
      </c>
      <c r="B93" s="37">
        <v>4.4000000000000004</v>
      </c>
    </row>
    <row r="94" spans="1:2" ht="15.75" customHeight="1" x14ac:dyDescent="0.25">
      <c r="A94" s="36">
        <v>46</v>
      </c>
      <c r="B94" s="37">
        <v>4.4000000000000004</v>
      </c>
    </row>
    <row r="95" spans="1:2" ht="15.75" customHeight="1" x14ac:dyDescent="0.25">
      <c r="A95" s="36">
        <v>46.5</v>
      </c>
      <c r="B95" s="37">
        <v>4.5</v>
      </c>
    </row>
    <row r="96" spans="1:2" ht="15.75" customHeight="1" x14ac:dyDescent="0.25">
      <c r="A96" s="36">
        <v>47</v>
      </c>
      <c r="B96" s="37">
        <v>4.5</v>
      </c>
    </row>
    <row r="97" spans="1:2" ht="15.75" customHeight="1" x14ac:dyDescent="0.25">
      <c r="A97" s="36">
        <v>47.5</v>
      </c>
      <c r="B97" s="37">
        <v>4.5999999999999996</v>
      </c>
    </row>
    <row r="98" spans="1:2" ht="15.75" customHeight="1" x14ac:dyDescent="0.25">
      <c r="A98" s="36">
        <v>48</v>
      </c>
      <c r="B98" s="37">
        <v>4.5999999999999996</v>
      </c>
    </row>
    <row r="99" spans="1:2" ht="15.75" customHeight="1" x14ac:dyDescent="0.25">
      <c r="A99" s="36">
        <v>48.5</v>
      </c>
      <c r="B99" s="37">
        <v>4.7</v>
      </c>
    </row>
    <row r="100" spans="1:2" ht="15.75" customHeight="1" x14ac:dyDescent="0.25">
      <c r="A100" s="36">
        <v>49</v>
      </c>
      <c r="B100" s="37">
        <v>4.8</v>
      </c>
    </row>
    <row r="101" spans="1:2" ht="15.75" customHeight="1" x14ac:dyDescent="0.25">
      <c r="A101" s="36">
        <v>49.5</v>
      </c>
      <c r="B101" s="37">
        <v>4.8</v>
      </c>
    </row>
    <row r="102" spans="1:2" ht="15.75" customHeight="1" x14ac:dyDescent="0.25">
      <c r="A102" s="36">
        <v>50</v>
      </c>
      <c r="B102" s="37">
        <v>4.9000000000000004</v>
      </c>
    </row>
    <row r="103" spans="1:2" ht="15.75" customHeight="1" x14ac:dyDescent="0.25">
      <c r="A103" s="36">
        <v>50.5</v>
      </c>
      <c r="B103" s="37">
        <v>4.9000000000000004</v>
      </c>
    </row>
    <row r="104" spans="1:2" ht="15.75" customHeight="1" x14ac:dyDescent="0.25">
      <c r="A104" s="36">
        <v>51</v>
      </c>
      <c r="B104" s="37">
        <v>5</v>
      </c>
    </row>
    <row r="105" spans="1:2" ht="15.75" customHeight="1" x14ac:dyDescent="0.25">
      <c r="A105" s="36">
        <v>51.5</v>
      </c>
      <c r="B105" s="37">
        <v>5</v>
      </c>
    </row>
    <row r="106" spans="1:2" ht="15.75" customHeight="1" x14ac:dyDescent="0.25">
      <c r="A106" s="36">
        <v>52</v>
      </c>
      <c r="B106" s="37">
        <v>5.0999999999999996</v>
      </c>
    </row>
    <row r="107" spans="1:2" ht="15.75" customHeight="1" x14ac:dyDescent="0.25">
      <c r="A107" s="36">
        <v>52.5</v>
      </c>
      <c r="B107" s="37">
        <v>5.0999999999999996</v>
      </c>
    </row>
    <row r="108" spans="1:2" ht="15.75" customHeight="1" x14ac:dyDescent="0.25">
      <c r="A108" s="36">
        <v>53</v>
      </c>
      <c r="B108" s="37">
        <v>5.2</v>
      </c>
    </row>
    <row r="109" spans="1:2" ht="15.75" customHeight="1" x14ac:dyDescent="0.25">
      <c r="A109" s="36">
        <v>53.5</v>
      </c>
      <c r="B109" s="37">
        <v>5.2</v>
      </c>
    </row>
    <row r="110" spans="1:2" ht="15.75" customHeight="1" x14ac:dyDescent="0.25">
      <c r="A110" s="36">
        <v>54</v>
      </c>
      <c r="B110" s="37">
        <v>5.3</v>
      </c>
    </row>
    <row r="111" spans="1:2" ht="15.75" customHeight="1" x14ac:dyDescent="0.25">
      <c r="A111" s="36">
        <v>54.5</v>
      </c>
      <c r="B111" s="37">
        <v>5.3</v>
      </c>
    </row>
    <row r="112" spans="1:2" ht="15.75" customHeight="1" x14ac:dyDescent="0.25">
      <c r="A112" s="36">
        <v>55</v>
      </c>
      <c r="B112" s="37">
        <v>5.4</v>
      </c>
    </row>
    <row r="113" spans="1:2" ht="15.75" customHeight="1" x14ac:dyDescent="0.25">
      <c r="A113" s="36">
        <v>55.5</v>
      </c>
      <c r="B113" s="37">
        <v>5.4</v>
      </c>
    </row>
    <row r="114" spans="1:2" ht="15.75" customHeight="1" x14ac:dyDescent="0.25">
      <c r="A114" s="36">
        <v>56</v>
      </c>
      <c r="B114" s="37">
        <v>5.5</v>
      </c>
    </row>
    <row r="115" spans="1:2" ht="15.75" customHeight="1" x14ac:dyDescent="0.25">
      <c r="A115" s="36">
        <v>56.5</v>
      </c>
      <c r="B115" s="37">
        <v>5.6</v>
      </c>
    </row>
    <row r="116" spans="1:2" ht="15.75" customHeight="1" x14ac:dyDescent="0.25">
      <c r="A116" s="36">
        <v>57</v>
      </c>
      <c r="B116" s="37">
        <v>5.6</v>
      </c>
    </row>
    <row r="117" spans="1:2" ht="15.75" customHeight="1" x14ac:dyDescent="0.25">
      <c r="A117" s="36">
        <v>57.5</v>
      </c>
      <c r="B117" s="37">
        <v>5.7</v>
      </c>
    </row>
    <row r="118" spans="1:2" ht="15.75" customHeight="1" x14ac:dyDescent="0.25">
      <c r="A118" s="36">
        <v>58</v>
      </c>
      <c r="B118" s="37">
        <v>5.7</v>
      </c>
    </row>
    <row r="119" spans="1:2" ht="15.75" customHeight="1" x14ac:dyDescent="0.25">
      <c r="A119" s="36">
        <v>58.5</v>
      </c>
      <c r="B119" s="37">
        <v>5.8</v>
      </c>
    </row>
    <row r="120" spans="1:2" ht="15.75" customHeight="1" x14ac:dyDescent="0.25">
      <c r="A120" s="36">
        <v>59</v>
      </c>
      <c r="B120" s="37">
        <v>5.8</v>
      </c>
    </row>
    <row r="121" spans="1:2" ht="15.75" customHeight="1" x14ac:dyDescent="0.25">
      <c r="A121" s="36">
        <v>59.5</v>
      </c>
      <c r="B121" s="37">
        <v>5.9</v>
      </c>
    </row>
    <row r="122" spans="1:2" ht="15.75" customHeight="1" x14ac:dyDescent="0.25">
      <c r="A122" s="36">
        <v>60</v>
      </c>
      <c r="B122" s="37">
        <v>5.9</v>
      </c>
    </row>
    <row r="123" spans="1:2" ht="15.75" customHeight="1" x14ac:dyDescent="0.25">
      <c r="A123" s="36">
        <v>60.5</v>
      </c>
      <c r="B123" s="37">
        <v>6</v>
      </c>
    </row>
    <row r="124" spans="1:2" ht="15.75" customHeight="1" x14ac:dyDescent="0.25">
      <c r="A124" s="36">
        <v>61</v>
      </c>
      <c r="B124" s="37">
        <v>6</v>
      </c>
    </row>
    <row r="125" spans="1:2" ht="15.75" customHeight="1" x14ac:dyDescent="0.25">
      <c r="A125" s="36">
        <v>61.5</v>
      </c>
      <c r="B125" s="37">
        <v>6.1</v>
      </c>
    </row>
    <row r="126" spans="1:2" ht="15.75" customHeight="1" x14ac:dyDescent="0.25">
      <c r="A126" s="36">
        <v>62</v>
      </c>
      <c r="B126" s="37">
        <v>6.1</v>
      </c>
    </row>
    <row r="127" spans="1:2" ht="15.75" customHeight="1" x14ac:dyDescent="0.25">
      <c r="A127" s="36">
        <v>62.5</v>
      </c>
      <c r="B127" s="37">
        <v>6.2</v>
      </c>
    </row>
    <row r="128" spans="1:2" ht="15.75" customHeight="1" x14ac:dyDescent="0.25">
      <c r="A128" s="36">
        <v>63</v>
      </c>
      <c r="B128" s="37">
        <v>6.3</v>
      </c>
    </row>
    <row r="129" spans="1:2" ht="15.75" customHeight="1" x14ac:dyDescent="0.25">
      <c r="A129" s="36">
        <v>63.5</v>
      </c>
      <c r="B129" s="37">
        <v>6.3</v>
      </c>
    </row>
    <row r="130" spans="1:2" ht="15.75" customHeight="1" x14ac:dyDescent="0.25">
      <c r="A130" s="36">
        <v>64</v>
      </c>
      <c r="B130" s="37">
        <v>6.4</v>
      </c>
    </row>
    <row r="131" spans="1:2" ht="15.75" customHeight="1" x14ac:dyDescent="0.25">
      <c r="A131" s="36">
        <v>64.5</v>
      </c>
      <c r="B131" s="37">
        <v>6.4</v>
      </c>
    </row>
    <row r="132" spans="1:2" ht="15.75" customHeight="1" x14ac:dyDescent="0.25">
      <c r="A132" s="36">
        <v>65</v>
      </c>
      <c r="B132" s="37">
        <v>6.5</v>
      </c>
    </row>
    <row r="133" spans="1:2" ht="15.75" customHeight="1" x14ac:dyDescent="0.25">
      <c r="A133" s="36">
        <v>65.5</v>
      </c>
      <c r="B133" s="37">
        <v>6.5</v>
      </c>
    </row>
    <row r="134" spans="1:2" ht="15.75" customHeight="1" x14ac:dyDescent="0.25">
      <c r="A134" s="36">
        <v>66</v>
      </c>
      <c r="B134" s="37">
        <v>6.6</v>
      </c>
    </row>
    <row r="135" spans="1:2" ht="15.75" customHeight="1" x14ac:dyDescent="0.25">
      <c r="A135" s="36">
        <v>66.5</v>
      </c>
      <c r="B135" s="37">
        <v>6.6</v>
      </c>
    </row>
    <row r="136" spans="1:2" ht="15.75" customHeight="1" x14ac:dyDescent="0.25">
      <c r="A136" s="36">
        <v>67</v>
      </c>
      <c r="B136" s="37">
        <v>6.7</v>
      </c>
    </row>
    <row r="137" spans="1:2" ht="15.75" customHeight="1" x14ac:dyDescent="0.25">
      <c r="A137" s="36">
        <v>67.5</v>
      </c>
      <c r="B137" s="37">
        <v>6.7</v>
      </c>
    </row>
    <row r="138" spans="1:2" ht="15.75" customHeight="1" x14ac:dyDescent="0.25">
      <c r="A138" s="36">
        <v>68</v>
      </c>
      <c r="B138" s="37">
        <v>6.8</v>
      </c>
    </row>
    <row r="139" spans="1:2" ht="15.75" customHeight="1" x14ac:dyDescent="0.25">
      <c r="A139" s="36">
        <v>68.5</v>
      </c>
      <c r="B139" s="37">
        <v>6.8</v>
      </c>
    </row>
    <row r="140" spans="1:2" ht="15.75" customHeight="1" x14ac:dyDescent="0.25">
      <c r="A140" s="36">
        <v>69</v>
      </c>
      <c r="B140" s="37">
        <v>6.9</v>
      </c>
    </row>
    <row r="141" spans="1:2" ht="15.75" customHeight="1" x14ac:dyDescent="0.25">
      <c r="A141" s="36">
        <v>69.5</v>
      </c>
      <c r="B141" s="37">
        <v>6.9</v>
      </c>
    </row>
    <row r="142" spans="1:2" ht="15.75" customHeight="1" x14ac:dyDescent="0.25">
      <c r="A142" s="36">
        <v>70</v>
      </c>
      <c r="B142" s="37">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36" t="s">
        <v>92</v>
      </c>
      <c r="B1" s="36" t="s">
        <v>93</v>
      </c>
    </row>
    <row r="2" spans="1:2" x14ac:dyDescent="0.25">
      <c r="A2" s="36">
        <v>0</v>
      </c>
      <c r="B2" s="38">
        <v>1</v>
      </c>
    </row>
    <row r="3" spans="1:2" x14ac:dyDescent="0.25">
      <c r="A3" s="36">
        <v>1</v>
      </c>
      <c r="B3" s="38">
        <v>1.1000000000000001</v>
      </c>
    </row>
    <row r="4" spans="1:2" x14ac:dyDescent="0.25">
      <c r="A4" s="36">
        <v>2</v>
      </c>
      <c r="B4" s="38">
        <v>1.2</v>
      </c>
    </row>
    <row r="5" spans="1:2" x14ac:dyDescent="0.25">
      <c r="A5" s="36">
        <v>3</v>
      </c>
      <c r="B5" s="38">
        <v>1.3</v>
      </c>
    </row>
    <row r="6" spans="1:2" x14ac:dyDescent="0.25">
      <c r="A6" s="36">
        <v>4</v>
      </c>
      <c r="B6" s="38">
        <v>1.4</v>
      </c>
    </row>
    <row r="7" spans="1:2" x14ac:dyDescent="0.25">
      <c r="A7" s="36">
        <v>5</v>
      </c>
      <c r="B7" s="38">
        <v>1.5</v>
      </c>
    </row>
    <row r="8" spans="1:2" x14ac:dyDescent="0.25">
      <c r="A8" s="36">
        <v>6</v>
      </c>
      <c r="B8" s="38">
        <v>1.6</v>
      </c>
    </row>
    <row r="9" spans="1:2" x14ac:dyDescent="0.25">
      <c r="A9" s="36">
        <v>7</v>
      </c>
      <c r="B9" s="38">
        <v>1.7</v>
      </c>
    </row>
    <row r="10" spans="1:2" x14ac:dyDescent="0.25">
      <c r="A10" s="36">
        <v>8</v>
      </c>
      <c r="B10" s="38">
        <v>1.8</v>
      </c>
    </row>
    <row r="11" spans="1:2" x14ac:dyDescent="0.25">
      <c r="A11" s="36">
        <v>9</v>
      </c>
      <c r="B11" s="38">
        <v>1.9</v>
      </c>
    </row>
    <row r="12" spans="1:2" x14ac:dyDescent="0.25">
      <c r="A12" s="36">
        <v>10</v>
      </c>
      <c r="B12" s="38">
        <v>2</v>
      </c>
    </row>
    <row r="13" spans="1:2" x14ac:dyDescent="0.25">
      <c r="A13" s="36">
        <v>11</v>
      </c>
      <c r="B13" s="38">
        <v>2.1</v>
      </c>
    </row>
    <row r="14" spans="1:2" x14ac:dyDescent="0.25">
      <c r="A14" s="36">
        <v>12</v>
      </c>
      <c r="B14" s="38">
        <v>2.2000000000000002</v>
      </c>
    </row>
    <row r="15" spans="1:2" x14ac:dyDescent="0.25">
      <c r="A15" s="36">
        <v>13</v>
      </c>
      <c r="B15" s="38">
        <v>2.2999999999999998</v>
      </c>
    </row>
    <row r="16" spans="1:2" x14ac:dyDescent="0.25">
      <c r="A16" s="36">
        <v>14</v>
      </c>
      <c r="B16" s="38">
        <v>2.2999999999999998</v>
      </c>
    </row>
    <row r="17" spans="1:2" x14ac:dyDescent="0.25">
      <c r="A17" s="36">
        <v>15</v>
      </c>
      <c r="B17" s="38">
        <v>2.4</v>
      </c>
    </row>
    <row r="18" spans="1:2" x14ac:dyDescent="0.25">
      <c r="A18" s="36">
        <v>16</v>
      </c>
      <c r="B18" s="38">
        <v>2.5</v>
      </c>
    </row>
    <row r="19" spans="1:2" x14ac:dyDescent="0.25">
      <c r="A19" s="36">
        <v>17</v>
      </c>
      <c r="B19" s="38">
        <v>2.6</v>
      </c>
    </row>
    <row r="20" spans="1:2" x14ac:dyDescent="0.25">
      <c r="A20" s="36">
        <v>18</v>
      </c>
      <c r="B20" s="38">
        <v>2.7</v>
      </c>
    </row>
    <row r="21" spans="1:2" ht="15.75" customHeight="1" x14ac:dyDescent="0.25">
      <c r="A21" s="36">
        <v>19</v>
      </c>
      <c r="B21" s="38">
        <v>2.8</v>
      </c>
    </row>
    <row r="22" spans="1:2" ht="15.75" customHeight="1" x14ac:dyDescent="0.25">
      <c r="A22" s="36">
        <v>20</v>
      </c>
      <c r="B22" s="38">
        <v>2.9</v>
      </c>
    </row>
    <row r="23" spans="1:2" ht="15.75" customHeight="1" x14ac:dyDescent="0.25">
      <c r="A23" s="36">
        <v>21</v>
      </c>
      <c r="B23" s="38">
        <v>3</v>
      </c>
    </row>
    <row r="24" spans="1:2" ht="15.75" customHeight="1" x14ac:dyDescent="0.25">
      <c r="A24" s="36">
        <v>22</v>
      </c>
      <c r="B24" s="38">
        <v>3.1</v>
      </c>
    </row>
    <row r="25" spans="1:2" ht="15.75" customHeight="1" x14ac:dyDescent="0.25">
      <c r="A25" s="36">
        <v>23</v>
      </c>
      <c r="B25" s="38">
        <v>3.2</v>
      </c>
    </row>
    <row r="26" spans="1:2" ht="15.75" customHeight="1" x14ac:dyDescent="0.25">
      <c r="A26" s="36">
        <v>24</v>
      </c>
      <c r="B26" s="38">
        <v>3.3</v>
      </c>
    </row>
    <row r="27" spans="1:2" ht="15.75" customHeight="1" x14ac:dyDescent="0.25">
      <c r="A27" s="36">
        <v>25</v>
      </c>
      <c r="B27" s="38">
        <v>3.4</v>
      </c>
    </row>
    <row r="28" spans="1:2" ht="15.75" customHeight="1" x14ac:dyDescent="0.25">
      <c r="A28" s="36">
        <v>26</v>
      </c>
      <c r="B28" s="38">
        <v>3.5</v>
      </c>
    </row>
    <row r="29" spans="1:2" ht="15.75" customHeight="1" x14ac:dyDescent="0.25">
      <c r="A29" s="36">
        <v>27</v>
      </c>
      <c r="B29" s="38">
        <v>3.6</v>
      </c>
    </row>
    <row r="30" spans="1:2" ht="15.75" customHeight="1" x14ac:dyDescent="0.25">
      <c r="A30" s="36">
        <v>28</v>
      </c>
      <c r="B30" s="38">
        <v>3.7</v>
      </c>
    </row>
    <row r="31" spans="1:2" ht="15.75" customHeight="1" x14ac:dyDescent="0.25">
      <c r="A31" s="36">
        <v>29</v>
      </c>
      <c r="B31" s="38">
        <v>3.8</v>
      </c>
    </row>
    <row r="32" spans="1:2" ht="15.75" customHeight="1" x14ac:dyDescent="0.25">
      <c r="A32" s="36">
        <v>30</v>
      </c>
      <c r="B32" s="38">
        <v>3.9</v>
      </c>
    </row>
    <row r="33" spans="1:2" ht="15.75" customHeight="1" x14ac:dyDescent="0.25">
      <c r="A33" s="36">
        <v>31</v>
      </c>
      <c r="B33" s="38">
        <v>4</v>
      </c>
    </row>
    <row r="34" spans="1:2" ht="15.75" customHeight="1" x14ac:dyDescent="0.25">
      <c r="A34" s="36">
        <v>32</v>
      </c>
      <c r="B34" s="38">
        <v>4.0999999999999996</v>
      </c>
    </row>
    <row r="35" spans="1:2" ht="15.75" customHeight="1" x14ac:dyDescent="0.25">
      <c r="A35" s="36">
        <v>33</v>
      </c>
      <c r="B35" s="38">
        <v>4.3</v>
      </c>
    </row>
    <row r="36" spans="1:2" ht="15.75" customHeight="1" x14ac:dyDescent="0.25">
      <c r="A36" s="36">
        <v>34</v>
      </c>
      <c r="B36" s="38">
        <v>4.4000000000000004</v>
      </c>
    </row>
    <row r="37" spans="1:2" ht="15.75" customHeight="1" x14ac:dyDescent="0.25">
      <c r="A37" s="36">
        <v>35</v>
      </c>
      <c r="B37" s="38">
        <v>4.5</v>
      </c>
    </row>
    <row r="38" spans="1:2" ht="15.75" customHeight="1" x14ac:dyDescent="0.25">
      <c r="A38" s="36">
        <v>36</v>
      </c>
      <c r="B38" s="38">
        <v>4.7</v>
      </c>
    </row>
    <row r="39" spans="1:2" ht="15.75" customHeight="1" x14ac:dyDescent="0.25">
      <c r="A39" s="36">
        <v>37</v>
      </c>
      <c r="B39" s="38">
        <v>4.8</v>
      </c>
    </row>
    <row r="40" spans="1:2" ht="15.75" customHeight="1" x14ac:dyDescent="0.25">
      <c r="A40" s="36">
        <v>38</v>
      </c>
      <c r="B40" s="38">
        <v>5</v>
      </c>
    </row>
    <row r="41" spans="1:2" ht="15.75" customHeight="1" x14ac:dyDescent="0.25">
      <c r="A41" s="36">
        <v>39</v>
      </c>
      <c r="B41" s="38">
        <v>5.0999999999999996</v>
      </c>
    </row>
    <row r="42" spans="1:2" ht="15.75" customHeight="1" x14ac:dyDescent="0.25">
      <c r="A42" s="36">
        <v>40</v>
      </c>
      <c r="B42" s="38">
        <v>5.3</v>
      </c>
    </row>
    <row r="43" spans="1:2" ht="15.75" customHeight="1" x14ac:dyDescent="0.25">
      <c r="A43" s="36">
        <v>41</v>
      </c>
      <c r="B43" s="38">
        <v>5.4</v>
      </c>
    </row>
    <row r="44" spans="1:2" ht="15.75" customHeight="1" x14ac:dyDescent="0.25">
      <c r="A44" s="36">
        <v>42</v>
      </c>
      <c r="B44" s="38">
        <v>5.6</v>
      </c>
    </row>
    <row r="45" spans="1:2" ht="15.75" customHeight="1" x14ac:dyDescent="0.25">
      <c r="A45" s="36">
        <v>43</v>
      </c>
      <c r="B45" s="38">
        <v>5.7</v>
      </c>
    </row>
    <row r="46" spans="1:2" ht="15.75" customHeight="1" x14ac:dyDescent="0.25">
      <c r="A46" s="36">
        <v>44</v>
      </c>
      <c r="B46" s="38">
        <v>5.8</v>
      </c>
    </row>
    <row r="47" spans="1:2" ht="15.75" customHeight="1" x14ac:dyDescent="0.25">
      <c r="A47" s="36">
        <v>45</v>
      </c>
      <c r="B47" s="38">
        <v>6</v>
      </c>
    </row>
    <row r="48" spans="1:2" ht="15.75" customHeight="1" x14ac:dyDescent="0.25">
      <c r="A48" s="36">
        <v>46</v>
      </c>
      <c r="B48" s="38">
        <v>6.1</v>
      </c>
    </row>
    <row r="49" spans="1:2" ht="15.75" customHeight="1" x14ac:dyDescent="0.25">
      <c r="A49" s="36">
        <v>47</v>
      </c>
      <c r="B49" s="38">
        <v>6.3</v>
      </c>
    </row>
    <row r="50" spans="1:2" ht="15.75" customHeight="1" x14ac:dyDescent="0.25">
      <c r="A50" s="36">
        <v>48</v>
      </c>
      <c r="B50" s="38">
        <v>6.4</v>
      </c>
    </row>
    <row r="51" spans="1:2" ht="15.75" customHeight="1" x14ac:dyDescent="0.25">
      <c r="A51" s="36">
        <v>49</v>
      </c>
      <c r="B51" s="38">
        <v>6.6</v>
      </c>
    </row>
    <row r="52" spans="1:2" ht="15.75" customHeight="1" x14ac:dyDescent="0.25">
      <c r="A52" s="36">
        <v>50</v>
      </c>
      <c r="B52" s="38">
        <v>6.7</v>
      </c>
    </row>
    <row r="53" spans="1:2" ht="15.75" customHeight="1" x14ac:dyDescent="0.25">
      <c r="A53" s="36">
        <v>51</v>
      </c>
      <c r="B53" s="38">
        <v>6.9</v>
      </c>
    </row>
    <row r="54" spans="1:2" ht="15.75" customHeight="1" x14ac:dyDescent="0.25">
      <c r="A54" s="36">
        <v>52</v>
      </c>
      <c r="B54" s="38">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36" t="s">
        <v>13</v>
      </c>
      <c r="B1" s="36" t="s">
        <v>14</v>
      </c>
    </row>
    <row r="2" spans="1:2" x14ac:dyDescent="0.25">
      <c r="A2" s="36">
        <v>0</v>
      </c>
      <c r="B2" s="37">
        <v>1</v>
      </c>
    </row>
    <row r="3" spans="1:2" x14ac:dyDescent="0.25">
      <c r="A3" s="36">
        <v>0.5</v>
      </c>
      <c r="B3" s="37">
        <v>1.1000000000000001</v>
      </c>
    </row>
    <row r="4" spans="1:2" x14ac:dyDescent="0.25">
      <c r="A4" s="36">
        <v>1</v>
      </c>
      <c r="B4" s="37">
        <v>1.2</v>
      </c>
    </row>
    <row r="5" spans="1:2" x14ac:dyDescent="0.25">
      <c r="A5" s="36">
        <v>1.5</v>
      </c>
      <c r="B5" s="37">
        <v>1.3</v>
      </c>
    </row>
    <row r="6" spans="1:2" x14ac:dyDescent="0.25">
      <c r="A6" s="36">
        <v>2</v>
      </c>
      <c r="B6" s="37">
        <v>1.3</v>
      </c>
    </row>
    <row r="7" spans="1:2" x14ac:dyDescent="0.25">
      <c r="A7" s="36">
        <v>2.5</v>
      </c>
      <c r="B7" s="37">
        <v>1.4</v>
      </c>
    </row>
    <row r="8" spans="1:2" x14ac:dyDescent="0.25">
      <c r="A8" s="36">
        <v>3</v>
      </c>
      <c r="B8" s="37">
        <v>1.5</v>
      </c>
    </row>
    <row r="9" spans="1:2" x14ac:dyDescent="0.25">
      <c r="A9" s="36">
        <v>3.5</v>
      </c>
      <c r="B9" s="37">
        <v>1.6</v>
      </c>
    </row>
    <row r="10" spans="1:2" x14ac:dyDescent="0.25">
      <c r="A10" s="36">
        <v>4</v>
      </c>
      <c r="B10" s="37">
        <v>1.7</v>
      </c>
    </row>
    <row r="11" spans="1:2" x14ac:dyDescent="0.25">
      <c r="A11" s="36">
        <v>4.5</v>
      </c>
      <c r="B11" s="37">
        <v>1.8</v>
      </c>
    </row>
    <row r="12" spans="1:2" x14ac:dyDescent="0.25">
      <c r="A12" s="36">
        <v>5</v>
      </c>
      <c r="B12" s="37">
        <v>1.8</v>
      </c>
    </row>
    <row r="13" spans="1:2" x14ac:dyDescent="0.25">
      <c r="A13" s="36">
        <v>5.5</v>
      </c>
      <c r="B13" s="37">
        <v>1.9</v>
      </c>
    </row>
    <row r="14" spans="1:2" x14ac:dyDescent="0.25">
      <c r="A14" s="36">
        <v>6</v>
      </c>
      <c r="B14" s="37">
        <v>2</v>
      </c>
    </row>
    <row r="15" spans="1:2" x14ac:dyDescent="0.25">
      <c r="A15" s="36">
        <v>6.5</v>
      </c>
      <c r="B15" s="37">
        <v>2.1</v>
      </c>
    </row>
    <row r="16" spans="1:2" x14ac:dyDescent="0.25">
      <c r="A16" s="36">
        <v>7</v>
      </c>
      <c r="B16" s="37">
        <v>2.2000000000000002</v>
      </c>
    </row>
    <row r="17" spans="1:2" x14ac:dyDescent="0.25">
      <c r="A17" s="36">
        <v>7.5</v>
      </c>
      <c r="B17" s="37">
        <v>2.2999999999999998</v>
      </c>
    </row>
    <row r="18" spans="1:2" x14ac:dyDescent="0.25">
      <c r="A18" s="36">
        <v>8</v>
      </c>
      <c r="B18" s="37">
        <v>2.2999999999999998</v>
      </c>
    </row>
    <row r="19" spans="1:2" x14ac:dyDescent="0.25">
      <c r="A19" s="36">
        <v>8.5</v>
      </c>
      <c r="B19" s="37">
        <v>2.4</v>
      </c>
    </row>
    <row r="20" spans="1:2" x14ac:dyDescent="0.25">
      <c r="A20" s="36">
        <v>9</v>
      </c>
      <c r="B20" s="37">
        <v>2.5</v>
      </c>
    </row>
    <row r="21" spans="1:2" ht="15.75" customHeight="1" x14ac:dyDescent="0.25">
      <c r="A21" s="36">
        <v>9.5</v>
      </c>
      <c r="B21" s="37">
        <v>2.6</v>
      </c>
    </row>
    <row r="22" spans="1:2" ht="15.75" customHeight="1" x14ac:dyDescent="0.25">
      <c r="A22" s="36">
        <v>10</v>
      </c>
      <c r="B22" s="37">
        <v>2.7</v>
      </c>
    </row>
    <row r="23" spans="1:2" ht="15.75" customHeight="1" x14ac:dyDescent="0.25">
      <c r="A23" s="36">
        <v>10.5</v>
      </c>
      <c r="B23" s="37">
        <v>2.8</v>
      </c>
    </row>
    <row r="24" spans="1:2" ht="15.75" customHeight="1" x14ac:dyDescent="0.25">
      <c r="A24" s="36">
        <v>11</v>
      </c>
      <c r="B24" s="37">
        <v>2.8</v>
      </c>
    </row>
    <row r="25" spans="1:2" ht="15.75" customHeight="1" x14ac:dyDescent="0.25">
      <c r="A25" s="36">
        <v>11.5</v>
      </c>
      <c r="B25" s="37">
        <v>2.9</v>
      </c>
    </row>
    <row r="26" spans="1:2" ht="15.75" customHeight="1" x14ac:dyDescent="0.25">
      <c r="A26" s="36">
        <v>12</v>
      </c>
      <c r="B26" s="37">
        <v>3</v>
      </c>
    </row>
    <row r="27" spans="1:2" ht="15.75" customHeight="1" x14ac:dyDescent="0.25">
      <c r="A27" s="36">
        <v>12.5</v>
      </c>
      <c r="B27" s="37">
        <v>3.1</v>
      </c>
    </row>
    <row r="28" spans="1:2" ht="15.75" customHeight="1" x14ac:dyDescent="0.25">
      <c r="A28" s="36">
        <v>13</v>
      </c>
      <c r="B28" s="37">
        <v>3.2</v>
      </c>
    </row>
    <row r="29" spans="1:2" ht="15.75" customHeight="1" x14ac:dyDescent="0.25">
      <c r="A29" s="36">
        <v>13.5</v>
      </c>
      <c r="B29" s="37">
        <v>3.3</v>
      </c>
    </row>
    <row r="30" spans="1:2" ht="15.75" customHeight="1" x14ac:dyDescent="0.25">
      <c r="A30" s="36">
        <v>14</v>
      </c>
      <c r="B30" s="37">
        <v>3.3</v>
      </c>
    </row>
    <row r="31" spans="1:2" ht="15.75" customHeight="1" x14ac:dyDescent="0.25">
      <c r="A31" s="36">
        <v>14.5</v>
      </c>
      <c r="B31" s="37">
        <v>3.4</v>
      </c>
    </row>
    <row r="32" spans="1:2" ht="15.75" customHeight="1" x14ac:dyDescent="0.25">
      <c r="A32" s="36">
        <v>15</v>
      </c>
      <c r="B32" s="37">
        <v>3.5</v>
      </c>
    </row>
    <row r="33" spans="1:2" ht="15.75" customHeight="1" x14ac:dyDescent="0.25">
      <c r="A33" s="36">
        <v>15.5</v>
      </c>
      <c r="B33" s="37">
        <v>3.6</v>
      </c>
    </row>
    <row r="34" spans="1:2" ht="15.75" customHeight="1" x14ac:dyDescent="0.25">
      <c r="A34" s="36">
        <v>16</v>
      </c>
      <c r="B34" s="37">
        <v>3.7</v>
      </c>
    </row>
    <row r="35" spans="1:2" ht="15.75" customHeight="1" x14ac:dyDescent="0.25">
      <c r="A35" s="36">
        <v>16.5</v>
      </c>
      <c r="B35" s="37">
        <v>3.8</v>
      </c>
    </row>
    <row r="36" spans="1:2" ht="15.75" customHeight="1" x14ac:dyDescent="0.25">
      <c r="A36" s="36">
        <v>17</v>
      </c>
      <c r="B36" s="37">
        <v>3.8</v>
      </c>
    </row>
    <row r="37" spans="1:2" ht="15.75" customHeight="1" x14ac:dyDescent="0.25">
      <c r="A37" s="36">
        <v>17.5</v>
      </c>
      <c r="B37" s="37">
        <v>3.9</v>
      </c>
    </row>
    <row r="38" spans="1:2" ht="15.75" customHeight="1" x14ac:dyDescent="0.25">
      <c r="A38" s="36">
        <v>18</v>
      </c>
      <c r="B38" s="37">
        <v>4</v>
      </c>
    </row>
    <row r="39" spans="1:2" ht="15.75" customHeight="1" x14ac:dyDescent="0.25">
      <c r="A39" s="36">
        <v>18.5</v>
      </c>
      <c r="B39" s="37">
        <v>4.0999999999999996</v>
      </c>
    </row>
    <row r="40" spans="1:2" ht="15.75" customHeight="1" x14ac:dyDescent="0.25">
      <c r="A40" s="36">
        <v>19</v>
      </c>
      <c r="B40" s="37">
        <v>4.3</v>
      </c>
    </row>
    <row r="41" spans="1:2" ht="15.75" customHeight="1" x14ac:dyDescent="0.25">
      <c r="A41" s="36">
        <v>19.5</v>
      </c>
      <c r="B41" s="37">
        <v>4.4000000000000004</v>
      </c>
    </row>
    <row r="42" spans="1:2" ht="15.75" customHeight="1" x14ac:dyDescent="0.25">
      <c r="A42" s="36">
        <v>20</v>
      </c>
      <c r="B42" s="37">
        <v>4.5</v>
      </c>
    </row>
    <row r="43" spans="1:2" ht="15.75" customHeight="1" x14ac:dyDescent="0.25">
      <c r="A43" s="36">
        <v>20.5</v>
      </c>
      <c r="B43" s="37">
        <v>4.5999999999999996</v>
      </c>
    </row>
    <row r="44" spans="1:2" ht="15.75" customHeight="1" x14ac:dyDescent="0.25">
      <c r="A44" s="36">
        <v>21</v>
      </c>
      <c r="B44" s="37">
        <v>4.8</v>
      </c>
    </row>
    <row r="45" spans="1:2" ht="15.75" customHeight="1" x14ac:dyDescent="0.25">
      <c r="A45" s="36">
        <v>21.5</v>
      </c>
      <c r="B45" s="37">
        <v>4.9000000000000004</v>
      </c>
    </row>
    <row r="46" spans="1:2" ht="15.75" customHeight="1" x14ac:dyDescent="0.25">
      <c r="A46" s="36">
        <v>22</v>
      </c>
      <c r="B46" s="37">
        <v>5</v>
      </c>
    </row>
    <row r="47" spans="1:2" ht="15.75" customHeight="1" x14ac:dyDescent="0.25">
      <c r="A47" s="36">
        <v>22.5</v>
      </c>
      <c r="B47" s="37">
        <v>5.0999999999999996</v>
      </c>
    </row>
    <row r="48" spans="1:2" ht="15.75" customHeight="1" x14ac:dyDescent="0.25">
      <c r="A48" s="36">
        <v>23</v>
      </c>
      <c r="B48" s="37">
        <v>5.3</v>
      </c>
    </row>
    <row r="49" spans="1:2" ht="15.75" customHeight="1" x14ac:dyDescent="0.25">
      <c r="A49" s="36">
        <v>23.5</v>
      </c>
      <c r="B49" s="37">
        <v>5.4</v>
      </c>
    </row>
    <row r="50" spans="1:2" ht="15.75" customHeight="1" x14ac:dyDescent="0.25">
      <c r="A50" s="36">
        <v>24</v>
      </c>
      <c r="B50" s="37">
        <v>5.5</v>
      </c>
    </row>
    <row r="51" spans="1:2" ht="15.75" customHeight="1" x14ac:dyDescent="0.25">
      <c r="A51" s="36">
        <v>24.5</v>
      </c>
      <c r="B51" s="37">
        <v>5.6</v>
      </c>
    </row>
    <row r="52" spans="1:2" ht="15.75" customHeight="1" x14ac:dyDescent="0.25">
      <c r="A52" s="36">
        <v>25</v>
      </c>
      <c r="B52" s="37">
        <v>5.8</v>
      </c>
    </row>
    <row r="53" spans="1:2" ht="15.75" customHeight="1" x14ac:dyDescent="0.25">
      <c r="A53" s="36">
        <v>25.5</v>
      </c>
      <c r="B53" s="37">
        <v>5.9</v>
      </c>
    </row>
    <row r="54" spans="1:2" ht="15.75" customHeight="1" x14ac:dyDescent="0.25">
      <c r="A54" s="36">
        <v>26</v>
      </c>
      <c r="B54" s="37">
        <v>6</v>
      </c>
    </row>
    <row r="55" spans="1:2" ht="15.75" customHeight="1" x14ac:dyDescent="0.25">
      <c r="A55" s="36">
        <v>26.5</v>
      </c>
      <c r="B55" s="37">
        <v>6.1</v>
      </c>
    </row>
    <row r="56" spans="1:2" ht="15.75" customHeight="1" x14ac:dyDescent="0.25">
      <c r="A56" s="36">
        <v>27</v>
      </c>
      <c r="B56" s="37">
        <v>6.3</v>
      </c>
    </row>
    <row r="57" spans="1:2" ht="15.75" customHeight="1" x14ac:dyDescent="0.25">
      <c r="A57" s="36">
        <v>27.5</v>
      </c>
      <c r="B57" s="37">
        <v>6.4</v>
      </c>
    </row>
    <row r="58" spans="1:2" ht="15.75" customHeight="1" x14ac:dyDescent="0.25">
      <c r="A58" s="36">
        <v>28</v>
      </c>
      <c r="B58" s="37">
        <v>6.5</v>
      </c>
    </row>
    <row r="59" spans="1:2" ht="15.75" customHeight="1" x14ac:dyDescent="0.25">
      <c r="A59" s="36">
        <v>28.5</v>
      </c>
      <c r="B59" s="37">
        <v>6.6</v>
      </c>
    </row>
    <row r="60" spans="1:2" ht="15.75" customHeight="1" x14ac:dyDescent="0.25">
      <c r="A60" s="36">
        <v>29</v>
      </c>
      <c r="B60" s="37">
        <v>6.8</v>
      </c>
    </row>
    <row r="61" spans="1:2" ht="15.75" customHeight="1" x14ac:dyDescent="0.25">
      <c r="A61" s="36">
        <v>29.5</v>
      </c>
      <c r="B61" s="37">
        <v>6.9</v>
      </c>
    </row>
    <row r="62" spans="1:2" ht="15.75" customHeight="1" x14ac:dyDescent="0.25">
      <c r="A62" s="36">
        <v>30</v>
      </c>
      <c r="B62" s="37">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baseColWidth="10" defaultColWidth="14.42578125" defaultRowHeight="15" customHeight="1" x14ac:dyDescent="0.25"/>
  <cols>
    <col min="1" max="6" width="10.7109375" customWidth="1"/>
  </cols>
  <sheetData>
    <row r="1" spans="1:5" x14ac:dyDescent="0.25">
      <c r="A1" s="71" t="s">
        <v>94</v>
      </c>
      <c r="B1" s="39" t="s">
        <v>13</v>
      </c>
      <c r="C1" s="40"/>
      <c r="D1" s="40"/>
      <c r="E1" s="41"/>
    </row>
    <row r="2" spans="1:5" ht="45" x14ac:dyDescent="0.25">
      <c r="A2" s="72"/>
      <c r="B2" s="42" t="s">
        <v>9</v>
      </c>
      <c r="C2" s="43" t="s">
        <v>10</v>
      </c>
      <c r="D2" s="43" t="s">
        <v>95</v>
      </c>
      <c r="E2" s="44" t="s">
        <v>12</v>
      </c>
    </row>
    <row r="3" spans="1:5" ht="30" x14ac:dyDescent="0.25">
      <c r="A3" s="45" t="s">
        <v>96</v>
      </c>
      <c r="B3" s="46">
        <v>4</v>
      </c>
      <c r="C3" s="46">
        <v>3</v>
      </c>
      <c r="D3" s="46">
        <v>2</v>
      </c>
      <c r="E3" s="46">
        <v>0</v>
      </c>
    </row>
    <row r="4" spans="1:5" x14ac:dyDescent="0.25">
      <c r="A4" s="45"/>
      <c r="B4" s="46"/>
      <c r="C4" s="46"/>
      <c r="D4" s="46"/>
      <c r="E4" s="46"/>
    </row>
    <row r="5" spans="1:5" x14ac:dyDescent="0.25">
      <c r="A5" s="45"/>
      <c r="B5" s="46"/>
      <c r="C5" s="46"/>
      <c r="D5" s="46"/>
      <c r="E5" s="46"/>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DIEGO OZZY SILVA HERRERA</cp:lastModifiedBy>
  <dcterms:created xsi:type="dcterms:W3CDTF">2023-08-07T04:08:01Z</dcterms:created>
  <dcterms:modified xsi:type="dcterms:W3CDTF">2025-09-02T07:29:03Z</dcterms:modified>
</cp:coreProperties>
</file>