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NL">'RELEVANCIA-PUNTAJE'!$E$5</definedName>
    <definedName name="L">'RELEVANCIA-PUNTAJE'!$C$2</definedName>
    <definedName name="NL">'RELEVANCIA-PUNTAJE'!$E$2</definedName>
    <definedName name="RE_TL">'RELEVANCIA-PUNTAJE'!$B$4</definedName>
    <definedName name="TL">'RELEVANCIA-PUNTAJE'!$B$2</definedName>
    <definedName name="MR_L">'RELEVANCIA-PUNTAJE'!$C$3</definedName>
    <definedName name="PR_TL">'RELEVANCIA-PUNTAJE'!$B$5</definedName>
    <definedName name="MR_ML">'RELEVANCIA-PUNTAJE'!$D$3</definedName>
    <definedName name="RE">'RELEVANCIA-PUNTAJE'!$A$4</definedName>
    <definedName name="PR">'RELEVANCIA-PUNTAJE'!$A$5</definedName>
    <definedName name="RE_ML">'RELEVANCIA-PUNTAJE'!$D$4</definedName>
    <definedName name="PR_ML">'RELEVANCIA-PUNTAJE'!$D$5</definedName>
    <definedName name="RE_NL">'RELEVANCIA-PUNTAJE'!$E$4</definedName>
    <definedName name="ML">'RELEVANCIA-PUNTAJE'!$D$2</definedName>
    <definedName name="MR">'RELEVANCIA-PUNTAJE'!$A$3</definedName>
    <definedName name="MR_NL">'RELEVANCIA-PUNTAJE'!$E$3</definedName>
    <definedName name="MR_CL">'RELEVANCIA-PUNTAJE'!$B$3</definedName>
    <definedName name="MR_TL">'RELEVANCIA-PUNTAJE'!$B$3</definedName>
    <definedName name="CL">'RELEVANCIA-PUNTAJE'!$B$2</definedName>
  </definedNames>
  <calcPr/>
  <extLst>
    <ext uri="GoogleSheetsCustomDataVersion2">
      <go:sheetsCustomData xmlns:go="http://customooxmlschemas.google.com/" r:id="rId10" roundtripDataChecksum="FjvZLO8gfcll5FJ3SMlgfpgNYLHbH3n+MKhTRTXlXp4="/>
    </ext>
  </extLst>
</workbook>
</file>

<file path=xl/sharedStrings.xml><?xml version="1.0" encoding="utf-8"?>
<sst xmlns="http://schemas.openxmlformats.org/spreadsheetml/2006/main" count="157" uniqueCount="98">
  <si>
    <t>INTEGRANTES</t>
  </si>
  <si>
    <t xml:space="preserve">IEP o IEE: </t>
  </si>
  <si>
    <t>EMPLEAB</t>
  </si>
  <si>
    <t>Fabián Valenzuela</t>
  </si>
  <si>
    <t xml:space="preserve">Diego Silva </t>
  </si>
  <si>
    <t>Martin Mondaca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</si>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</sst>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color theme="1"/>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6">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FFFFFF"/>
      </right>
      <top style="thin">
        <color rgb="FFFFFFFF"/>
      </top>
      <bottom style="thin">
        <color rgb="FFFFFFFF"/>
      </bottom>
    </border>
    <border>
      <left style="thin">
        <color rgb="FF000000"/>
      </left>
      <right style="thin">
        <color rgb="FF000000"/>
      </right>
      <bottom style="thin">
        <color rgb="FF000000"/>
      </bottom>
    </border>
    <border>
      <left style="thin">
        <color rgb="FFFFFFFF"/>
      </left>
      <right style="thin">
        <color rgb="FFFFFFFF"/>
      </right>
      <bottom style="thin">
        <color rgb="FFFFFFF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FFFFFF"/>
      </right>
      <bottom style="thin">
        <color rgb="FFFFFF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A5A5A5"/>
      </left>
      <right style="medium">
        <color rgb="FFA5A5A5"/>
      </right>
      <top style="medium">
        <color rgb="FFA5A5A5"/>
      </top>
    </border>
    <border>
      <left style="medium">
        <color rgb="FFA5A5A5"/>
      </left>
      <top style="medium">
        <color rgb="FFA5A5A5"/>
      </top>
      <bottom style="medium">
        <color rgb="FFA5A5A5"/>
      </bottom>
    </border>
    <border>
      <top style="medium">
        <color rgb="FFA5A5A5"/>
      </top>
      <bottom style="medium">
        <color rgb="FFA5A5A5"/>
      </bottom>
    </border>
    <border>
      <right style="medium">
        <color rgb="FFA5A5A5"/>
      </right>
      <top style="medium">
        <color rgb="FFA5A5A5"/>
      </top>
      <bottom style="medium">
        <color rgb="FFA5A5A5"/>
      </bottom>
    </border>
    <border>
      <left style="medium">
        <color rgb="FFA5A5A5"/>
      </left>
      <right style="medium">
        <color rgb="FFA5A5A5"/>
      </right>
    </border>
    <border>
      <left style="medium">
        <color rgb="FFA5A5A5"/>
      </left>
      <right style="medium">
        <color rgb="FFA5A5A5"/>
      </right>
      <top style="medium">
        <color rgb="FFA5A5A5"/>
      </top>
      <bottom style="medium">
        <color rgb="FFA5A5A5"/>
      </bottom>
    </border>
    <border>
      <left style="medium">
        <color rgb="FFA5A5A5"/>
      </left>
      <right style="medium">
        <color rgb="FFA5A5A5"/>
      </right>
      <bottom style="medium">
        <color rgb="FFA5A5A5"/>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4" fillId="2" fontId="2" numFmtId="9" xfId="0" applyAlignment="1" applyBorder="1" applyFill="1" applyFont="1" applyNumberFormat="1">
      <alignment horizontal="center" shrinkToFit="0" vertical="center" wrapText="1"/>
    </xf>
    <xf borderId="5" fillId="3" fontId="2" numFmtId="9" xfId="0" applyAlignment="1" applyBorder="1" applyFill="1" applyFont="1" applyNumberFormat="1">
      <alignment horizontal="center" vertical="center"/>
    </xf>
    <xf borderId="6" fillId="0" fontId="1" numFmtId="0" xfId="0" applyBorder="1" applyFont="1"/>
    <xf borderId="4" fillId="0" fontId="3" numFmtId="0" xfId="0" applyBorder="1" applyFont="1"/>
    <xf borderId="4" fillId="2" fontId="2" numFmtId="0" xfId="0" applyAlignment="1" applyBorder="1" applyFont="1">
      <alignment horizontal="center" shrinkToFit="0" vertical="center" wrapText="1"/>
    </xf>
    <xf borderId="7" fillId="0" fontId="4" numFmtId="0" xfId="0" applyBorder="1" applyFont="1"/>
    <xf borderId="3" fillId="0" fontId="2" numFmtId="0" xfId="0" applyAlignment="1" applyBorder="1" applyFont="1">
      <alignment horizontal="right" vertical="center"/>
    </xf>
    <xf borderId="4" fillId="0" fontId="2" numFmtId="0" xfId="0" applyAlignment="1" applyBorder="1" applyFont="1">
      <alignment horizontal="left" readingOrder="0"/>
    </xf>
    <xf borderId="4" fillId="2" fontId="2" numFmtId="164" xfId="0" applyAlignment="1" applyBorder="1" applyFont="1" applyNumberFormat="1">
      <alignment horizontal="center"/>
    </xf>
    <xf borderId="4" fillId="3" fontId="2" numFmtId="164" xfId="0" applyAlignment="1" applyBorder="1" applyFont="1" applyNumberFormat="1">
      <alignment horizontal="center"/>
    </xf>
    <xf borderId="1" fillId="0" fontId="2" numFmtId="164" xfId="0" applyBorder="1" applyFont="1" applyNumberFormat="1"/>
    <xf borderId="8" fillId="0" fontId="1" numFmtId="0" xfId="0" applyBorder="1" applyFont="1"/>
    <xf borderId="5" fillId="4" fontId="5" numFmtId="0" xfId="0" applyAlignment="1" applyBorder="1" applyFill="1" applyFont="1">
      <alignment horizontal="center" textRotation="255" vertical="center"/>
    </xf>
    <xf borderId="4" fillId="5" fontId="6" numFmtId="0" xfId="0" applyAlignment="1" applyBorder="1" applyFill="1" applyFont="1">
      <alignment horizontal="center" vertical="center"/>
    </xf>
    <xf borderId="5" fillId="5" fontId="7" numFmtId="0" xfId="0" applyAlignment="1" applyBorder="1" applyFont="1">
      <alignment horizontal="center" vertical="center"/>
    </xf>
    <xf borderId="9" fillId="5" fontId="7" numFmtId="0" xfId="0" applyAlignment="1" applyBorder="1" applyFont="1">
      <alignment horizontal="center" vertical="center"/>
    </xf>
    <xf borderId="10" fillId="0" fontId="4" numFmtId="0" xfId="0" applyBorder="1" applyFont="1"/>
    <xf borderId="11" fillId="0" fontId="4" numFmtId="0" xfId="0" applyBorder="1" applyFont="1"/>
    <xf borderId="12" fillId="0" fontId="4" numFmtId="0" xfId="0" applyBorder="1" applyFont="1"/>
    <xf borderId="4" fillId="5" fontId="7" numFmtId="0" xfId="0" applyAlignment="1" applyBorder="1" applyFont="1">
      <alignment horizontal="center" vertical="center"/>
    </xf>
    <xf borderId="4" fillId="0" fontId="8" numFmtId="0" xfId="0" applyAlignment="1" applyBorder="1" applyFont="1">
      <alignment horizontal="left" shrinkToFit="0" vertical="center" wrapText="1"/>
    </xf>
    <xf borderId="4" fillId="0" fontId="9" numFmtId="0" xfId="0" applyAlignment="1" applyBorder="1" applyFont="1">
      <alignment horizontal="left" vertical="center"/>
    </xf>
    <xf borderId="4" fillId="0" fontId="9" numFmtId="0" xfId="0" applyAlignment="1" applyBorder="1" applyFont="1">
      <alignment horizontal="center" vertical="center"/>
    </xf>
    <xf borderId="4" fillId="0" fontId="8" numFmtId="0" xfId="0" applyAlignment="1" applyBorder="1" applyFont="1">
      <alignment horizontal="right" shrinkToFit="0" vertical="center" wrapText="1"/>
    </xf>
    <xf borderId="4" fillId="0" fontId="10" numFmtId="0" xfId="0" applyBorder="1" applyFont="1"/>
    <xf borderId="4" fillId="6" fontId="2" numFmtId="0" xfId="0" applyBorder="1" applyFill="1" applyFont="1"/>
    <xf borderId="4" fillId="0" fontId="10" numFmtId="164" xfId="0" applyBorder="1" applyFont="1" applyNumberFormat="1"/>
    <xf borderId="13" fillId="0" fontId="1" numFmtId="0" xfId="0" applyBorder="1" applyFont="1"/>
    <xf borderId="5" fillId="7" fontId="2" numFmtId="0" xfId="0" applyAlignment="1" applyBorder="1" applyFill="1" applyFont="1">
      <alignment horizontal="center" textRotation="255" vertical="center"/>
    </xf>
    <xf borderId="5" fillId="3" fontId="2" numFmtId="0" xfId="0" applyAlignment="1" applyBorder="1" applyFont="1">
      <alignment horizontal="right" vertical="center"/>
    </xf>
    <xf borderId="14" fillId="0" fontId="11" numFmtId="0" xfId="0" applyAlignment="1" applyBorder="1" applyFont="1">
      <alignment horizontal="left" vertical="center"/>
    </xf>
    <xf borderId="15" fillId="0" fontId="4" numFmtId="0" xfId="0" applyBorder="1" applyFont="1"/>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4" fillId="0" fontId="3" numFmtId="0" xfId="0" applyAlignment="1" applyBorder="1" applyFont="1">
      <alignment horizontal="right" shrinkToFit="0" vertical="center" wrapText="1"/>
    </xf>
    <xf borderId="8" fillId="0" fontId="8" numFmtId="0" xfId="0" applyAlignment="1" applyBorder="1" applyFont="1">
      <alignment horizontal="right" shrinkToFit="0" vertical="center" wrapText="1"/>
    </xf>
    <xf borderId="8" fillId="0" fontId="10" numFmtId="164" xfId="0" applyBorder="1" applyFont="1" applyNumberFormat="1"/>
    <xf borderId="1" fillId="0" fontId="8" numFmtId="0" xfId="0" applyAlignment="1" applyBorder="1" applyFont="1">
      <alignment horizontal="right" shrinkToFit="0" vertical="center" wrapText="1"/>
    </xf>
    <xf borderId="1" fillId="0" fontId="10" numFmtId="164" xfId="0" applyBorder="1" applyFont="1" applyNumberFormat="1"/>
    <xf borderId="2" fillId="0" fontId="8" numFmtId="0" xfId="0" applyAlignment="1" applyBorder="1" applyFont="1">
      <alignment horizontal="right" shrinkToFit="0" vertical="center" wrapText="1"/>
    </xf>
    <xf borderId="2" fillId="0" fontId="10" numFmtId="164" xfId="0" applyBorder="1" applyFont="1" applyNumberFormat="1"/>
    <xf borderId="20" fillId="8" fontId="12" numFmtId="0" xfId="0" applyAlignment="1" applyBorder="1" applyFill="1" applyFont="1">
      <alignment horizontal="center" shrinkToFit="0" vertical="center" wrapText="1"/>
    </xf>
    <xf borderId="21" fillId="8" fontId="12" numFmtId="0" xfId="0" applyAlignment="1" applyBorder="1" applyFont="1">
      <alignment horizontal="center" shrinkToFit="0" vertical="center" wrapText="1"/>
    </xf>
    <xf borderId="22" fillId="0" fontId="4" numFmtId="0" xfId="0" applyBorder="1" applyFont="1"/>
    <xf borderId="23" fillId="0" fontId="4" numFmtId="0" xfId="0" applyBorder="1" applyFont="1"/>
    <xf borderId="24" fillId="0" fontId="4" numFmtId="0" xfId="0" applyBorder="1" applyFont="1"/>
    <xf borderId="20" fillId="8" fontId="13" numFmtId="0" xfId="0" applyAlignment="1" applyBorder="1" applyFont="1">
      <alignment horizontal="center" shrinkToFit="0" vertical="center" wrapText="1"/>
    </xf>
    <xf borderId="25" fillId="8" fontId="13" numFmtId="0" xfId="0" applyAlignment="1" applyBorder="1" applyFont="1">
      <alignment horizontal="center" shrinkToFit="0" vertical="center" wrapText="1"/>
    </xf>
    <xf borderId="25" fillId="8" fontId="12" numFmtId="0" xfId="0" applyAlignment="1" applyBorder="1" applyFont="1">
      <alignment horizontal="center" shrinkToFit="0" vertical="center" wrapText="1"/>
    </xf>
    <xf borderId="26" fillId="0" fontId="4" numFmtId="0" xfId="0" applyBorder="1" applyFont="1"/>
    <xf borderId="25" fillId="8" fontId="12" numFmtId="9" xfId="0" applyAlignment="1" applyBorder="1" applyFont="1" applyNumberFormat="1">
      <alignment horizontal="center" shrinkToFit="0" vertical="center" wrapText="1"/>
    </xf>
    <xf borderId="25" fillId="0" fontId="9" numFmtId="0" xfId="0" applyAlignment="1" applyBorder="1" applyFont="1">
      <alignment horizontal="left" shrinkToFit="0" vertical="center" wrapText="1"/>
    </xf>
    <xf borderId="25" fillId="0" fontId="14" numFmtId="0" xfId="0" applyAlignment="1" applyBorder="1" applyFont="1">
      <alignment horizontal="center" shrinkToFit="0" vertical="center" wrapText="1"/>
    </xf>
    <xf borderId="21" fillId="0" fontId="14" numFmtId="0" xfId="0" applyAlignment="1" applyBorder="1" applyFont="1">
      <alignment horizontal="right" shrinkToFit="0" vertical="center" wrapText="1"/>
    </xf>
    <xf borderId="25" fillId="0" fontId="14" numFmtId="9" xfId="0" applyAlignment="1" applyBorder="1" applyFont="1" applyNumberFormat="1">
      <alignment horizontal="center" shrinkToFit="0" vertical="center" wrapText="1"/>
    </xf>
    <xf borderId="0" fillId="0" fontId="1" numFmtId="0" xfId="0" applyFont="1"/>
    <xf borderId="0" fillId="0" fontId="2" numFmtId="164" xfId="0" applyAlignment="1" applyFont="1" applyNumberFormat="1">
      <alignment horizontal="right"/>
    </xf>
    <xf borderId="0" fillId="0" fontId="2" numFmtId="164" xfId="0" applyFont="1" applyNumberFormat="1"/>
    <xf borderId="27" fillId="5" fontId="3" numFmtId="0" xfId="0" applyAlignment="1" applyBorder="1" applyFont="1">
      <alignment horizontal="left" shrinkToFit="0" vertical="center" wrapText="1"/>
    </xf>
    <xf borderId="28" fillId="5" fontId="3" numFmtId="0" xfId="0" applyAlignment="1" applyBorder="1" applyFont="1">
      <alignment shrinkToFit="0" vertical="center" wrapText="1"/>
    </xf>
    <xf borderId="29" fillId="5" fontId="3" numFmtId="0" xfId="0" applyAlignment="1" applyBorder="1" applyFont="1">
      <alignment shrinkToFit="0" vertical="center" wrapText="1"/>
    </xf>
    <xf borderId="30" fillId="5" fontId="3" numFmtId="0" xfId="0" applyAlignment="1" applyBorder="1" applyFont="1">
      <alignment shrinkToFit="0" vertical="center" wrapText="1"/>
    </xf>
    <xf borderId="31" fillId="0" fontId="4" numFmtId="0" xfId="0" applyBorder="1" applyFont="1"/>
    <xf borderId="32" fillId="5" fontId="3" numFmtId="0" xfId="0" applyAlignment="1" applyBorder="1" applyFont="1">
      <alignment shrinkToFit="0" vertical="center" wrapText="1"/>
    </xf>
    <xf borderId="33" fillId="5" fontId="3" numFmtId="0" xfId="0" applyAlignment="1" applyBorder="1" applyFont="1">
      <alignment shrinkToFit="0" vertical="center" wrapText="1"/>
    </xf>
    <xf borderId="34" fillId="5" fontId="3" numFmtId="0" xfId="0" applyAlignment="1" applyBorder="1" applyFont="1">
      <alignment shrinkToFit="0" vertical="center" wrapText="1"/>
    </xf>
    <xf borderId="31" fillId="0" fontId="3" numFmtId="0" xfId="0" applyAlignment="1" applyBorder="1" applyFont="1">
      <alignment horizontal="left" shrinkToFit="0" vertical="center" wrapText="1"/>
    </xf>
    <xf borderId="35" fillId="0" fontId="3"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1">
      <c r="A1" s="1"/>
      <c r="B1" s="2"/>
      <c r="C1" s="2"/>
      <c r="D1" s="2"/>
      <c r="E1" s="2"/>
      <c r="F1" s="1"/>
      <c r="G1" s="1"/>
      <c r="H1" s="1"/>
      <c r="I1" s="1"/>
      <c r="J1" s="1"/>
      <c r="K1" s="1"/>
      <c r="L1" s="1"/>
      <c r="M1" s="1"/>
      <c r="N1" s="1"/>
      <c r="O1" s="1"/>
      <c r="P1" s="1"/>
      <c r="Q1" s="1"/>
      <c r="R1" s="1"/>
      <c r="S1" s="1"/>
      <c r="T1" s="1"/>
      <c r="U1" s="1"/>
      <c r="V1" s="1"/>
      <c r="W1" s="1"/>
      <c r="X1" s="1"/>
      <c r="Y1" s="1"/>
      <c r="Z1" s="1"/>
    </row>
    <row r="2">
      <c r="A2" s="3"/>
      <c r="B2" s="4"/>
      <c r="C2" s="5">
        <v>0.75</v>
      </c>
      <c r="D2" s="5">
        <v>0.25</v>
      </c>
      <c r="E2" s="6">
        <v>1.0</v>
      </c>
      <c r="F2" s="7"/>
      <c r="G2" s="1"/>
      <c r="H2" s="1"/>
      <c r="I2" s="1"/>
      <c r="J2" s="1"/>
      <c r="K2" s="1"/>
      <c r="L2" s="1"/>
      <c r="M2" s="1"/>
      <c r="N2" s="1"/>
      <c r="O2" s="1"/>
      <c r="P2" s="1"/>
      <c r="Q2" s="1"/>
      <c r="R2" s="1"/>
      <c r="S2" s="1"/>
      <c r="T2" s="1"/>
      <c r="U2" s="1"/>
      <c r="V2" s="1"/>
      <c r="W2" s="1"/>
      <c r="X2" s="1"/>
      <c r="Y2" s="1"/>
      <c r="Z2" s="1"/>
    </row>
    <row r="3">
      <c r="A3" s="3"/>
      <c r="B3" s="8" t="s">
        <v>0</v>
      </c>
      <c r="C3" s="9" t="s">
        <v>1</v>
      </c>
      <c r="D3" s="5" t="s">
        <v>2</v>
      </c>
      <c r="E3" s="10"/>
      <c r="F3" s="7"/>
      <c r="G3" s="1"/>
      <c r="H3" s="1"/>
      <c r="I3" s="1"/>
      <c r="J3" s="1"/>
      <c r="K3" s="1"/>
      <c r="L3" s="1"/>
      <c r="M3" s="1"/>
      <c r="N3" s="1"/>
      <c r="O3" s="1"/>
      <c r="P3" s="1"/>
      <c r="Q3" s="1"/>
      <c r="R3" s="1"/>
      <c r="S3" s="1"/>
      <c r="T3" s="1"/>
      <c r="U3" s="1"/>
      <c r="V3" s="1"/>
      <c r="W3" s="1"/>
      <c r="X3" s="1"/>
      <c r="Y3" s="1"/>
      <c r="Z3" s="1"/>
    </row>
    <row r="4">
      <c r="A4" s="11">
        <v>1.0</v>
      </c>
      <c r="B4" s="12" t="s">
        <v>3</v>
      </c>
      <c r="C4" s="13">
        <f>EVALUACION1!$C$24</f>
        <v>7</v>
      </c>
      <c r="D4" s="13">
        <f>$C$35</f>
        <v>7</v>
      </c>
      <c r="E4" s="14">
        <f t="shared" ref="E4:E6" si="1">C4*C$2+D4*D$2</f>
        <v>7</v>
      </c>
      <c r="F4" s="7"/>
      <c r="G4" s="15"/>
      <c r="H4" s="1"/>
      <c r="I4" s="1"/>
      <c r="J4" s="1"/>
      <c r="K4" s="1"/>
      <c r="L4" s="1"/>
      <c r="M4" s="1"/>
      <c r="N4" s="1"/>
      <c r="O4" s="1"/>
      <c r="P4" s="1"/>
      <c r="Q4" s="1"/>
      <c r="R4" s="1"/>
      <c r="S4" s="1"/>
      <c r="T4" s="1"/>
      <c r="U4" s="1"/>
      <c r="V4" s="1"/>
      <c r="W4" s="1"/>
      <c r="X4" s="1"/>
      <c r="Y4" s="1"/>
      <c r="Z4" s="1"/>
    </row>
    <row r="5">
      <c r="A5" s="11">
        <v>2.0</v>
      </c>
      <c r="B5" s="12" t="s">
        <v>4</v>
      </c>
      <c r="C5" s="13">
        <f>EVALUACION1!$C$24</f>
        <v>7</v>
      </c>
      <c r="D5" s="13">
        <f>C47</f>
        <v>7</v>
      </c>
      <c r="E5" s="14">
        <f t="shared" si="1"/>
        <v>7</v>
      </c>
      <c r="F5" s="7"/>
      <c r="G5" s="15"/>
      <c r="H5" s="1"/>
      <c r="I5" s="1"/>
      <c r="J5" s="1"/>
      <c r="K5" s="1"/>
      <c r="L5" s="1"/>
      <c r="M5" s="1"/>
      <c r="N5" s="1"/>
      <c r="O5" s="1"/>
      <c r="P5" s="1"/>
      <c r="Q5" s="1"/>
      <c r="R5" s="1"/>
      <c r="S5" s="1"/>
      <c r="T5" s="1"/>
      <c r="U5" s="1"/>
      <c r="V5" s="1"/>
      <c r="W5" s="1"/>
      <c r="X5" s="1"/>
      <c r="Y5" s="1"/>
      <c r="Z5" s="1"/>
    </row>
    <row r="6">
      <c r="A6" s="11">
        <v>3.0</v>
      </c>
      <c r="B6" s="12" t="s">
        <v>5</v>
      </c>
      <c r="C6" s="13">
        <f>EVALUACION1!$C$24</f>
        <v>7</v>
      </c>
      <c r="D6" s="13">
        <f>C58</f>
        <v>7</v>
      </c>
      <c r="E6" s="14">
        <f t="shared" si="1"/>
        <v>7</v>
      </c>
      <c r="F6" s="7"/>
      <c r="G6" s="15"/>
      <c r="H6" s="1"/>
      <c r="I6" s="1"/>
      <c r="J6" s="1"/>
      <c r="K6" s="1"/>
      <c r="L6" s="1"/>
      <c r="M6" s="1"/>
      <c r="N6" s="1"/>
      <c r="O6" s="1"/>
      <c r="P6" s="1"/>
      <c r="Q6" s="1"/>
      <c r="R6" s="1"/>
      <c r="S6" s="1"/>
      <c r="T6" s="1"/>
      <c r="U6" s="1"/>
      <c r="V6" s="1"/>
      <c r="W6" s="1"/>
      <c r="X6" s="1"/>
      <c r="Y6" s="1"/>
      <c r="Z6" s="1"/>
    </row>
    <row r="7">
      <c r="A7" s="1"/>
      <c r="B7" s="16"/>
      <c r="C7" s="16"/>
      <c r="D7" s="16"/>
      <c r="E7" s="16"/>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2"/>
      <c r="B10" s="2"/>
      <c r="C10" s="2"/>
      <c r="D10" s="2"/>
      <c r="E10" s="2"/>
      <c r="F10" s="2"/>
      <c r="G10" s="2"/>
      <c r="H10" s="2"/>
      <c r="I10" s="2"/>
      <c r="J10" s="2"/>
      <c r="K10" s="2"/>
      <c r="L10" s="1"/>
      <c r="M10" s="1"/>
      <c r="N10" s="1"/>
      <c r="O10" s="1"/>
      <c r="P10" s="1"/>
      <c r="Q10" s="1"/>
      <c r="R10" s="1"/>
      <c r="S10" s="1"/>
      <c r="T10" s="1"/>
      <c r="U10" s="1"/>
      <c r="V10" s="1"/>
      <c r="W10" s="1"/>
      <c r="X10" s="1"/>
      <c r="Y10" s="1"/>
      <c r="Z10" s="1"/>
    </row>
    <row r="11" outlineLevel="1">
      <c r="A11" s="17" t="s">
        <v>6</v>
      </c>
      <c r="B11" s="18"/>
      <c r="C11" s="19" t="s">
        <v>7</v>
      </c>
      <c r="D11" s="20" t="s">
        <v>8</v>
      </c>
      <c r="E11" s="21"/>
      <c r="F11" s="21"/>
      <c r="G11" s="21"/>
      <c r="H11" s="21"/>
      <c r="I11" s="21"/>
      <c r="J11" s="21"/>
      <c r="K11" s="22"/>
      <c r="L11" s="7"/>
      <c r="M11" s="1"/>
      <c r="N11" s="1"/>
      <c r="O11" s="1"/>
      <c r="P11" s="1"/>
      <c r="Q11" s="1"/>
      <c r="R11" s="1"/>
      <c r="S11" s="1"/>
      <c r="T11" s="1"/>
      <c r="U11" s="1"/>
      <c r="V11" s="1"/>
      <c r="W11" s="1"/>
      <c r="X11" s="1"/>
      <c r="Y11" s="1"/>
      <c r="Z11" s="1"/>
    </row>
    <row r="12" outlineLevel="1">
      <c r="A12" s="23"/>
      <c r="B12" s="24" t="s">
        <v>9</v>
      </c>
      <c r="C12" s="10"/>
      <c r="D12" s="20" t="s">
        <v>10</v>
      </c>
      <c r="E12" s="22"/>
      <c r="F12" s="20" t="s">
        <v>11</v>
      </c>
      <c r="G12" s="22"/>
      <c r="H12" s="20" t="s">
        <v>12</v>
      </c>
      <c r="I12" s="22"/>
      <c r="J12" s="20" t="s">
        <v>13</v>
      </c>
      <c r="K12" s="22"/>
      <c r="L12" s="7"/>
      <c r="M12" s="1"/>
      <c r="N12" s="1"/>
      <c r="O12" s="1"/>
      <c r="P12" s="1"/>
      <c r="Q12" s="1"/>
      <c r="R12" s="1"/>
      <c r="S12" s="1"/>
      <c r="T12" s="1"/>
      <c r="U12" s="1"/>
      <c r="V12" s="1"/>
      <c r="W12" s="1"/>
      <c r="X12" s="1"/>
      <c r="Y12" s="1"/>
      <c r="Z12" s="1"/>
    </row>
    <row r="13" outlineLevel="1">
      <c r="A13" s="23"/>
      <c r="B13" s="25" t="str">
        <f>RUBRICA!A5</f>
        <v>1. Describe brevemente en qué consiste el Proyecto APT, justificando su relevancia para el campo laboral de su carrera.</v>
      </c>
      <c r="C13" s="26" t="s">
        <v>10</v>
      </c>
      <c r="D13" s="27" t="str">
        <f>IF($C13=CL,"X","")</f>
        <v>X</v>
      </c>
      <c r="E13" s="27">
        <f>IF(D13="X",100*0.1,"")</f>
        <v>10</v>
      </c>
      <c r="F13" s="27" t="str">
        <f>IF($C13=L,"X","")</f>
        <v/>
      </c>
      <c r="G13" s="27" t="str">
        <f>IF(F13="X",60*0.1,"")</f>
        <v/>
      </c>
      <c r="H13" s="27" t="str">
        <f>IF($C13=ML,"X","")</f>
        <v/>
      </c>
      <c r="I13" s="27" t="str">
        <f>IF(H13="X",30*0.1,"")</f>
        <v/>
      </c>
      <c r="J13" s="27" t="str">
        <f>IF($C13=NL,"X","")</f>
        <v/>
      </c>
      <c r="K13" s="27" t="str">
        <f t="shared" ref="K13:K22" si="2">IF($J13="X",0,"")</f>
        <v/>
      </c>
      <c r="L13" s="7"/>
      <c r="M13" s="1"/>
      <c r="N13" s="1"/>
      <c r="O13" s="1"/>
      <c r="P13" s="1"/>
      <c r="Q13" s="1"/>
      <c r="R13" s="1"/>
      <c r="S13" s="1"/>
      <c r="T13" s="1"/>
      <c r="U13" s="1"/>
      <c r="V13" s="1"/>
      <c r="W13" s="1"/>
      <c r="X13" s="1"/>
      <c r="Y13" s="1"/>
      <c r="Z13" s="1"/>
    </row>
    <row r="14" ht="26.25" customHeight="1" outlineLevel="1">
      <c r="A14" s="23"/>
      <c r="B14" s="25" t="str">
        <f>RUBRICA!A6</f>
        <v>2. Relaciona el Proyecto APT con las competencias del perfil de egreso de su Plan de Estudio.</v>
      </c>
      <c r="C14" s="26" t="s">
        <v>10</v>
      </c>
      <c r="D14" s="27" t="str">
        <f>IF($C14=CL,"X","")</f>
        <v>X</v>
      </c>
      <c r="E14" s="27">
        <f t="shared" ref="E14:E16" si="3">IF(D14="X",100*0.05,"")</f>
        <v>5</v>
      </c>
      <c r="F14" s="27" t="str">
        <f>IF($C14=L,"X","")</f>
        <v/>
      </c>
      <c r="G14" s="27" t="str">
        <f t="shared" ref="G14:G16" si="4">IF(F14="X",60*0.05,"")</f>
        <v/>
      </c>
      <c r="H14" s="27" t="str">
        <f>IF($C14=ML,"X","")</f>
        <v/>
      </c>
      <c r="I14" s="27" t="str">
        <f t="shared" ref="I14:I16" si="5">IF(H14="X",30*0.05,"")</f>
        <v/>
      </c>
      <c r="J14" s="27" t="str">
        <f>IF($C14=NL,"X","")</f>
        <v/>
      </c>
      <c r="K14" s="27" t="str">
        <f t="shared" si="2"/>
        <v/>
      </c>
      <c r="L14" s="7"/>
      <c r="M14" s="1"/>
      <c r="N14" s="1"/>
      <c r="O14" s="1"/>
      <c r="P14" s="1"/>
      <c r="Q14" s="1"/>
      <c r="R14" s="1"/>
      <c r="S14" s="1"/>
      <c r="T14" s="1"/>
      <c r="U14" s="1"/>
      <c r="V14" s="1"/>
      <c r="W14" s="1"/>
      <c r="X14" s="1"/>
      <c r="Y14" s="1"/>
      <c r="Z14" s="1"/>
    </row>
    <row r="15" outlineLevel="1">
      <c r="A15" s="23"/>
      <c r="B15" s="25" t="str">
        <f>RUBRICA!A8</f>
        <v>4.  Argumenta por qué el proyecto es factible de realizarse en el marco de la asignatura. </v>
      </c>
      <c r="C15" s="26" t="s">
        <v>10</v>
      </c>
      <c r="D15" s="27" t="str">
        <f>IF($C15=CL,"X","")</f>
        <v>X</v>
      </c>
      <c r="E15" s="27">
        <f t="shared" si="3"/>
        <v>5</v>
      </c>
      <c r="F15" s="27" t="str">
        <f>IF($C15=L,"X","")</f>
        <v/>
      </c>
      <c r="G15" s="27" t="str">
        <f t="shared" si="4"/>
        <v/>
      </c>
      <c r="H15" s="27" t="str">
        <f>IF($C15=ML,"X","")</f>
        <v/>
      </c>
      <c r="I15" s="27" t="str">
        <f t="shared" si="5"/>
        <v/>
      </c>
      <c r="J15" s="27" t="str">
        <f>IF($C15=NL,"X","")</f>
        <v/>
      </c>
      <c r="K15" s="27" t="str">
        <f t="shared" si="2"/>
        <v/>
      </c>
      <c r="L15" s="7"/>
      <c r="M15" s="1"/>
      <c r="N15" s="1"/>
      <c r="O15" s="1"/>
      <c r="P15" s="1"/>
      <c r="Q15" s="1"/>
      <c r="R15" s="1"/>
      <c r="S15" s="1"/>
      <c r="T15" s="1"/>
      <c r="U15" s="1"/>
      <c r="V15" s="1"/>
      <c r="W15" s="1"/>
      <c r="X15" s="1"/>
      <c r="Y15" s="1"/>
      <c r="Z15" s="1"/>
    </row>
    <row r="16" outlineLevel="1">
      <c r="A16" s="23"/>
      <c r="B16" s="25" t="str">
        <f>RUBRICA!A9</f>
        <v>5. Formula objetivos claros, concisos y coherentes con la disciplina y la situación a abordar. </v>
      </c>
      <c r="C16" s="26" t="s">
        <v>10</v>
      </c>
      <c r="D16" s="27" t="str">
        <f>IF($C16=CL,"X","")</f>
        <v>X</v>
      </c>
      <c r="E16" s="27">
        <f t="shared" si="3"/>
        <v>5</v>
      </c>
      <c r="F16" s="27" t="str">
        <f>IF($C16=L,"X","")</f>
        <v/>
      </c>
      <c r="G16" s="27" t="str">
        <f t="shared" si="4"/>
        <v/>
      </c>
      <c r="H16" s="27" t="str">
        <f>IF($C16=ML,"X","")</f>
        <v/>
      </c>
      <c r="I16" s="27" t="str">
        <f t="shared" si="5"/>
        <v/>
      </c>
      <c r="J16" s="27" t="str">
        <f>IF($C16=NL,"X","")</f>
        <v/>
      </c>
      <c r="K16" s="27" t="str">
        <f t="shared" si="2"/>
        <v/>
      </c>
      <c r="L16" s="7"/>
      <c r="M16" s="1"/>
      <c r="N16" s="1"/>
      <c r="O16" s="1"/>
      <c r="P16" s="1"/>
      <c r="Q16" s="1"/>
      <c r="R16" s="1"/>
      <c r="S16" s="1"/>
      <c r="T16" s="1"/>
      <c r="U16" s="1"/>
      <c r="V16" s="1"/>
      <c r="W16" s="1"/>
      <c r="X16" s="1"/>
      <c r="Y16" s="1"/>
      <c r="Z16" s="1"/>
    </row>
    <row r="17" outlineLevel="1">
      <c r="A17" s="23"/>
      <c r="B17" s="25" t="str">
        <f>RUBRICA!A10</f>
        <v>6. Propone una metodología de trabajo que permite alcanzar los objetivos propuestos y es pertinente con los requerimientos disciplinares.</v>
      </c>
      <c r="C17" s="26" t="s">
        <v>10</v>
      </c>
      <c r="D17" s="27" t="str">
        <f>IF($C17=CL,"X","")</f>
        <v>X</v>
      </c>
      <c r="E17" s="27">
        <f t="shared" ref="E17:E18" si="6">IF(D17="X",100*0.1,"")</f>
        <v>10</v>
      </c>
      <c r="F17" s="27" t="str">
        <f>IF($C17=L,"X","")</f>
        <v/>
      </c>
      <c r="G17" s="27" t="str">
        <f t="shared" ref="G17:G18" si="7">IF(F17="X",60*0.1,"")</f>
        <v/>
      </c>
      <c r="H17" s="27" t="str">
        <f>IF($C17=ML,"X","")</f>
        <v/>
      </c>
      <c r="I17" s="27" t="str">
        <f t="shared" ref="I17:I18" si="8">IF(H17="X",30*0.1,"")</f>
        <v/>
      </c>
      <c r="J17" s="27" t="str">
        <f>IF($C17=NL,"X","")</f>
        <v/>
      </c>
      <c r="K17" s="27" t="str">
        <f t="shared" si="2"/>
        <v/>
      </c>
      <c r="L17" s="7"/>
      <c r="M17" s="1"/>
      <c r="N17" s="1"/>
      <c r="O17" s="1"/>
      <c r="P17" s="1"/>
      <c r="Q17" s="1"/>
      <c r="R17" s="1"/>
      <c r="S17" s="1"/>
      <c r="T17" s="1"/>
      <c r="U17" s="1"/>
      <c r="V17" s="1"/>
      <c r="W17" s="1"/>
      <c r="X17" s="1"/>
      <c r="Y17" s="1"/>
      <c r="Z17" s="1"/>
    </row>
    <row r="18" outlineLevel="1">
      <c r="A18" s="23"/>
      <c r="B18" s="25" t="str">
        <f>RUBRICA!A11</f>
        <v>7. Establece un plan de trabajo para su proyecto APT considerando los recursos, duración, facilitadores y obstaculizadores en el desarrollo de las actividades. </v>
      </c>
      <c r="C18" s="26" t="s">
        <v>10</v>
      </c>
      <c r="D18" s="27" t="str">
        <f>IF($C18=CL,"X","")</f>
        <v>X</v>
      </c>
      <c r="E18" s="27">
        <f t="shared" si="6"/>
        <v>10</v>
      </c>
      <c r="F18" s="27" t="str">
        <f>IF($C18=L,"X","")</f>
        <v/>
      </c>
      <c r="G18" s="27" t="str">
        <f t="shared" si="7"/>
        <v/>
      </c>
      <c r="H18" s="27" t="str">
        <f>IF($C18=ML,"X","")</f>
        <v/>
      </c>
      <c r="I18" s="27" t="str">
        <f t="shared" si="8"/>
        <v/>
      </c>
      <c r="J18" s="27" t="str">
        <f>IF($C18=NL,"X","")</f>
        <v/>
      </c>
      <c r="K18" s="27" t="str">
        <f t="shared" si="2"/>
        <v/>
      </c>
      <c r="L18" s="7"/>
      <c r="M18" s="1"/>
      <c r="N18" s="1"/>
      <c r="O18" s="1"/>
      <c r="P18" s="1"/>
      <c r="Q18" s="1"/>
      <c r="R18" s="1"/>
      <c r="S18" s="1"/>
      <c r="T18" s="1"/>
      <c r="U18" s="1"/>
      <c r="V18" s="1"/>
      <c r="W18" s="1"/>
      <c r="X18" s="1"/>
      <c r="Y18" s="1"/>
      <c r="Z18" s="1"/>
    </row>
    <row r="19" outlineLevel="1">
      <c r="A19" s="23"/>
      <c r="B19" s="25" t="str">
        <f>RUBRICA!A12</f>
        <v>8. Determina evidencias, justificando cómo estas dan cuenta del logro de las actividades del Proyecto APT.</v>
      </c>
      <c r="C19" s="26" t="s">
        <v>10</v>
      </c>
      <c r="D19" s="27" t="str">
        <f>IF($C19=CL,"X","")</f>
        <v>X</v>
      </c>
      <c r="E19" s="27">
        <f t="shared" ref="E19:E21" si="9">IF(D19="X",100*0.05,"")</f>
        <v>5</v>
      </c>
      <c r="F19" s="27" t="str">
        <f>IF($C19=L,"X","")</f>
        <v/>
      </c>
      <c r="G19" s="27" t="str">
        <f t="shared" ref="G19:G21" si="10">IF(F19="X",60*0.05,"")</f>
        <v/>
      </c>
      <c r="H19" s="27" t="str">
        <f>IF($C19=ML,"X","")</f>
        <v/>
      </c>
      <c r="I19" s="27" t="str">
        <f t="shared" ref="I19:I21" si="11">IF(H19="X",30*0.05,"")</f>
        <v/>
      </c>
      <c r="J19" s="27" t="str">
        <f>IF($C19=NL,"X","")</f>
        <v/>
      </c>
      <c r="K19" s="27" t="str">
        <f t="shared" si="2"/>
        <v/>
      </c>
      <c r="L19" s="7"/>
      <c r="M19" s="1"/>
      <c r="N19" s="1"/>
      <c r="O19" s="1"/>
      <c r="P19" s="1"/>
      <c r="Q19" s="1"/>
      <c r="R19" s="1"/>
      <c r="S19" s="1"/>
      <c r="T19" s="1"/>
      <c r="U19" s="1"/>
      <c r="V19" s="1"/>
      <c r="W19" s="1"/>
      <c r="X19" s="1"/>
      <c r="Y19" s="1"/>
      <c r="Z19" s="1"/>
    </row>
    <row r="20" outlineLevel="1">
      <c r="A20" s="23"/>
      <c r="B20" s="25" t="str">
        <f>RUBRICA!A13</f>
        <v>9. Utiliza reglas de redacción, ortografía (literal, puntual, acentual) y las normas para citas y referencias. </v>
      </c>
      <c r="C20" s="26" t="s">
        <v>10</v>
      </c>
      <c r="D20" s="27" t="str">
        <f>IF($C20=CL,"X","")</f>
        <v>X</v>
      </c>
      <c r="E20" s="27">
        <f t="shared" si="9"/>
        <v>5</v>
      </c>
      <c r="F20" s="27" t="str">
        <f>IF($C20=L,"X","")</f>
        <v/>
      </c>
      <c r="G20" s="27" t="str">
        <f t="shared" si="10"/>
        <v/>
      </c>
      <c r="H20" s="27" t="str">
        <f>IF($C20=ML,"X","")</f>
        <v/>
      </c>
      <c r="I20" s="27" t="str">
        <f t="shared" si="11"/>
        <v/>
      </c>
      <c r="J20" s="27" t="str">
        <f>IF($C20=NL,"X","")</f>
        <v/>
      </c>
      <c r="K20" s="27" t="str">
        <f t="shared" si="2"/>
        <v/>
      </c>
      <c r="L20" s="7"/>
      <c r="M20" s="1"/>
      <c r="N20" s="1"/>
      <c r="O20" s="1"/>
      <c r="P20" s="1"/>
      <c r="Q20" s="1"/>
      <c r="R20" s="1"/>
      <c r="S20" s="1"/>
      <c r="T20" s="1"/>
      <c r="U20" s="1"/>
      <c r="V20" s="1"/>
      <c r="W20" s="1"/>
      <c r="X20" s="1"/>
      <c r="Y20" s="1"/>
      <c r="Z20" s="1"/>
    </row>
    <row r="21" ht="22.5" customHeight="1" outlineLevel="1">
      <c r="A21" s="23"/>
      <c r="B21" s="25" t="str">
        <f>RUBRICA!A14</f>
        <v>10. Cumple completando el contenido del informe de presentación del proyecto de acuerdo con la plantilla entregada.</v>
      </c>
      <c r="C21" s="26" t="s">
        <v>10</v>
      </c>
      <c r="D21" s="27" t="str">
        <f>IF($C21=CL,"X","")</f>
        <v>X</v>
      </c>
      <c r="E21" s="27">
        <f t="shared" si="9"/>
        <v>5</v>
      </c>
      <c r="F21" s="27" t="str">
        <f>IF($C21=L,"X","")</f>
        <v/>
      </c>
      <c r="G21" s="27" t="str">
        <f t="shared" si="10"/>
        <v/>
      </c>
      <c r="H21" s="27" t="str">
        <f>IF($C21=ML,"X","")</f>
        <v/>
      </c>
      <c r="I21" s="27" t="str">
        <f t="shared" si="11"/>
        <v/>
      </c>
      <c r="J21" s="27" t="str">
        <f>IF($C21=NL,"X","")</f>
        <v/>
      </c>
      <c r="K21" s="27" t="str">
        <f t="shared" si="2"/>
        <v/>
      </c>
      <c r="L21" s="7"/>
      <c r="M21" s="1"/>
      <c r="N21" s="1"/>
      <c r="O21" s="1"/>
      <c r="P21" s="1"/>
      <c r="Q21" s="1"/>
      <c r="R21" s="1"/>
      <c r="S21" s="1"/>
      <c r="T21" s="1"/>
      <c r="U21" s="1"/>
      <c r="V21" s="1"/>
      <c r="W21" s="1"/>
      <c r="X21" s="1"/>
      <c r="Y21" s="1"/>
      <c r="Z21" s="1"/>
    </row>
    <row r="22" ht="15.75" customHeight="1" outlineLevel="1">
      <c r="A22" s="23"/>
      <c r="B22" s="25" t="str">
        <f>RUBRICA!A16</f>
        <v>12. Desarrolla un plan de trabajo que permita del logro de los objetivos propuestos del proyecto de 
acuerdo a los tiempos para su desarrollo</v>
      </c>
      <c r="C22" s="26" t="s">
        <v>10</v>
      </c>
      <c r="D22" s="27" t="str">
        <f>IF($C22=CL,"X","")</f>
        <v>X</v>
      </c>
      <c r="E22" s="27">
        <f>IF(D22="X",100*0.1,"")</f>
        <v>10</v>
      </c>
      <c r="F22" s="27" t="str">
        <f>IF($C22=L,"X","")</f>
        <v/>
      </c>
      <c r="G22" s="27" t="str">
        <f>IF(F22="X",60*0.1,"")</f>
        <v/>
      </c>
      <c r="H22" s="27" t="str">
        <f>IF($C22=ML,"X","")</f>
        <v/>
      </c>
      <c r="I22" s="27" t="str">
        <f>IF(H22="X",30*0.1,"")</f>
        <v/>
      </c>
      <c r="J22" s="27" t="str">
        <f>IF($C22=NL,"X","")</f>
        <v/>
      </c>
      <c r="K22" s="27" t="str">
        <f t="shared" si="2"/>
        <v/>
      </c>
      <c r="L22" s="7"/>
      <c r="M22" s="1"/>
      <c r="N22" s="1"/>
      <c r="O22" s="1"/>
      <c r="P22" s="1"/>
      <c r="Q22" s="1"/>
      <c r="R22" s="1"/>
      <c r="S22" s="1"/>
      <c r="T22" s="1"/>
      <c r="U22" s="1"/>
      <c r="V22" s="1"/>
      <c r="W22" s="1"/>
      <c r="X22" s="1"/>
      <c r="Y22" s="1"/>
      <c r="Z22" s="1"/>
    </row>
    <row r="23" ht="15.75" customHeight="1" outlineLevel="1">
      <c r="A23" s="23"/>
      <c r="B23" s="28" t="s">
        <v>14</v>
      </c>
      <c r="C23" s="29">
        <f>E23+G23+I23+K23</f>
        <v>70</v>
      </c>
      <c r="D23" s="30"/>
      <c r="E23" s="30">
        <f>SUM(E13:E22)</f>
        <v>70</v>
      </c>
      <c r="F23" s="30"/>
      <c r="G23" s="30">
        <f>SUM(G13:G22)</f>
        <v>0</v>
      </c>
      <c r="H23" s="30"/>
      <c r="I23" s="30">
        <f>SUM(I13:I22)</f>
        <v>0</v>
      </c>
      <c r="J23" s="30"/>
      <c r="K23" s="30">
        <f>SUM(K13:K22)</f>
        <v>0</v>
      </c>
      <c r="L23" s="7"/>
      <c r="M23" s="1"/>
      <c r="N23" s="1"/>
      <c r="O23" s="1"/>
      <c r="P23" s="1"/>
      <c r="Q23" s="1"/>
      <c r="R23" s="1"/>
      <c r="S23" s="1"/>
      <c r="T23" s="1"/>
      <c r="U23" s="1"/>
      <c r="V23" s="1"/>
      <c r="W23" s="1"/>
      <c r="X23" s="1"/>
      <c r="Y23" s="1"/>
      <c r="Z23" s="1"/>
    </row>
    <row r="24" ht="15.75" customHeight="1" outlineLevel="1">
      <c r="A24" s="10"/>
      <c r="B24" s="28" t="s">
        <v>15</v>
      </c>
      <c r="C24" s="31">
        <f>VLOOKUP(C23,ESCALA_IEP!A2:B142,2,FALSE)</f>
        <v>7</v>
      </c>
      <c r="D24" s="32"/>
      <c r="E24" s="16"/>
      <c r="F24" s="16"/>
      <c r="G24" s="16"/>
      <c r="H24" s="16"/>
      <c r="I24" s="16"/>
      <c r="J24" s="16"/>
      <c r="K24" s="16"/>
      <c r="L24" s="1"/>
      <c r="M24" s="1"/>
      <c r="N24" s="1"/>
      <c r="O24" s="1"/>
      <c r="P24" s="1"/>
      <c r="Q24" s="1"/>
      <c r="R24" s="1"/>
      <c r="S24" s="1"/>
      <c r="T24" s="1"/>
      <c r="U24" s="1"/>
      <c r="V24" s="1"/>
      <c r="W24" s="1"/>
      <c r="X24" s="1"/>
      <c r="Y24" s="1"/>
      <c r="Z24" s="1"/>
    </row>
    <row r="25" ht="15.75" customHeight="1">
      <c r="A25" s="16"/>
      <c r="B25" s="16"/>
      <c r="C25" s="16"/>
      <c r="D25" s="1"/>
      <c r="E25" s="1"/>
      <c r="F25" s="1"/>
      <c r="G25" s="1"/>
      <c r="H25" s="1"/>
      <c r="I25" s="1"/>
      <c r="J25" s="1"/>
      <c r="K25" s="1"/>
      <c r="L25" s="1"/>
      <c r="M25" s="1"/>
      <c r="N25" s="1"/>
      <c r="O25" s="1"/>
      <c r="P25" s="1"/>
      <c r="Q25" s="1"/>
      <c r="R25" s="1"/>
      <c r="S25" s="1"/>
      <c r="T25" s="1"/>
      <c r="U25" s="1"/>
      <c r="V25" s="1"/>
      <c r="W25" s="1"/>
      <c r="X25" s="1"/>
      <c r="Y25" s="1"/>
      <c r="Z25" s="1"/>
    </row>
    <row r="26" ht="15.75" customHeight="1">
      <c r="A26" s="2"/>
      <c r="B26" s="2"/>
      <c r="C26" s="2"/>
      <c r="D26" s="2"/>
      <c r="E26" s="2"/>
      <c r="F26" s="2"/>
      <c r="G26" s="2"/>
      <c r="H26" s="2"/>
      <c r="I26" s="2"/>
      <c r="J26" s="2"/>
      <c r="K26" s="2"/>
      <c r="L26" s="1"/>
      <c r="M26" s="1"/>
      <c r="N26" s="1"/>
      <c r="O26" s="1"/>
      <c r="P26" s="1"/>
      <c r="Q26" s="1"/>
      <c r="R26" s="1"/>
      <c r="S26" s="1"/>
      <c r="T26" s="1"/>
      <c r="U26" s="1"/>
      <c r="V26" s="1"/>
      <c r="W26" s="1"/>
      <c r="X26" s="1"/>
      <c r="Y26" s="1"/>
      <c r="Z26" s="1"/>
    </row>
    <row r="27" ht="15.75" customHeight="1">
      <c r="A27" s="33" t="s">
        <v>16</v>
      </c>
      <c r="B27" s="34" t="s">
        <v>17</v>
      </c>
      <c r="C27" s="35" t="str">
        <f>$B$4</f>
        <v>Fabián Valenzuela</v>
      </c>
      <c r="D27" s="36"/>
      <c r="E27" s="36"/>
      <c r="F27" s="36"/>
      <c r="G27" s="36"/>
      <c r="H27" s="36"/>
      <c r="I27" s="36"/>
      <c r="J27" s="36"/>
      <c r="K27" s="37"/>
      <c r="L27" s="7"/>
      <c r="M27" s="1"/>
      <c r="N27" s="1"/>
      <c r="O27" s="1"/>
      <c r="P27" s="1"/>
      <c r="Q27" s="1"/>
      <c r="R27" s="1"/>
      <c r="S27" s="1"/>
      <c r="T27" s="1"/>
      <c r="U27" s="1"/>
      <c r="V27" s="1"/>
      <c r="W27" s="1"/>
      <c r="X27" s="1"/>
      <c r="Y27" s="1"/>
      <c r="Z27" s="1"/>
    </row>
    <row r="28" ht="15.75" customHeight="1">
      <c r="A28" s="23"/>
      <c r="B28" s="10"/>
      <c r="C28" s="38"/>
      <c r="D28" s="39"/>
      <c r="E28" s="39"/>
      <c r="F28" s="39"/>
      <c r="G28" s="39"/>
      <c r="H28" s="39"/>
      <c r="I28" s="39"/>
      <c r="J28" s="39"/>
      <c r="K28" s="40"/>
      <c r="L28" s="7"/>
      <c r="M28" s="1"/>
      <c r="N28" s="1"/>
      <c r="O28" s="1"/>
      <c r="P28" s="1"/>
      <c r="Q28" s="1"/>
      <c r="R28" s="1"/>
      <c r="S28" s="1"/>
      <c r="T28" s="1"/>
      <c r="U28" s="1"/>
      <c r="V28" s="1"/>
      <c r="W28" s="1"/>
      <c r="X28" s="1"/>
      <c r="Y28" s="1"/>
      <c r="Z28" s="1"/>
    </row>
    <row r="29" ht="15.75" customHeight="1">
      <c r="A29" s="23"/>
      <c r="B29" s="18" t="s">
        <v>18</v>
      </c>
      <c r="C29" s="19" t="s">
        <v>7</v>
      </c>
      <c r="D29" s="20" t="s">
        <v>8</v>
      </c>
      <c r="E29" s="21"/>
      <c r="F29" s="21"/>
      <c r="G29" s="21"/>
      <c r="H29" s="21"/>
      <c r="I29" s="21"/>
      <c r="J29" s="21"/>
      <c r="K29" s="22"/>
      <c r="L29" s="7"/>
      <c r="M29" s="1"/>
      <c r="N29" s="1"/>
      <c r="O29" s="1"/>
      <c r="P29" s="1"/>
      <c r="Q29" s="1"/>
      <c r="R29" s="1"/>
      <c r="S29" s="1"/>
      <c r="T29" s="1"/>
      <c r="U29" s="1"/>
      <c r="V29" s="1"/>
      <c r="W29" s="1"/>
      <c r="X29" s="1"/>
      <c r="Y29" s="1"/>
      <c r="Z29" s="1"/>
    </row>
    <row r="30" ht="15.75" customHeight="1">
      <c r="A30" s="23"/>
      <c r="B30" s="24" t="s">
        <v>9</v>
      </c>
      <c r="C30" s="10"/>
      <c r="D30" s="20" t="s">
        <v>10</v>
      </c>
      <c r="E30" s="22"/>
      <c r="F30" s="20" t="s">
        <v>11</v>
      </c>
      <c r="G30" s="22"/>
      <c r="H30" s="20" t="s">
        <v>19</v>
      </c>
      <c r="I30" s="22"/>
      <c r="J30" s="20" t="s">
        <v>13</v>
      </c>
      <c r="K30" s="22"/>
      <c r="L30" s="7"/>
      <c r="M30" s="1"/>
      <c r="N30" s="1"/>
      <c r="O30" s="1"/>
      <c r="P30" s="1"/>
      <c r="Q30" s="1"/>
      <c r="R30" s="1"/>
      <c r="S30" s="1"/>
      <c r="T30" s="1"/>
      <c r="U30" s="1"/>
      <c r="V30" s="1"/>
      <c r="W30" s="1"/>
      <c r="X30" s="1"/>
      <c r="Y30" s="1"/>
      <c r="Z30" s="1"/>
    </row>
    <row r="31" ht="24.0" customHeight="1">
      <c r="A31" s="23"/>
      <c r="B31" s="25" t="str">
        <f>RUBRICA!A7</f>
        <v>3. Relaciona el Proyecto APT con sus intereses profesionales. *</v>
      </c>
      <c r="C31" s="26" t="s">
        <v>10</v>
      </c>
      <c r="D31" s="27" t="str">
        <f>IF($C31=CL,"X","")</f>
        <v>X</v>
      </c>
      <c r="E31" s="27">
        <f t="shared" ref="E31:E33" si="12">IF(D31="X",100*0.1,"")</f>
        <v>10</v>
      </c>
      <c r="F31" s="27" t="str">
        <f>IF($C31=L,"X","")</f>
        <v/>
      </c>
      <c r="G31" s="27" t="str">
        <f t="shared" ref="G31:G33" si="13">IF(F31="X",60*0.1,"")</f>
        <v/>
      </c>
      <c r="H31" s="27" t="str">
        <f>IF($C31=ML,"X","")</f>
        <v/>
      </c>
      <c r="I31" s="27" t="str">
        <f t="shared" ref="I31:I33" si="14">IF(H31="X",30*0.1,"")</f>
        <v/>
      </c>
      <c r="J31" s="27" t="str">
        <f>IF($C31=NL,"X","")</f>
        <v/>
      </c>
      <c r="K31" s="27" t="str">
        <f t="shared" ref="K31:K33" si="15">IF($J31="X",0,"")</f>
        <v/>
      </c>
      <c r="L31" s="7"/>
      <c r="M31" s="1"/>
      <c r="N31" s="1"/>
      <c r="O31" s="1"/>
      <c r="P31" s="1"/>
      <c r="Q31" s="1"/>
      <c r="R31" s="1"/>
      <c r="S31" s="1"/>
      <c r="T31" s="1"/>
      <c r="U31" s="1"/>
      <c r="V31" s="1"/>
      <c r="W31" s="1"/>
      <c r="X31" s="1"/>
      <c r="Y31" s="1"/>
      <c r="Z31" s="1"/>
    </row>
    <row r="32" ht="25.5" customHeight="1">
      <c r="A32" s="23"/>
      <c r="B32" s="25" t="str">
        <f>RUBRICA!A15</f>
        <v>11. Expone el tema utilizando un lenguaje técnico disciplinar al presentar la propuesta y responde evidenciando un manejo de la información. *</v>
      </c>
      <c r="C32" s="26" t="s">
        <v>10</v>
      </c>
      <c r="D32" s="27" t="str">
        <f>IF($C32=CL,"X","")</f>
        <v>X</v>
      </c>
      <c r="E32" s="27">
        <f t="shared" si="12"/>
        <v>10</v>
      </c>
      <c r="F32" s="27" t="str">
        <f>IF($C32=L,"X","")</f>
        <v/>
      </c>
      <c r="G32" s="27" t="str">
        <f t="shared" si="13"/>
        <v/>
      </c>
      <c r="H32" s="27" t="str">
        <f>IF($C32=ML,"X","")</f>
        <v/>
      </c>
      <c r="I32" s="27" t="str">
        <f t="shared" si="14"/>
        <v/>
      </c>
      <c r="J32" s="27" t="str">
        <f>IF($C32=NL,"X","")</f>
        <v/>
      </c>
      <c r="K32" s="27" t="str">
        <f t="shared" si="15"/>
        <v/>
      </c>
      <c r="L32" s="7"/>
      <c r="M32" s="1"/>
      <c r="N32" s="1"/>
      <c r="O32" s="1"/>
      <c r="P32" s="1"/>
      <c r="Q32" s="1"/>
      <c r="R32" s="1"/>
      <c r="S32" s="1"/>
      <c r="T32" s="1"/>
      <c r="U32" s="1"/>
      <c r="V32" s="1"/>
      <c r="W32" s="1"/>
      <c r="X32" s="1"/>
      <c r="Y32" s="1"/>
      <c r="Z32" s="1"/>
    </row>
    <row r="33" ht="15.75" customHeight="1">
      <c r="A33" s="23"/>
      <c r="B33" s="25" t="str">
        <f>RUBRICA!A17</f>
        <v>13. Colaboración y trabajo en equipo *</v>
      </c>
      <c r="C33" s="26" t="s">
        <v>10</v>
      </c>
      <c r="D33" s="27" t="str">
        <f>IF($C33=CL,"X","")</f>
        <v>X</v>
      </c>
      <c r="E33" s="27">
        <f t="shared" si="12"/>
        <v>10</v>
      </c>
      <c r="F33" s="27" t="str">
        <f>IF($C33=L,"X","")</f>
        <v/>
      </c>
      <c r="G33" s="27" t="str">
        <f t="shared" si="13"/>
        <v/>
      </c>
      <c r="H33" s="27" t="str">
        <f>IF($C33=ML,"X","")</f>
        <v/>
      </c>
      <c r="I33" s="27" t="str">
        <f t="shared" si="14"/>
        <v/>
      </c>
      <c r="J33" s="27" t="str">
        <f>IF($C33=NL,"X","")</f>
        <v/>
      </c>
      <c r="K33" s="27" t="str">
        <f t="shared" si="15"/>
        <v/>
      </c>
      <c r="L33" s="7"/>
      <c r="M33" s="1"/>
      <c r="N33" s="1"/>
      <c r="O33" s="1"/>
      <c r="P33" s="1"/>
      <c r="Q33" s="1"/>
      <c r="R33" s="1"/>
      <c r="S33" s="1"/>
      <c r="T33" s="1"/>
      <c r="U33" s="1"/>
      <c r="V33" s="1"/>
      <c r="W33" s="1"/>
      <c r="X33" s="1"/>
      <c r="Y33" s="1"/>
      <c r="Z33" s="1"/>
    </row>
    <row r="34" ht="15.75" customHeight="1">
      <c r="A34" s="23"/>
      <c r="B34" s="41" t="s">
        <v>20</v>
      </c>
      <c r="C34" s="29">
        <f>E34+G34+I34+K34</f>
        <v>30</v>
      </c>
      <c r="D34" s="30"/>
      <c r="E34" s="30">
        <f>SUM(E31:E33)</f>
        <v>30</v>
      </c>
      <c r="F34" s="30"/>
      <c r="G34" s="30">
        <f>SUM(G31:G33)</f>
        <v>0</v>
      </c>
      <c r="H34" s="30"/>
      <c r="I34" s="30">
        <f>SUM(I31:I33)</f>
        <v>0</v>
      </c>
      <c r="J34" s="30"/>
      <c r="K34" s="30">
        <f>SUM(K31:K33)</f>
        <v>0</v>
      </c>
      <c r="L34" s="7"/>
      <c r="M34" s="1"/>
      <c r="N34" s="1"/>
      <c r="O34" s="1"/>
      <c r="P34" s="1"/>
      <c r="Q34" s="1"/>
      <c r="R34" s="1"/>
      <c r="S34" s="1"/>
      <c r="T34" s="1"/>
      <c r="U34" s="1"/>
      <c r="V34" s="1"/>
      <c r="W34" s="1"/>
      <c r="X34" s="1"/>
      <c r="Y34" s="1"/>
      <c r="Z34" s="1"/>
    </row>
    <row r="35" ht="15.75" customHeight="1">
      <c r="A35" s="10"/>
      <c r="B35" s="28" t="s">
        <v>15</v>
      </c>
      <c r="C35" s="31">
        <f>VLOOKUP(C34,ESCALA_TRAB_EQUIP!A2:B62,2,FALSE)</f>
        <v>7</v>
      </c>
      <c r="D35" s="32"/>
      <c r="E35" s="16"/>
      <c r="F35" s="16"/>
      <c r="G35" s="16"/>
      <c r="H35" s="16"/>
      <c r="I35" s="16"/>
      <c r="J35" s="16"/>
      <c r="K35" s="16"/>
      <c r="L35" s="1"/>
      <c r="M35" s="1"/>
      <c r="N35" s="1"/>
      <c r="O35" s="1"/>
      <c r="P35" s="1"/>
      <c r="Q35" s="1"/>
      <c r="R35" s="1"/>
      <c r="S35" s="1"/>
      <c r="T35" s="1"/>
      <c r="U35" s="1"/>
      <c r="V35" s="1"/>
      <c r="W35" s="1"/>
      <c r="X35" s="1"/>
      <c r="Y35" s="1"/>
      <c r="Z35" s="1"/>
    </row>
    <row r="36" ht="15.75" customHeight="1">
      <c r="A36" s="16"/>
      <c r="B36" s="42"/>
      <c r="C36" s="43"/>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44"/>
      <c r="C37" s="45"/>
      <c r="D37" s="1"/>
      <c r="E37" s="1"/>
      <c r="F37" s="1"/>
      <c r="G37" s="1"/>
      <c r="H37" s="1"/>
      <c r="I37" s="1"/>
      <c r="J37" s="1"/>
      <c r="K37" s="1"/>
      <c r="L37" s="1"/>
      <c r="M37" s="1"/>
      <c r="N37" s="1"/>
      <c r="O37" s="1"/>
      <c r="P37" s="1"/>
      <c r="Q37" s="1"/>
      <c r="R37" s="1"/>
      <c r="S37" s="1"/>
      <c r="T37" s="1"/>
      <c r="U37" s="1"/>
      <c r="V37" s="1"/>
      <c r="W37" s="1"/>
      <c r="X37" s="1"/>
      <c r="Y37" s="1"/>
      <c r="Z37" s="1"/>
    </row>
    <row r="38" ht="15.75" customHeight="1">
      <c r="A38" s="2"/>
      <c r="B38" s="2"/>
      <c r="C38" s="2"/>
      <c r="D38" s="2"/>
      <c r="E38" s="2"/>
      <c r="F38" s="2"/>
      <c r="G38" s="2"/>
      <c r="H38" s="2"/>
      <c r="I38" s="2"/>
      <c r="J38" s="2"/>
      <c r="K38" s="2"/>
      <c r="L38" s="1"/>
      <c r="M38" s="1"/>
      <c r="N38" s="1"/>
      <c r="O38" s="1"/>
      <c r="P38" s="1"/>
      <c r="Q38" s="1"/>
      <c r="R38" s="1"/>
      <c r="S38" s="1"/>
      <c r="T38" s="1"/>
      <c r="U38" s="1"/>
      <c r="V38" s="1"/>
      <c r="W38" s="1"/>
      <c r="X38" s="1"/>
      <c r="Y38" s="1"/>
      <c r="Z38" s="1"/>
    </row>
    <row r="39" ht="15.75" customHeight="1">
      <c r="A39" s="33" t="s">
        <v>16</v>
      </c>
      <c r="B39" s="34" t="s">
        <v>17</v>
      </c>
      <c r="C39" s="35" t="str">
        <f>B5</f>
        <v>Diego Silva </v>
      </c>
      <c r="D39" s="36"/>
      <c r="E39" s="36"/>
      <c r="F39" s="36"/>
      <c r="G39" s="36"/>
      <c r="H39" s="36"/>
      <c r="I39" s="36"/>
      <c r="J39" s="36"/>
      <c r="K39" s="37"/>
      <c r="L39" s="7"/>
      <c r="M39" s="1"/>
      <c r="N39" s="1"/>
      <c r="O39" s="1"/>
      <c r="P39" s="1"/>
      <c r="Q39" s="1"/>
      <c r="R39" s="1"/>
      <c r="S39" s="1"/>
      <c r="T39" s="1"/>
      <c r="U39" s="1"/>
      <c r="V39" s="1"/>
      <c r="W39" s="1"/>
      <c r="X39" s="1"/>
      <c r="Y39" s="1"/>
      <c r="Z39" s="1"/>
    </row>
    <row r="40" ht="15.75" customHeight="1">
      <c r="A40" s="23"/>
      <c r="B40" s="10"/>
      <c r="C40" s="38"/>
      <c r="D40" s="39"/>
      <c r="E40" s="39"/>
      <c r="F40" s="39"/>
      <c r="G40" s="39"/>
      <c r="H40" s="39"/>
      <c r="I40" s="39"/>
      <c r="J40" s="39"/>
      <c r="K40" s="40"/>
      <c r="L40" s="7"/>
      <c r="M40" s="1"/>
      <c r="N40" s="1"/>
      <c r="O40" s="1"/>
      <c r="P40" s="1"/>
      <c r="Q40" s="1"/>
      <c r="R40" s="1"/>
      <c r="S40" s="1"/>
      <c r="T40" s="1"/>
      <c r="U40" s="1"/>
      <c r="V40" s="1"/>
      <c r="W40" s="1"/>
      <c r="X40" s="1"/>
      <c r="Y40" s="1"/>
      <c r="Z40" s="1"/>
    </row>
    <row r="41" ht="15.75" customHeight="1">
      <c r="A41" s="23"/>
      <c r="B41" s="18" t="s">
        <v>18</v>
      </c>
      <c r="C41" s="19" t="s">
        <v>7</v>
      </c>
      <c r="D41" s="20" t="s">
        <v>8</v>
      </c>
      <c r="E41" s="21"/>
      <c r="F41" s="21"/>
      <c r="G41" s="21"/>
      <c r="H41" s="21"/>
      <c r="I41" s="21"/>
      <c r="J41" s="21"/>
      <c r="K41" s="22"/>
      <c r="L41" s="7"/>
      <c r="M41" s="1"/>
      <c r="N41" s="1"/>
      <c r="O41" s="1"/>
      <c r="P41" s="1"/>
      <c r="Q41" s="1"/>
      <c r="R41" s="1"/>
      <c r="S41" s="1"/>
      <c r="T41" s="1"/>
      <c r="U41" s="1"/>
      <c r="V41" s="1"/>
      <c r="W41" s="1"/>
      <c r="X41" s="1"/>
      <c r="Y41" s="1"/>
      <c r="Z41" s="1"/>
    </row>
    <row r="42" ht="15.75" customHeight="1">
      <c r="A42" s="23"/>
      <c r="B42" s="24" t="s">
        <v>9</v>
      </c>
      <c r="C42" s="10"/>
      <c r="D42" s="20" t="s">
        <v>10</v>
      </c>
      <c r="E42" s="22"/>
      <c r="F42" s="20" t="s">
        <v>11</v>
      </c>
      <c r="G42" s="22"/>
      <c r="H42" s="20" t="s">
        <v>19</v>
      </c>
      <c r="I42" s="22"/>
      <c r="J42" s="20" t="s">
        <v>13</v>
      </c>
      <c r="K42" s="22"/>
      <c r="L42" s="7"/>
      <c r="M42" s="1"/>
      <c r="N42" s="1"/>
      <c r="O42" s="1"/>
      <c r="P42" s="1"/>
      <c r="Q42" s="1"/>
      <c r="R42" s="1"/>
      <c r="S42" s="1"/>
      <c r="T42" s="1"/>
      <c r="U42" s="1"/>
      <c r="V42" s="1"/>
      <c r="W42" s="1"/>
      <c r="X42" s="1"/>
      <c r="Y42" s="1"/>
      <c r="Z42" s="1"/>
    </row>
    <row r="43" ht="25.5" customHeight="1">
      <c r="A43" s="23"/>
      <c r="B43" s="25" t="str">
        <f>RUBRICA!A7</f>
        <v>3. Relaciona el Proyecto APT con sus intereses profesionales. *</v>
      </c>
      <c r="C43" s="26" t="s">
        <v>10</v>
      </c>
      <c r="D43" s="27" t="str">
        <f>IF($C43=CL,"X","")</f>
        <v>X</v>
      </c>
      <c r="E43" s="27">
        <f t="shared" ref="E43:E45" si="16">IF(D43="X",100*0.1,"")</f>
        <v>10</v>
      </c>
      <c r="F43" s="27" t="str">
        <f>IF($C43=L,"X","")</f>
        <v/>
      </c>
      <c r="G43" s="27" t="str">
        <f t="shared" ref="G43:G45" si="17">IF(F43="X",60*0.1,"")</f>
        <v/>
      </c>
      <c r="H43" s="27" t="str">
        <f>IF($C43=ML,"X","")</f>
        <v/>
      </c>
      <c r="I43" s="27" t="str">
        <f t="shared" ref="I43:I45" si="18">IF(H43="X",30*0.1,"")</f>
        <v/>
      </c>
      <c r="J43" s="27" t="str">
        <f>IF($C43=NL,"X","")</f>
        <v/>
      </c>
      <c r="K43" s="27" t="str">
        <f t="shared" ref="K43:K45" si="19">IF($J43="X",0,"")</f>
        <v/>
      </c>
      <c r="L43" s="7"/>
      <c r="M43" s="1"/>
      <c r="N43" s="1"/>
      <c r="O43" s="1"/>
      <c r="P43" s="1"/>
      <c r="Q43" s="1"/>
      <c r="R43" s="1"/>
      <c r="S43" s="1"/>
      <c r="T43" s="1"/>
      <c r="U43" s="1"/>
      <c r="V43" s="1"/>
      <c r="W43" s="1"/>
      <c r="X43" s="1"/>
      <c r="Y43" s="1"/>
      <c r="Z43" s="1"/>
    </row>
    <row r="44" ht="15.75" customHeight="1">
      <c r="A44" s="23"/>
      <c r="B44" s="25" t="str">
        <f>RUBRICA!A15</f>
        <v>11. Expone el tema utilizando un lenguaje técnico disciplinar al presentar la propuesta y responde evidenciando un manejo de la información. *</v>
      </c>
      <c r="C44" s="26" t="s">
        <v>10</v>
      </c>
      <c r="D44" s="27" t="str">
        <f>IF($C44=CL,"X","")</f>
        <v>X</v>
      </c>
      <c r="E44" s="27">
        <f t="shared" si="16"/>
        <v>10</v>
      </c>
      <c r="F44" s="27" t="str">
        <f>IF($C44=L,"X","")</f>
        <v/>
      </c>
      <c r="G44" s="27" t="str">
        <f t="shared" si="17"/>
        <v/>
      </c>
      <c r="H44" s="27" t="str">
        <f>IF($C44=ML,"X","")</f>
        <v/>
      </c>
      <c r="I44" s="27" t="str">
        <f t="shared" si="18"/>
        <v/>
      </c>
      <c r="J44" s="27" t="str">
        <f>IF($C44=NL,"X","")</f>
        <v/>
      </c>
      <c r="K44" s="27" t="str">
        <f t="shared" si="19"/>
        <v/>
      </c>
      <c r="L44" s="7"/>
      <c r="M44" s="1"/>
      <c r="N44" s="1"/>
      <c r="O44" s="1"/>
      <c r="P44" s="1"/>
      <c r="Q44" s="1"/>
      <c r="R44" s="1"/>
      <c r="S44" s="1"/>
      <c r="T44" s="1"/>
      <c r="U44" s="1"/>
      <c r="V44" s="1"/>
      <c r="W44" s="1"/>
      <c r="X44" s="1"/>
      <c r="Y44" s="1"/>
      <c r="Z44" s="1"/>
    </row>
    <row r="45" ht="15.75" customHeight="1">
      <c r="A45" s="23"/>
      <c r="B45" s="25" t="str">
        <f>RUBRICA!A17</f>
        <v>13. Colaboración y trabajo en equipo *</v>
      </c>
      <c r="C45" s="26" t="s">
        <v>10</v>
      </c>
      <c r="D45" s="27" t="str">
        <f>IF($C45=CL,"X","")</f>
        <v>X</v>
      </c>
      <c r="E45" s="27">
        <f t="shared" si="16"/>
        <v>10</v>
      </c>
      <c r="F45" s="27" t="str">
        <f>IF($C45=L,"X","")</f>
        <v/>
      </c>
      <c r="G45" s="27" t="str">
        <f t="shared" si="17"/>
        <v/>
      </c>
      <c r="H45" s="27" t="str">
        <f>IF($C45=ML,"X","")</f>
        <v/>
      </c>
      <c r="I45" s="27" t="str">
        <f t="shared" si="18"/>
        <v/>
      </c>
      <c r="J45" s="27" t="str">
        <f>IF($C45=NL,"X","")</f>
        <v/>
      </c>
      <c r="K45" s="27" t="str">
        <f t="shared" si="19"/>
        <v/>
      </c>
      <c r="L45" s="7"/>
      <c r="M45" s="1"/>
      <c r="N45" s="1"/>
      <c r="O45" s="1"/>
      <c r="P45" s="1"/>
      <c r="Q45" s="1"/>
      <c r="R45" s="1"/>
      <c r="S45" s="1"/>
      <c r="T45" s="1"/>
      <c r="U45" s="1"/>
      <c r="V45" s="1"/>
      <c r="W45" s="1"/>
      <c r="X45" s="1"/>
      <c r="Y45" s="1"/>
      <c r="Z45" s="1"/>
    </row>
    <row r="46" ht="15.75" customHeight="1">
      <c r="A46" s="23"/>
      <c r="B46" s="41" t="s">
        <v>20</v>
      </c>
      <c r="C46" s="29">
        <f>E46+G46+I46+K46</f>
        <v>30</v>
      </c>
      <c r="D46" s="30"/>
      <c r="E46" s="30">
        <f>SUM(E43:E45)</f>
        <v>30</v>
      </c>
      <c r="F46" s="30"/>
      <c r="G46" s="30">
        <f>SUM(G43:G45)</f>
        <v>0</v>
      </c>
      <c r="H46" s="30"/>
      <c r="I46" s="30">
        <f>SUM(I43:I45)</f>
        <v>0</v>
      </c>
      <c r="J46" s="30"/>
      <c r="K46" s="30">
        <f>SUM(K43:K45)</f>
        <v>0</v>
      </c>
      <c r="L46" s="7"/>
      <c r="M46" s="1"/>
      <c r="N46" s="1"/>
      <c r="O46" s="1"/>
      <c r="P46" s="1"/>
      <c r="Q46" s="1"/>
      <c r="R46" s="1"/>
      <c r="S46" s="1"/>
      <c r="T46" s="1"/>
      <c r="U46" s="1"/>
      <c r="V46" s="1"/>
      <c r="W46" s="1"/>
      <c r="X46" s="1"/>
      <c r="Y46" s="1"/>
      <c r="Z46" s="1"/>
    </row>
    <row r="47" ht="15.75" customHeight="1">
      <c r="A47" s="10"/>
      <c r="B47" s="28" t="s">
        <v>15</v>
      </c>
      <c r="C47" s="31">
        <f>VLOOKUP(C46,ESCALA_TRAB_EQUIP!A2:B62,2,FALSE)</f>
        <v>7</v>
      </c>
      <c r="D47" s="32"/>
      <c r="E47" s="16"/>
      <c r="F47" s="16"/>
      <c r="G47" s="16"/>
      <c r="H47" s="16"/>
      <c r="I47" s="16"/>
      <c r="J47" s="16"/>
      <c r="K47" s="16"/>
      <c r="L47" s="1"/>
      <c r="M47" s="1"/>
      <c r="N47" s="1"/>
      <c r="O47" s="1"/>
      <c r="P47" s="1"/>
      <c r="Q47" s="1"/>
      <c r="R47" s="1"/>
      <c r="S47" s="1"/>
      <c r="T47" s="1"/>
      <c r="U47" s="1"/>
      <c r="V47" s="1"/>
      <c r="W47" s="1"/>
      <c r="X47" s="1"/>
      <c r="Y47" s="1"/>
      <c r="Z47" s="1"/>
    </row>
    <row r="48" ht="15.75" customHeight="1">
      <c r="A48" s="16"/>
      <c r="B48" s="42"/>
      <c r="C48" s="43"/>
      <c r="D48" s="1"/>
      <c r="E48" s="1"/>
      <c r="F48" s="1"/>
      <c r="G48" s="1"/>
      <c r="H48" s="1"/>
      <c r="I48" s="1"/>
      <c r="J48" s="1"/>
      <c r="K48" s="1"/>
      <c r="L48" s="1"/>
      <c r="M48" s="1"/>
      <c r="N48" s="1"/>
      <c r="O48" s="1"/>
      <c r="P48" s="1"/>
      <c r="Q48" s="1"/>
      <c r="R48" s="1"/>
      <c r="S48" s="1"/>
      <c r="T48" s="1"/>
      <c r="U48" s="1"/>
      <c r="V48" s="1"/>
      <c r="W48" s="1"/>
      <c r="X48" s="1"/>
      <c r="Y48" s="1"/>
      <c r="Z48" s="1"/>
    </row>
    <row r="49" ht="15.75" customHeight="1">
      <c r="A49" s="2"/>
      <c r="B49" s="46"/>
      <c r="C49" s="47"/>
      <c r="D49" s="2"/>
      <c r="E49" s="2"/>
      <c r="F49" s="2"/>
      <c r="G49" s="2"/>
      <c r="H49" s="2"/>
      <c r="I49" s="2"/>
      <c r="J49" s="2"/>
      <c r="K49" s="2"/>
      <c r="L49" s="1"/>
      <c r="M49" s="1"/>
      <c r="N49" s="1"/>
      <c r="O49" s="1"/>
      <c r="P49" s="1"/>
      <c r="Q49" s="1"/>
      <c r="R49" s="1"/>
      <c r="S49" s="1"/>
      <c r="T49" s="1"/>
      <c r="U49" s="1"/>
      <c r="V49" s="1"/>
      <c r="W49" s="1"/>
      <c r="X49" s="1"/>
      <c r="Y49" s="1"/>
      <c r="Z49" s="1"/>
    </row>
    <row r="50" ht="15.75" customHeight="1">
      <c r="A50" s="33" t="s">
        <v>16</v>
      </c>
      <c r="B50" s="34" t="s">
        <v>17</v>
      </c>
      <c r="C50" s="35" t="str">
        <f>B6</f>
        <v>Martin Mondaca</v>
      </c>
      <c r="D50" s="36"/>
      <c r="E50" s="36"/>
      <c r="F50" s="36"/>
      <c r="G50" s="36"/>
      <c r="H50" s="36"/>
      <c r="I50" s="36"/>
      <c r="J50" s="36"/>
      <c r="K50" s="37"/>
      <c r="L50" s="7"/>
      <c r="M50" s="1"/>
      <c r="N50" s="1"/>
      <c r="O50" s="1"/>
      <c r="P50" s="1"/>
      <c r="Q50" s="1"/>
      <c r="R50" s="1"/>
      <c r="S50" s="1"/>
      <c r="T50" s="1"/>
      <c r="U50" s="1"/>
      <c r="V50" s="1"/>
      <c r="W50" s="1"/>
      <c r="X50" s="1"/>
      <c r="Y50" s="1"/>
      <c r="Z50" s="1"/>
    </row>
    <row r="51" ht="15.75" customHeight="1">
      <c r="A51" s="23"/>
      <c r="B51" s="10"/>
      <c r="C51" s="38"/>
      <c r="D51" s="39"/>
      <c r="E51" s="39"/>
      <c r="F51" s="39"/>
      <c r="G51" s="39"/>
      <c r="H51" s="39"/>
      <c r="I51" s="39"/>
      <c r="J51" s="39"/>
      <c r="K51" s="40"/>
      <c r="L51" s="7"/>
      <c r="M51" s="1"/>
      <c r="N51" s="1"/>
      <c r="O51" s="1"/>
      <c r="P51" s="1"/>
      <c r="Q51" s="1"/>
      <c r="R51" s="1"/>
      <c r="S51" s="1"/>
      <c r="T51" s="1"/>
      <c r="U51" s="1"/>
      <c r="V51" s="1"/>
      <c r="W51" s="1"/>
      <c r="X51" s="1"/>
      <c r="Y51" s="1"/>
      <c r="Z51" s="1"/>
    </row>
    <row r="52" ht="15.75" customHeight="1">
      <c r="A52" s="23"/>
      <c r="B52" s="18" t="s">
        <v>18</v>
      </c>
      <c r="C52" s="19" t="s">
        <v>7</v>
      </c>
      <c r="D52" s="20" t="s">
        <v>8</v>
      </c>
      <c r="E52" s="21"/>
      <c r="F52" s="21"/>
      <c r="G52" s="21"/>
      <c r="H52" s="21"/>
      <c r="I52" s="21"/>
      <c r="J52" s="21"/>
      <c r="K52" s="22"/>
      <c r="L52" s="7"/>
      <c r="M52" s="1"/>
      <c r="N52" s="1"/>
      <c r="O52" s="1"/>
      <c r="P52" s="1"/>
      <c r="Q52" s="1"/>
      <c r="R52" s="1"/>
      <c r="S52" s="1"/>
      <c r="T52" s="1"/>
      <c r="U52" s="1"/>
      <c r="V52" s="1"/>
      <c r="W52" s="1"/>
      <c r="X52" s="1"/>
      <c r="Y52" s="1"/>
      <c r="Z52" s="1"/>
    </row>
    <row r="53" ht="15.75" customHeight="1">
      <c r="A53" s="23"/>
      <c r="B53" s="24" t="s">
        <v>9</v>
      </c>
      <c r="C53" s="10"/>
      <c r="D53" s="20" t="s">
        <v>10</v>
      </c>
      <c r="E53" s="22"/>
      <c r="F53" s="20" t="s">
        <v>11</v>
      </c>
      <c r="G53" s="22"/>
      <c r="H53" s="20" t="s">
        <v>19</v>
      </c>
      <c r="I53" s="22"/>
      <c r="J53" s="20" t="s">
        <v>13</v>
      </c>
      <c r="K53" s="22"/>
      <c r="L53" s="7"/>
      <c r="M53" s="1"/>
      <c r="N53" s="1"/>
      <c r="O53" s="1"/>
      <c r="P53" s="1"/>
      <c r="Q53" s="1"/>
      <c r="R53" s="1"/>
      <c r="S53" s="1"/>
      <c r="T53" s="1"/>
      <c r="U53" s="1"/>
      <c r="V53" s="1"/>
      <c r="W53" s="1"/>
      <c r="X53" s="1"/>
      <c r="Y53" s="1"/>
      <c r="Z53" s="1"/>
    </row>
    <row r="54" ht="25.5" customHeight="1">
      <c r="A54" s="23"/>
      <c r="B54" s="25" t="str">
        <f>RUBRICA!A7</f>
        <v>3. Relaciona el Proyecto APT con sus intereses profesionales. *</v>
      </c>
      <c r="C54" s="26" t="s">
        <v>10</v>
      </c>
      <c r="D54" s="27" t="str">
        <f>IF($C54=CL,"X","")</f>
        <v>X</v>
      </c>
      <c r="E54" s="27">
        <f t="shared" ref="E54:E56" si="20">IF(D54="X",100*0.1,"")</f>
        <v>10</v>
      </c>
      <c r="F54" s="27" t="str">
        <f>IF($C54=L,"X","")</f>
        <v/>
      </c>
      <c r="G54" s="27" t="str">
        <f t="shared" ref="G54:G56" si="21">IF(F54="X",60*0.1,"")</f>
        <v/>
      </c>
      <c r="H54" s="27" t="str">
        <f>IF($C54=ML,"X","")</f>
        <v/>
      </c>
      <c r="I54" s="27" t="str">
        <f t="shared" ref="I54:I56" si="22">IF(H54="X",30*0.1,"")</f>
        <v/>
      </c>
      <c r="J54" s="27" t="str">
        <f>IF($C54=NL,"X","")</f>
        <v/>
      </c>
      <c r="K54" s="27" t="str">
        <f t="shared" ref="K54:K56" si="23">IF($J54="X",0,"")</f>
        <v/>
      </c>
      <c r="L54" s="7"/>
      <c r="M54" s="1"/>
      <c r="N54" s="1"/>
      <c r="O54" s="1"/>
      <c r="P54" s="1"/>
      <c r="Q54" s="1"/>
      <c r="R54" s="1"/>
      <c r="S54" s="1"/>
      <c r="T54" s="1"/>
      <c r="U54" s="1"/>
      <c r="V54" s="1"/>
      <c r="W54" s="1"/>
      <c r="X54" s="1"/>
      <c r="Y54" s="1"/>
      <c r="Z54" s="1"/>
    </row>
    <row r="55" ht="15.75" customHeight="1">
      <c r="A55" s="23"/>
      <c r="B55" s="25" t="str">
        <f>RUBRICA!A15</f>
        <v>11. Expone el tema utilizando un lenguaje técnico disciplinar al presentar la propuesta y responde evidenciando un manejo de la información. *</v>
      </c>
      <c r="C55" s="26" t="s">
        <v>10</v>
      </c>
      <c r="D55" s="27" t="str">
        <f>IF($C55=CL,"X","")</f>
        <v>X</v>
      </c>
      <c r="E55" s="27">
        <f t="shared" si="20"/>
        <v>10</v>
      </c>
      <c r="F55" s="27" t="str">
        <f>IF($C55=L,"X","")</f>
        <v/>
      </c>
      <c r="G55" s="27" t="str">
        <f t="shared" si="21"/>
        <v/>
      </c>
      <c r="H55" s="27" t="str">
        <f>IF($C55=ML,"X","")</f>
        <v/>
      </c>
      <c r="I55" s="27" t="str">
        <f t="shared" si="22"/>
        <v/>
      </c>
      <c r="J55" s="27" t="str">
        <f>IF($C55=NL,"X","")</f>
        <v/>
      </c>
      <c r="K55" s="27" t="str">
        <f t="shared" si="23"/>
        <v/>
      </c>
      <c r="L55" s="7"/>
      <c r="M55" s="1"/>
      <c r="N55" s="1"/>
      <c r="O55" s="1"/>
      <c r="P55" s="1"/>
      <c r="Q55" s="1"/>
      <c r="R55" s="1"/>
      <c r="S55" s="1"/>
      <c r="T55" s="1"/>
      <c r="U55" s="1"/>
      <c r="V55" s="1"/>
      <c r="W55" s="1"/>
      <c r="X55" s="1"/>
      <c r="Y55" s="1"/>
      <c r="Z55" s="1"/>
    </row>
    <row r="56" ht="15.75" customHeight="1">
      <c r="A56" s="23"/>
      <c r="B56" s="25" t="str">
        <f>RUBRICA!A17</f>
        <v>13. Colaboración y trabajo en equipo *</v>
      </c>
      <c r="C56" s="26" t="s">
        <v>10</v>
      </c>
      <c r="D56" s="27" t="str">
        <f>IF($C56=CL,"X","")</f>
        <v>X</v>
      </c>
      <c r="E56" s="27">
        <f t="shared" si="20"/>
        <v>10</v>
      </c>
      <c r="F56" s="27" t="str">
        <f>IF($C56=L,"X","")</f>
        <v/>
      </c>
      <c r="G56" s="27" t="str">
        <f t="shared" si="21"/>
        <v/>
      </c>
      <c r="H56" s="27" t="str">
        <f>IF($C56=ML,"X","")</f>
        <v/>
      </c>
      <c r="I56" s="27" t="str">
        <f t="shared" si="22"/>
        <v/>
      </c>
      <c r="J56" s="27" t="str">
        <f>IF($C56=NL,"X","")</f>
        <v/>
      </c>
      <c r="K56" s="27" t="str">
        <f t="shared" si="23"/>
        <v/>
      </c>
      <c r="L56" s="7"/>
      <c r="M56" s="1"/>
      <c r="N56" s="1"/>
      <c r="O56" s="1"/>
      <c r="P56" s="1"/>
      <c r="Q56" s="1"/>
      <c r="R56" s="1"/>
      <c r="S56" s="1"/>
      <c r="T56" s="1"/>
      <c r="U56" s="1"/>
      <c r="V56" s="1"/>
      <c r="W56" s="1"/>
      <c r="X56" s="1"/>
      <c r="Y56" s="1"/>
      <c r="Z56" s="1"/>
    </row>
    <row r="57" ht="15.75" customHeight="1">
      <c r="A57" s="23"/>
      <c r="B57" s="41" t="s">
        <v>20</v>
      </c>
      <c r="C57" s="29">
        <f>E57+G57+I57+K57</f>
        <v>30</v>
      </c>
      <c r="D57" s="30">
        <f>COUNTIF(D55:D56,"X")</f>
        <v>2</v>
      </c>
      <c r="E57" s="30">
        <f t="shared" ref="E57:K57" si="24">SUM(E54:E56)</f>
        <v>30</v>
      </c>
      <c r="F57" s="30">
        <f t="shared" si="24"/>
        <v>0</v>
      </c>
      <c r="G57" s="30">
        <f t="shared" si="24"/>
        <v>0</v>
      </c>
      <c r="H57" s="30">
        <f t="shared" si="24"/>
        <v>0</v>
      </c>
      <c r="I57" s="30">
        <f t="shared" si="24"/>
        <v>0</v>
      </c>
      <c r="J57" s="30">
        <f t="shared" si="24"/>
        <v>0</v>
      </c>
      <c r="K57" s="30">
        <f t="shared" si="24"/>
        <v>0</v>
      </c>
      <c r="L57" s="7"/>
      <c r="M57" s="1"/>
      <c r="N57" s="1"/>
      <c r="O57" s="1"/>
      <c r="P57" s="1"/>
      <c r="Q57" s="1"/>
      <c r="R57" s="1"/>
      <c r="S57" s="1"/>
      <c r="T57" s="1"/>
      <c r="U57" s="1"/>
      <c r="V57" s="1"/>
      <c r="W57" s="1"/>
      <c r="X57" s="1"/>
      <c r="Y57" s="1"/>
      <c r="Z57" s="1"/>
    </row>
    <row r="58" ht="15.75" customHeight="1">
      <c r="A58" s="10"/>
      <c r="B58" s="28" t="s">
        <v>15</v>
      </c>
      <c r="C58" s="31">
        <f>VLOOKUP(C57,ESCALA_TRAB_EQUIP!A2:B62,2,FALSE)</f>
        <v>7</v>
      </c>
      <c r="D58" s="32"/>
      <c r="E58" s="16"/>
      <c r="F58" s="16"/>
      <c r="G58" s="16"/>
      <c r="H58" s="16"/>
      <c r="I58" s="16"/>
      <c r="J58" s="16"/>
      <c r="K58" s="16"/>
      <c r="L58" s="1"/>
      <c r="M58" s="1"/>
      <c r="N58" s="1"/>
      <c r="O58" s="1"/>
      <c r="P58" s="1"/>
      <c r="Q58" s="1"/>
      <c r="R58" s="1"/>
      <c r="S58" s="1"/>
      <c r="T58" s="1"/>
      <c r="U58" s="1"/>
      <c r="V58" s="1"/>
      <c r="W58" s="1"/>
      <c r="X58" s="1"/>
      <c r="Y58" s="1"/>
      <c r="Z58" s="1"/>
    </row>
    <row r="59" ht="15.75" customHeight="1">
      <c r="A59" s="16"/>
      <c r="B59" s="42"/>
      <c r="C59" s="43"/>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44"/>
      <c r="C60" s="45"/>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44"/>
      <c r="C61" s="45"/>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44"/>
      <c r="C62" s="45"/>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44"/>
      <c r="C63" s="45"/>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44"/>
      <c r="C64" s="45"/>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44"/>
      <c r="C65" s="45"/>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44"/>
      <c r="C66" s="45"/>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44"/>
      <c r="C67" s="45"/>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44"/>
      <c r="C68" s="45"/>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44"/>
      <c r="C69" s="45"/>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44"/>
      <c r="C70" s="45"/>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44"/>
      <c r="C71" s="45"/>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44"/>
      <c r="C72" s="45"/>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44"/>
      <c r="C73" s="45"/>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44"/>
      <c r="C74" s="45"/>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44"/>
      <c r="C75" s="45"/>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44"/>
      <c r="C76" s="45"/>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44"/>
      <c r="C77" s="45"/>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44"/>
      <c r="C78" s="45"/>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44"/>
      <c r="C79" s="45"/>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44"/>
      <c r="C80" s="45"/>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44"/>
      <c r="C81" s="45"/>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44"/>
      <c r="C82" s="45"/>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44"/>
      <c r="C83" s="45"/>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44"/>
      <c r="C84" s="45"/>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44"/>
      <c r="C85" s="45"/>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44"/>
      <c r="C86" s="45"/>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44"/>
      <c r="C87" s="45"/>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44"/>
      <c r="C88" s="45"/>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44"/>
      <c r="C89" s="45"/>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44"/>
      <c r="C90" s="45"/>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44"/>
      <c r="C91" s="45"/>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44"/>
      <c r="C92" s="45"/>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44"/>
      <c r="C93" s="45"/>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44"/>
      <c r="C94" s="45"/>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44"/>
      <c r="C95" s="45"/>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44"/>
      <c r="C96" s="45"/>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44"/>
      <c r="C97" s="45"/>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44"/>
      <c r="C98" s="45"/>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44"/>
      <c r="C99" s="45"/>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44"/>
      <c r="C100" s="45"/>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44"/>
      <c r="C101" s="45"/>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44"/>
      <c r="C102" s="45"/>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44"/>
      <c r="C103" s="45"/>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44"/>
      <c r="C104" s="45"/>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44"/>
      <c r="C105" s="45"/>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44"/>
      <c r="C106" s="45"/>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44"/>
      <c r="C107" s="45"/>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44"/>
      <c r="C108" s="45"/>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44"/>
      <c r="C109" s="45"/>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44"/>
      <c r="C110" s="45"/>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44"/>
      <c r="C111" s="45"/>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44"/>
      <c r="C112" s="45"/>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44"/>
      <c r="C113" s="45"/>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44"/>
      <c r="C114" s="45"/>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44"/>
      <c r="C115" s="45"/>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44"/>
      <c r="C116" s="45"/>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44"/>
      <c r="C117" s="45"/>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44"/>
      <c r="C118" s="45"/>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44"/>
      <c r="C119" s="45"/>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44"/>
      <c r="C120" s="45"/>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44"/>
      <c r="C121" s="45"/>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44"/>
      <c r="C122" s="45"/>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44"/>
      <c r="C123" s="45"/>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44"/>
      <c r="C124" s="45"/>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44"/>
      <c r="C125" s="45"/>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44"/>
      <c r="C126" s="45"/>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44"/>
      <c r="C127" s="45"/>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44"/>
      <c r="C128" s="45"/>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44"/>
      <c r="C129" s="45"/>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44"/>
      <c r="C130" s="45"/>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44"/>
      <c r="C131" s="45"/>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44"/>
      <c r="C132" s="45"/>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44"/>
      <c r="C133" s="45"/>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44"/>
      <c r="C134" s="45"/>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44"/>
      <c r="C135" s="45"/>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44"/>
      <c r="C136" s="45"/>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44"/>
      <c r="C137" s="45"/>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44"/>
      <c r="C138" s="45"/>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44"/>
      <c r="C139" s="45"/>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44"/>
      <c r="C140" s="45"/>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44"/>
      <c r="C141" s="45"/>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44"/>
      <c r="C142" s="45"/>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44"/>
      <c r="C143" s="45"/>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44"/>
      <c r="C144" s="45"/>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44"/>
      <c r="C145" s="45"/>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44"/>
      <c r="C146" s="45"/>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44"/>
      <c r="C147" s="45"/>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44"/>
      <c r="C148" s="45"/>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44"/>
      <c r="C149" s="45"/>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44"/>
      <c r="C150" s="45"/>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44"/>
      <c r="C151" s="45"/>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44"/>
      <c r="C152" s="45"/>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44"/>
      <c r="C153" s="45"/>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44"/>
      <c r="C154" s="45"/>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44"/>
      <c r="C155" s="45"/>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44"/>
      <c r="C156" s="45"/>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44"/>
      <c r="C157" s="45"/>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44"/>
      <c r="C158" s="45"/>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44"/>
      <c r="C159" s="45"/>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44"/>
      <c r="C160" s="45"/>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44"/>
      <c r="C161" s="45"/>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44"/>
      <c r="C162" s="45"/>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44"/>
      <c r="C163" s="45"/>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44"/>
      <c r="C164" s="45"/>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44"/>
      <c r="C165" s="45"/>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44"/>
      <c r="C166" s="45"/>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44"/>
      <c r="C167" s="45"/>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44"/>
      <c r="C168" s="45"/>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44"/>
      <c r="C169" s="45"/>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44"/>
      <c r="C170" s="45"/>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44"/>
      <c r="C171" s="45"/>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44"/>
      <c r="C172" s="45"/>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44"/>
      <c r="C173" s="45"/>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44"/>
      <c r="C174" s="45"/>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44"/>
      <c r="C175" s="45"/>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44"/>
      <c r="C176" s="45"/>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44"/>
      <c r="C177" s="45"/>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44"/>
      <c r="C178" s="45"/>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44"/>
      <c r="C179" s="45"/>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44"/>
      <c r="C180" s="45"/>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44"/>
      <c r="C181" s="45"/>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44"/>
      <c r="C182" s="45"/>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44"/>
      <c r="C183" s="45"/>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44"/>
      <c r="C184" s="45"/>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44"/>
      <c r="C185" s="45"/>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44"/>
      <c r="C186" s="45"/>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44"/>
      <c r="C187" s="45"/>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44"/>
      <c r="C188" s="45"/>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44"/>
      <c r="C189" s="45"/>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44"/>
      <c r="C190" s="45"/>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44"/>
      <c r="C191" s="45"/>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44"/>
      <c r="C192" s="45"/>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44"/>
      <c r="C193" s="45"/>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44"/>
      <c r="C194" s="45"/>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44"/>
      <c r="C195" s="45"/>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44"/>
      <c r="C196" s="45"/>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44"/>
      <c r="C197" s="45"/>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44"/>
      <c r="C198" s="45"/>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44"/>
      <c r="C199" s="45"/>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44"/>
      <c r="C200" s="45"/>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44"/>
      <c r="C201" s="45"/>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44"/>
      <c r="C202" s="45"/>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44"/>
      <c r="C203" s="45"/>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44"/>
      <c r="C204" s="45"/>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44"/>
      <c r="C205" s="45"/>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44"/>
      <c r="C206" s="45"/>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44"/>
      <c r="C207" s="45"/>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44"/>
      <c r="C208" s="45"/>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44"/>
      <c r="C209" s="45"/>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44"/>
      <c r="C210" s="45"/>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44"/>
      <c r="C211" s="45"/>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44"/>
      <c r="C212" s="45"/>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44"/>
      <c r="C213" s="45"/>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44"/>
      <c r="C214" s="45"/>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44"/>
      <c r="C215" s="45"/>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44"/>
      <c r="C216" s="45"/>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44"/>
      <c r="C217" s="45"/>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44"/>
      <c r="C218" s="45"/>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44"/>
      <c r="C219" s="45"/>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44"/>
      <c r="C220" s="45"/>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44"/>
      <c r="C221" s="45"/>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44"/>
      <c r="C222" s="45"/>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44"/>
      <c r="C223" s="45"/>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44"/>
      <c r="C224" s="45"/>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44"/>
      <c r="C225" s="45"/>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44"/>
      <c r="C226" s="45"/>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44"/>
      <c r="C227" s="45"/>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44"/>
      <c r="C228" s="45"/>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44"/>
      <c r="C229" s="45"/>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44"/>
      <c r="C230" s="45"/>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44"/>
      <c r="C231" s="45"/>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44"/>
      <c r="C232" s="45"/>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44"/>
      <c r="C233" s="45"/>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44"/>
      <c r="C234" s="45"/>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44"/>
      <c r="C235" s="45"/>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44"/>
      <c r="C236" s="45"/>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44"/>
      <c r="C237" s="45"/>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44"/>
      <c r="C238" s="45"/>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44"/>
      <c r="C239" s="45"/>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44"/>
      <c r="C240" s="45"/>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44"/>
      <c r="C241" s="45"/>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44"/>
      <c r="C242" s="45"/>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44"/>
      <c r="C243" s="45"/>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44"/>
      <c r="C244" s="45"/>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44"/>
      <c r="C245" s="45"/>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44"/>
      <c r="C246" s="45"/>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44"/>
      <c r="C247" s="45"/>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44"/>
      <c r="C248" s="45"/>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44"/>
      <c r="C249" s="45"/>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44"/>
      <c r="C250" s="45"/>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44"/>
      <c r="C251" s="45"/>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44"/>
      <c r="C252" s="45"/>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44"/>
      <c r="C253" s="45"/>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44"/>
      <c r="C254" s="45"/>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44"/>
      <c r="C255" s="45"/>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44"/>
      <c r="C256" s="45"/>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44"/>
      <c r="C257" s="45"/>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44"/>
      <c r="C258" s="45"/>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44"/>
      <c r="C259" s="45"/>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44"/>
      <c r="C260" s="45"/>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44"/>
      <c r="C261" s="45"/>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44"/>
      <c r="C262" s="45"/>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44"/>
      <c r="C263" s="45"/>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44"/>
      <c r="C264" s="45"/>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44"/>
      <c r="C265" s="45"/>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44"/>
      <c r="C266" s="45"/>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44"/>
      <c r="C267" s="45"/>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44"/>
      <c r="C268" s="45"/>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44"/>
      <c r="C269" s="45"/>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44"/>
      <c r="C270" s="45"/>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44"/>
      <c r="C271" s="45"/>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44"/>
      <c r="C272" s="45"/>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44"/>
      <c r="C273" s="45"/>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44"/>
      <c r="C274" s="45"/>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44"/>
      <c r="C275" s="45"/>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44"/>
      <c r="C276" s="45"/>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44"/>
      <c r="C277" s="45"/>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44"/>
      <c r="C278" s="45"/>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44"/>
      <c r="C279" s="45"/>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44"/>
      <c r="C280" s="45"/>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44"/>
      <c r="C281" s="45"/>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44"/>
      <c r="C282" s="45"/>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44"/>
      <c r="C283" s="45"/>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44"/>
      <c r="C284" s="45"/>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44"/>
      <c r="C285" s="45"/>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44"/>
      <c r="C286" s="45"/>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44"/>
      <c r="C287" s="45"/>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44"/>
      <c r="C288" s="45"/>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44"/>
      <c r="C289" s="45"/>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44"/>
      <c r="C290" s="45"/>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44"/>
      <c r="C291" s="45"/>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44"/>
      <c r="C292" s="45"/>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44"/>
      <c r="C293" s="45"/>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44"/>
      <c r="C294" s="45"/>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44"/>
      <c r="C295" s="45"/>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44"/>
      <c r="C296" s="45"/>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44"/>
      <c r="C297" s="45"/>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44"/>
      <c r="C298" s="45"/>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44"/>
      <c r="C299" s="45"/>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44"/>
      <c r="C300" s="45"/>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44"/>
      <c r="C301" s="45"/>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44"/>
      <c r="C302" s="45"/>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44"/>
      <c r="C303" s="45"/>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44"/>
      <c r="C304" s="45"/>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44"/>
      <c r="C305" s="45"/>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44"/>
      <c r="C306" s="45"/>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44"/>
      <c r="C307" s="45"/>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44"/>
      <c r="C308" s="45"/>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44"/>
      <c r="C309" s="45"/>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44"/>
      <c r="C310" s="45"/>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44"/>
      <c r="C311" s="45"/>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44"/>
      <c r="C312" s="45"/>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44"/>
      <c r="C313" s="45"/>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44"/>
      <c r="C314" s="45"/>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44"/>
      <c r="C315" s="45"/>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44"/>
      <c r="C316" s="45"/>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44"/>
      <c r="C317" s="45"/>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44"/>
      <c r="C318" s="45"/>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44"/>
      <c r="C319" s="45"/>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44"/>
      <c r="C320" s="45"/>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44"/>
      <c r="C321" s="45"/>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44"/>
      <c r="C322" s="45"/>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44"/>
      <c r="C323" s="45"/>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44"/>
      <c r="C324" s="45"/>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44"/>
      <c r="C325" s="45"/>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44"/>
      <c r="C326" s="45"/>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44"/>
      <c r="C327" s="45"/>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44"/>
      <c r="C328" s="45"/>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44"/>
      <c r="C329" s="45"/>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44"/>
      <c r="C330" s="45"/>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44"/>
      <c r="C331" s="45"/>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44"/>
      <c r="C332" s="45"/>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44"/>
      <c r="C333" s="45"/>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44"/>
      <c r="C334" s="45"/>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44"/>
      <c r="C335" s="45"/>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44"/>
      <c r="C336" s="45"/>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44"/>
      <c r="C337" s="45"/>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44"/>
      <c r="C338" s="45"/>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44"/>
      <c r="C339" s="45"/>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44"/>
      <c r="C340" s="45"/>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44"/>
      <c r="C341" s="45"/>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44"/>
      <c r="C342" s="45"/>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44"/>
      <c r="C343" s="45"/>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44"/>
      <c r="C344" s="45"/>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44"/>
      <c r="C345" s="45"/>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44"/>
      <c r="C346" s="45"/>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44"/>
      <c r="C347" s="45"/>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44"/>
      <c r="C348" s="45"/>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44"/>
      <c r="C349" s="45"/>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44"/>
      <c r="C350" s="45"/>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44"/>
      <c r="C351" s="45"/>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44"/>
      <c r="C352" s="45"/>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44"/>
      <c r="C353" s="45"/>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44"/>
      <c r="C354" s="45"/>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44"/>
      <c r="C355" s="45"/>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44"/>
      <c r="C356" s="45"/>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44"/>
      <c r="C357" s="45"/>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44"/>
      <c r="C358" s="45"/>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44"/>
      <c r="C359" s="45"/>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44"/>
      <c r="C360" s="45"/>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44"/>
      <c r="C361" s="45"/>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44"/>
      <c r="C362" s="45"/>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44"/>
      <c r="C363" s="45"/>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44"/>
      <c r="C364" s="45"/>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44"/>
      <c r="C365" s="45"/>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44"/>
      <c r="C366" s="45"/>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44"/>
      <c r="C367" s="45"/>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44"/>
      <c r="C368" s="45"/>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44"/>
      <c r="C369" s="45"/>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44"/>
      <c r="C370" s="45"/>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44"/>
      <c r="C371" s="45"/>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44"/>
      <c r="C372" s="45"/>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44"/>
      <c r="C373" s="45"/>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44"/>
      <c r="C374" s="45"/>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44"/>
      <c r="C375" s="45"/>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44"/>
      <c r="C376" s="45"/>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44"/>
      <c r="C377" s="45"/>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44"/>
      <c r="C378" s="45"/>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44"/>
      <c r="C379" s="45"/>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44"/>
      <c r="C380" s="45"/>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44"/>
      <c r="C381" s="45"/>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44"/>
      <c r="C382" s="45"/>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44"/>
      <c r="C383" s="45"/>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44"/>
      <c r="C384" s="45"/>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44"/>
      <c r="C385" s="45"/>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44"/>
      <c r="C386" s="45"/>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44"/>
      <c r="C387" s="45"/>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44"/>
      <c r="C388" s="45"/>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44"/>
      <c r="C389" s="45"/>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44"/>
      <c r="C390" s="45"/>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44"/>
      <c r="C391" s="45"/>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44"/>
      <c r="C392" s="45"/>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44"/>
      <c r="C393" s="45"/>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44"/>
      <c r="C394" s="45"/>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44"/>
      <c r="C395" s="45"/>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44"/>
      <c r="C396" s="45"/>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44"/>
      <c r="C397" s="45"/>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44"/>
      <c r="C398" s="45"/>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44"/>
      <c r="C399" s="45"/>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44"/>
      <c r="C400" s="45"/>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44"/>
      <c r="C401" s="45"/>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44"/>
      <c r="C402" s="45"/>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44"/>
      <c r="C403" s="45"/>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44"/>
      <c r="C404" s="45"/>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44"/>
      <c r="C405" s="45"/>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44"/>
      <c r="C406" s="45"/>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44"/>
      <c r="C407" s="45"/>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44"/>
      <c r="C408" s="45"/>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44"/>
      <c r="C409" s="45"/>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44"/>
      <c r="C410" s="45"/>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44"/>
      <c r="C411" s="45"/>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44"/>
      <c r="C412" s="45"/>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44"/>
      <c r="C413" s="45"/>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44"/>
      <c r="C414" s="45"/>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44"/>
      <c r="C415" s="45"/>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44"/>
      <c r="C416" s="45"/>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44"/>
      <c r="C417" s="45"/>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44"/>
      <c r="C418" s="45"/>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44"/>
      <c r="C419" s="45"/>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44"/>
      <c r="C420" s="45"/>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44"/>
      <c r="C421" s="45"/>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44"/>
      <c r="C422" s="45"/>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44"/>
      <c r="C423" s="45"/>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44"/>
      <c r="C424" s="45"/>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44"/>
      <c r="C425" s="45"/>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44"/>
      <c r="C426" s="45"/>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44"/>
      <c r="C427" s="45"/>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44"/>
      <c r="C428" s="45"/>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44"/>
      <c r="C429" s="45"/>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44"/>
      <c r="C430" s="45"/>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44"/>
      <c r="C431" s="45"/>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44"/>
      <c r="C432" s="45"/>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44"/>
      <c r="C433" s="45"/>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44"/>
      <c r="C434" s="45"/>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44"/>
      <c r="C435" s="45"/>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44"/>
      <c r="C436" s="45"/>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44"/>
      <c r="C437" s="45"/>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44"/>
      <c r="C438" s="45"/>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44"/>
      <c r="C439" s="45"/>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44"/>
      <c r="C440" s="45"/>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44"/>
      <c r="C441" s="45"/>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44"/>
      <c r="C442" s="45"/>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44"/>
      <c r="C443" s="45"/>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44"/>
      <c r="C444" s="45"/>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44"/>
      <c r="C445" s="45"/>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44"/>
      <c r="C446" s="45"/>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44"/>
      <c r="C447" s="45"/>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44"/>
      <c r="C448" s="45"/>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44"/>
      <c r="C449" s="45"/>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44"/>
      <c r="C450" s="45"/>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44"/>
      <c r="C451" s="45"/>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44"/>
      <c r="C452" s="45"/>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44"/>
      <c r="C453" s="45"/>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44"/>
      <c r="C454" s="45"/>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44"/>
      <c r="C455" s="45"/>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44"/>
      <c r="C456" s="45"/>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44"/>
      <c r="C457" s="45"/>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44"/>
      <c r="C458" s="45"/>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44"/>
      <c r="C459" s="45"/>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44"/>
      <c r="C460" s="45"/>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44"/>
      <c r="C461" s="45"/>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44"/>
      <c r="C462" s="45"/>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44"/>
      <c r="C463" s="45"/>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44"/>
      <c r="C464" s="45"/>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44"/>
      <c r="C465" s="45"/>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44"/>
      <c r="C466" s="45"/>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44"/>
      <c r="C467" s="45"/>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44"/>
      <c r="C468" s="45"/>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44"/>
      <c r="C469" s="45"/>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44"/>
      <c r="C470" s="45"/>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44"/>
      <c r="C471" s="45"/>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44"/>
      <c r="C472" s="45"/>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44"/>
      <c r="C473" s="45"/>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44"/>
      <c r="C474" s="45"/>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44"/>
      <c r="C475" s="45"/>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44"/>
      <c r="C476" s="45"/>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44"/>
      <c r="C477" s="45"/>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44"/>
      <c r="C478" s="45"/>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44"/>
      <c r="C479" s="45"/>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44"/>
      <c r="C480" s="45"/>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44"/>
      <c r="C481" s="45"/>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44"/>
      <c r="C482" s="45"/>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44"/>
      <c r="C483" s="45"/>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44"/>
      <c r="C484" s="45"/>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44"/>
      <c r="C485" s="45"/>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44"/>
      <c r="C486" s="45"/>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44"/>
      <c r="C487" s="45"/>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44"/>
      <c r="C488" s="45"/>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44"/>
      <c r="C489" s="45"/>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44"/>
      <c r="C490" s="45"/>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44"/>
      <c r="C491" s="45"/>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44"/>
      <c r="C492" s="45"/>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44"/>
      <c r="C493" s="45"/>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44"/>
      <c r="C494" s="45"/>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44"/>
      <c r="C495" s="45"/>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44"/>
      <c r="C496" s="45"/>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44"/>
      <c r="C497" s="45"/>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44"/>
      <c r="C498" s="45"/>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44"/>
      <c r="C499" s="45"/>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44"/>
      <c r="C500" s="45"/>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44"/>
      <c r="C501" s="45"/>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44"/>
      <c r="C502" s="45"/>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44"/>
      <c r="C503" s="45"/>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44"/>
      <c r="C504" s="45"/>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44"/>
      <c r="C505" s="45"/>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44"/>
      <c r="C506" s="45"/>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44"/>
      <c r="C507" s="45"/>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44"/>
      <c r="C508" s="45"/>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44"/>
      <c r="C509" s="45"/>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44"/>
      <c r="C510" s="45"/>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44"/>
      <c r="C511" s="45"/>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44"/>
      <c r="C512" s="45"/>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44"/>
      <c r="C513" s="45"/>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44"/>
      <c r="C514" s="45"/>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44"/>
      <c r="C515" s="45"/>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44"/>
      <c r="C516" s="45"/>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44"/>
      <c r="C517" s="45"/>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44"/>
      <c r="C518" s="45"/>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44"/>
      <c r="C519" s="45"/>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44"/>
      <c r="C520" s="45"/>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44"/>
      <c r="C521" s="45"/>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44"/>
      <c r="C522" s="45"/>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44"/>
      <c r="C523" s="45"/>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44"/>
      <c r="C524" s="45"/>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44"/>
      <c r="C525" s="45"/>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44"/>
      <c r="C526" s="45"/>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44"/>
      <c r="C527" s="45"/>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44"/>
      <c r="C528" s="45"/>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44"/>
      <c r="C529" s="45"/>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44"/>
      <c r="C530" s="45"/>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44"/>
      <c r="C531" s="45"/>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44"/>
      <c r="C532" s="45"/>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44"/>
      <c r="C533" s="45"/>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44"/>
      <c r="C534" s="45"/>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44"/>
      <c r="C535" s="45"/>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44"/>
      <c r="C536" s="45"/>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44"/>
      <c r="C537" s="45"/>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44"/>
      <c r="C538" s="45"/>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44"/>
      <c r="C539" s="45"/>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44"/>
      <c r="C540" s="45"/>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44"/>
      <c r="C541" s="45"/>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44"/>
      <c r="C542" s="45"/>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44"/>
      <c r="C543" s="45"/>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44"/>
      <c r="C544" s="45"/>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44"/>
      <c r="C545" s="45"/>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44"/>
      <c r="C546" s="45"/>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44"/>
      <c r="C547" s="45"/>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44"/>
      <c r="C548" s="45"/>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44"/>
      <c r="C549" s="45"/>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44"/>
      <c r="C550" s="45"/>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44"/>
      <c r="C551" s="45"/>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44"/>
      <c r="C552" s="45"/>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44"/>
      <c r="C553" s="45"/>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44"/>
      <c r="C554" s="45"/>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44"/>
      <c r="C555" s="45"/>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44"/>
      <c r="C556" s="45"/>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44"/>
      <c r="C557" s="45"/>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44"/>
      <c r="C558" s="45"/>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44"/>
      <c r="C559" s="45"/>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44"/>
      <c r="C560" s="45"/>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44"/>
      <c r="C561" s="45"/>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44"/>
      <c r="C562" s="45"/>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44"/>
      <c r="C563" s="45"/>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44"/>
      <c r="C564" s="45"/>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44"/>
      <c r="C565" s="45"/>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44"/>
      <c r="C566" s="45"/>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44"/>
      <c r="C567" s="45"/>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44"/>
      <c r="C568" s="45"/>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44"/>
      <c r="C569" s="45"/>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44"/>
      <c r="C570" s="45"/>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44"/>
      <c r="C571" s="45"/>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44"/>
      <c r="C572" s="45"/>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44"/>
      <c r="C573" s="45"/>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44"/>
      <c r="C574" s="45"/>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44"/>
      <c r="C575" s="45"/>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44"/>
      <c r="C576" s="45"/>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44"/>
      <c r="C577" s="45"/>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44"/>
      <c r="C578" s="45"/>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44"/>
      <c r="C579" s="45"/>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44"/>
      <c r="C580" s="45"/>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44"/>
      <c r="C581" s="45"/>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44"/>
      <c r="C582" s="45"/>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44"/>
      <c r="C583" s="45"/>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44"/>
      <c r="C584" s="45"/>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44"/>
      <c r="C585" s="45"/>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44"/>
      <c r="C586" s="45"/>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44"/>
      <c r="C587" s="45"/>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44"/>
      <c r="C588" s="45"/>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44"/>
      <c r="C589" s="45"/>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44"/>
      <c r="C590" s="45"/>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44"/>
      <c r="C591" s="45"/>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44"/>
      <c r="C592" s="45"/>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44"/>
      <c r="C593" s="45"/>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44"/>
      <c r="C594" s="45"/>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44"/>
      <c r="C595" s="45"/>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44"/>
      <c r="C596" s="45"/>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44"/>
      <c r="C597" s="45"/>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44"/>
      <c r="C598" s="45"/>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44"/>
      <c r="C599" s="45"/>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44"/>
      <c r="C600" s="45"/>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44"/>
      <c r="C601" s="45"/>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44"/>
      <c r="C602" s="45"/>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44"/>
      <c r="C603" s="45"/>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44"/>
      <c r="C604" s="45"/>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44"/>
      <c r="C605" s="45"/>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44"/>
      <c r="C606" s="45"/>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44"/>
      <c r="C607" s="45"/>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44"/>
      <c r="C608" s="45"/>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44"/>
      <c r="C609" s="45"/>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44"/>
      <c r="C610" s="45"/>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44"/>
      <c r="C611" s="45"/>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44"/>
      <c r="C612" s="45"/>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44"/>
      <c r="C613" s="45"/>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44"/>
      <c r="C614" s="45"/>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44"/>
      <c r="C615" s="45"/>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44"/>
      <c r="C616" s="45"/>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44"/>
      <c r="C617" s="45"/>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44"/>
      <c r="C618" s="45"/>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44"/>
      <c r="C619" s="45"/>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44"/>
      <c r="C620" s="45"/>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44"/>
      <c r="C621" s="45"/>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44"/>
      <c r="C622" s="45"/>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44"/>
      <c r="C623" s="45"/>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44"/>
      <c r="C624" s="45"/>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44"/>
      <c r="C625" s="45"/>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44"/>
      <c r="C626" s="45"/>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44"/>
      <c r="C627" s="45"/>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44"/>
      <c r="C628" s="45"/>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44"/>
      <c r="C629" s="45"/>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44"/>
      <c r="C630" s="45"/>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44"/>
      <c r="C631" s="45"/>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44"/>
      <c r="C632" s="45"/>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44"/>
      <c r="C633" s="45"/>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44"/>
      <c r="C634" s="45"/>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44"/>
      <c r="C635" s="45"/>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44"/>
      <c r="C636" s="45"/>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44"/>
      <c r="C637" s="45"/>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44"/>
      <c r="C638" s="45"/>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44"/>
      <c r="C639" s="45"/>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44"/>
      <c r="C640" s="45"/>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44"/>
      <c r="C641" s="45"/>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44"/>
      <c r="C642" s="45"/>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44"/>
      <c r="C643" s="45"/>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44"/>
      <c r="C644" s="45"/>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44"/>
      <c r="C645" s="45"/>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44"/>
      <c r="C646" s="45"/>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44"/>
      <c r="C647" s="45"/>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44"/>
      <c r="C648" s="45"/>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44"/>
      <c r="C649" s="45"/>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44"/>
      <c r="C650" s="45"/>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44"/>
      <c r="C651" s="45"/>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44"/>
      <c r="C652" s="45"/>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44"/>
      <c r="C653" s="45"/>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44"/>
      <c r="C654" s="45"/>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44"/>
      <c r="C655" s="45"/>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44"/>
      <c r="C656" s="45"/>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44"/>
      <c r="C657" s="45"/>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44"/>
      <c r="C658" s="45"/>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44"/>
      <c r="C659" s="45"/>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44"/>
      <c r="C660" s="45"/>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44"/>
      <c r="C661" s="45"/>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44"/>
      <c r="C662" s="45"/>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44"/>
      <c r="C663" s="45"/>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44"/>
      <c r="C664" s="45"/>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44"/>
      <c r="C665" s="45"/>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44"/>
      <c r="C666" s="45"/>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44"/>
      <c r="C667" s="45"/>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44"/>
      <c r="C668" s="45"/>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44"/>
      <c r="C669" s="45"/>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44"/>
      <c r="C670" s="45"/>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44"/>
      <c r="C671" s="45"/>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44"/>
      <c r="C672" s="45"/>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44"/>
      <c r="C673" s="45"/>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44"/>
      <c r="C674" s="45"/>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44"/>
      <c r="C675" s="45"/>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44"/>
      <c r="C676" s="45"/>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44"/>
      <c r="C677" s="45"/>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44"/>
      <c r="C678" s="45"/>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44"/>
      <c r="C679" s="45"/>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44"/>
      <c r="C680" s="45"/>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44"/>
      <c r="C681" s="45"/>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44"/>
      <c r="C682" s="45"/>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44"/>
      <c r="C683" s="45"/>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44"/>
      <c r="C684" s="45"/>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44"/>
      <c r="C685" s="45"/>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44"/>
      <c r="C686" s="45"/>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44"/>
      <c r="C687" s="45"/>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44"/>
      <c r="C688" s="45"/>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44"/>
      <c r="C689" s="45"/>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44"/>
      <c r="C690" s="45"/>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44"/>
      <c r="C691" s="45"/>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44"/>
      <c r="C692" s="45"/>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44"/>
      <c r="C693" s="45"/>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44"/>
      <c r="C694" s="45"/>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44"/>
      <c r="C695" s="45"/>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44"/>
      <c r="C696" s="45"/>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44"/>
      <c r="C697" s="45"/>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44"/>
      <c r="C698" s="45"/>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44"/>
      <c r="C699" s="45"/>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44"/>
      <c r="C700" s="45"/>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44"/>
      <c r="C701" s="45"/>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44"/>
      <c r="C702" s="45"/>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44"/>
      <c r="C703" s="45"/>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44"/>
      <c r="C704" s="45"/>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44"/>
      <c r="C705" s="45"/>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44"/>
      <c r="C706" s="45"/>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44"/>
      <c r="C707" s="45"/>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44"/>
      <c r="C708" s="45"/>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44"/>
      <c r="C709" s="45"/>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44"/>
      <c r="C710" s="45"/>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44"/>
      <c r="C711" s="45"/>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44"/>
      <c r="C712" s="45"/>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44"/>
      <c r="C713" s="45"/>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44"/>
      <c r="C714" s="45"/>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44"/>
      <c r="C715" s="45"/>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44"/>
      <c r="C716" s="45"/>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44"/>
      <c r="C717" s="45"/>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44"/>
      <c r="C718" s="45"/>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44"/>
      <c r="C719" s="45"/>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44"/>
      <c r="C720" s="45"/>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44"/>
      <c r="C721" s="45"/>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44"/>
      <c r="C722" s="45"/>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44"/>
      <c r="C723" s="45"/>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44"/>
      <c r="C724" s="45"/>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44"/>
      <c r="C725" s="45"/>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44"/>
      <c r="C726" s="45"/>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44"/>
      <c r="C727" s="45"/>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44"/>
      <c r="C728" s="45"/>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44"/>
      <c r="C729" s="45"/>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44"/>
      <c r="C730" s="45"/>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44"/>
      <c r="C731" s="45"/>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44"/>
      <c r="C732" s="45"/>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44"/>
      <c r="C733" s="45"/>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44"/>
      <c r="C734" s="45"/>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44"/>
      <c r="C735" s="45"/>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44"/>
      <c r="C736" s="45"/>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44"/>
      <c r="C737" s="45"/>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44"/>
      <c r="C738" s="45"/>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44"/>
      <c r="C739" s="45"/>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44"/>
      <c r="C740" s="45"/>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44"/>
      <c r="C741" s="45"/>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44"/>
      <c r="C742" s="45"/>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44"/>
      <c r="C743" s="45"/>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44"/>
      <c r="C744" s="45"/>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44"/>
      <c r="C745" s="45"/>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44"/>
      <c r="C746" s="45"/>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44"/>
      <c r="C747" s="45"/>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44"/>
      <c r="C748" s="45"/>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44"/>
      <c r="C749" s="45"/>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44"/>
      <c r="C750" s="45"/>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44"/>
      <c r="C751" s="45"/>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44"/>
      <c r="C752" s="45"/>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44"/>
      <c r="C753" s="45"/>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44"/>
      <c r="C754" s="45"/>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44"/>
      <c r="C755" s="45"/>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44"/>
      <c r="C756" s="45"/>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44"/>
      <c r="C757" s="45"/>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44"/>
      <c r="C758" s="45"/>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44"/>
      <c r="C759" s="45"/>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44"/>
      <c r="C760" s="45"/>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44"/>
      <c r="C761" s="45"/>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44"/>
      <c r="C762" s="45"/>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44"/>
      <c r="C763" s="45"/>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44"/>
      <c r="C764" s="45"/>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44"/>
      <c r="C765" s="45"/>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44"/>
      <c r="C766" s="45"/>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44"/>
      <c r="C767" s="45"/>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44"/>
      <c r="C768" s="45"/>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44"/>
      <c r="C769" s="45"/>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44"/>
      <c r="C770" s="45"/>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44"/>
      <c r="C771" s="45"/>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44"/>
      <c r="C772" s="45"/>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44"/>
      <c r="C773" s="45"/>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44"/>
      <c r="C774" s="45"/>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44"/>
      <c r="C775" s="45"/>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44"/>
      <c r="C776" s="45"/>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44"/>
      <c r="C777" s="45"/>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44"/>
      <c r="C778" s="45"/>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44"/>
      <c r="C779" s="45"/>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44"/>
      <c r="C780" s="45"/>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44"/>
      <c r="C781" s="45"/>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44"/>
      <c r="C782" s="45"/>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44"/>
      <c r="C783" s="45"/>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44"/>
      <c r="C784" s="45"/>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44"/>
      <c r="C785" s="45"/>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44"/>
      <c r="C786" s="45"/>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44"/>
      <c r="C787" s="45"/>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44"/>
      <c r="C788" s="45"/>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44"/>
      <c r="C789" s="45"/>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44"/>
      <c r="C790" s="45"/>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44"/>
      <c r="C791" s="45"/>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44"/>
      <c r="C792" s="45"/>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44"/>
      <c r="C793" s="45"/>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44"/>
      <c r="C794" s="45"/>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44"/>
      <c r="C795" s="45"/>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44"/>
      <c r="C796" s="45"/>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44"/>
      <c r="C797" s="45"/>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44"/>
      <c r="C798" s="45"/>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44"/>
      <c r="C799" s="45"/>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44"/>
      <c r="C800" s="45"/>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44"/>
      <c r="C801" s="45"/>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44"/>
      <c r="C802" s="45"/>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44"/>
      <c r="C803" s="45"/>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44"/>
      <c r="C804" s="45"/>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44"/>
      <c r="C805" s="45"/>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44"/>
      <c r="C806" s="45"/>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44"/>
      <c r="C807" s="45"/>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44"/>
      <c r="C808" s="45"/>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44"/>
      <c r="C809" s="45"/>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44"/>
      <c r="C810" s="45"/>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44"/>
      <c r="C811" s="45"/>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44"/>
      <c r="C812" s="45"/>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44"/>
      <c r="C813" s="45"/>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44"/>
      <c r="C814" s="45"/>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44"/>
      <c r="C815" s="45"/>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44"/>
      <c r="C816" s="45"/>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44"/>
      <c r="C817" s="45"/>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44"/>
      <c r="C818" s="45"/>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44"/>
      <c r="C819" s="45"/>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44"/>
      <c r="C820" s="45"/>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44"/>
      <c r="C821" s="45"/>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44"/>
      <c r="C822" s="45"/>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44"/>
      <c r="C823" s="45"/>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44"/>
      <c r="C824" s="45"/>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44"/>
      <c r="C825" s="45"/>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44"/>
      <c r="C826" s="45"/>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44"/>
      <c r="C827" s="45"/>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44"/>
      <c r="C828" s="45"/>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44"/>
      <c r="C829" s="45"/>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44"/>
      <c r="C830" s="45"/>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44"/>
      <c r="C831" s="45"/>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44"/>
      <c r="C832" s="45"/>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44"/>
      <c r="C833" s="45"/>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44"/>
      <c r="C834" s="45"/>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44"/>
      <c r="C835" s="45"/>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44"/>
      <c r="C836" s="45"/>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44"/>
      <c r="C837" s="45"/>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44"/>
      <c r="C838" s="45"/>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44"/>
      <c r="C839" s="45"/>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44"/>
      <c r="C840" s="45"/>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44"/>
      <c r="C841" s="45"/>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44"/>
      <c r="C842" s="45"/>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44"/>
      <c r="C843" s="45"/>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44"/>
      <c r="C844" s="45"/>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44"/>
      <c r="C845" s="45"/>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44"/>
      <c r="C846" s="45"/>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44"/>
      <c r="C847" s="45"/>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44"/>
      <c r="C848" s="45"/>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44"/>
      <c r="C849" s="45"/>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44"/>
      <c r="C850" s="45"/>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44"/>
      <c r="C851" s="45"/>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44"/>
      <c r="C852" s="45"/>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44"/>
      <c r="C853" s="45"/>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44"/>
      <c r="C854" s="45"/>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44"/>
      <c r="C855" s="45"/>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44"/>
      <c r="C856" s="45"/>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44"/>
      <c r="C857" s="45"/>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44"/>
      <c r="C858" s="45"/>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44"/>
      <c r="C859" s="45"/>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44"/>
      <c r="C860" s="45"/>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44"/>
      <c r="C861" s="45"/>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44"/>
      <c r="C862" s="45"/>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44"/>
      <c r="C863" s="45"/>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44"/>
      <c r="C864" s="45"/>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44"/>
      <c r="C865" s="45"/>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44"/>
      <c r="C866" s="45"/>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44"/>
      <c r="C867" s="45"/>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44"/>
      <c r="C868" s="45"/>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44"/>
      <c r="C869" s="45"/>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44"/>
      <c r="C870" s="45"/>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44"/>
      <c r="C871" s="45"/>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44"/>
      <c r="C872" s="45"/>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44"/>
      <c r="C873" s="45"/>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44"/>
      <c r="C874" s="45"/>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44"/>
      <c r="C875" s="45"/>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44"/>
      <c r="C876" s="45"/>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44"/>
      <c r="C877" s="45"/>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44"/>
      <c r="C878" s="45"/>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44"/>
      <c r="C879" s="45"/>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44"/>
      <c r="C880" s="45"/>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44"/>
      <c r="C881" s="45"/>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44"/>
      <c r="C882" s="45"/>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44"/>
      <c r="C883" s="45"/>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44"/>
      <c r="C884" s="45"/>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44"/>
      <c r="C885" s="45"/>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44"/>
      <c r="C886" s="45"/>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44"/>
      <c r="C887" s="45"/>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44"/>
      <c r="C888" s="45"/>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44"/>
      <c r="C889" s="45"/>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44"/>
      <c r="C890" s="45"/>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44"/>
      <c r="C891" s="45"/>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44"/>
      <c r="C892" s="45"/>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44"/>
      <c r="C893" s="45"/>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44"/>
      <c r="C894" s="45"/>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44"/>
      <c r="C895" s="45"/>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44"/>
      <c r="C896" s="45"/>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44"/>
      <c r="C897" s="45"/>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44"/>
      <c r="C898" s="45"/>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44"/>
      <c r="C899" s="45"/>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44"/>
      <c r="C900" s="45"/>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44"/>
      <c r="C901" s="45"/>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44"/>
      <c r="C902" s="45"/>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44"/>
      <c r="C903" s="45"/>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44"/>
      <c r="C904" s="45"/>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44"/>
      <c r="C905" s="45"/>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44"/>
      <c r="C906" s="45"/>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44"/>
      <c r="C907" s="45"/>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44"/>
      <c r="C908" s="45"/>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44"/>
      <c r="C909" s="45"/>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44"/>
      <c r="C910" s="45"/>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44"/>
      <c r="C911" s="45"/>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44"/>
      <c r="C912" s="45"/>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44"/>
      <c r="C913" s="45"/>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44"/>
      <c r="C914" s="45"/>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44"/>
      <c r="C915" s="45"/>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44"/>
      <c r="C916" s="45"/>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44"/>
      <c r="C917" s="45"/>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44"/>
      <c r="C918" s="45"/>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44"/>
      <c r="C919" s="45"/>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44"/>
      <c r="C920" s="45"/>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44"/>
      <c r="C921" s="45"/>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44"/>
      <c r="C922" s="45"/>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44"/>
      <c r="C923" s="45"/>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44"/>
      <c r="C924" s="45"/>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44"/>
      <c r="C925" s="45"/>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44"/>
      <c r="C926" s="45"/>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44"/>
      <c r="C927" s="45"/>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44"/>
      <c r="C928" s="45"/>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44"/>
      <c r="C929" s="45"/>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44"/>
      <c r="C930" s="45"/>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44"/>
      <c r="C931" s="45"/>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44"/>
      <c r="C932" s="45"/>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44"/>
      <c r="C933" s="45"/>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44"/>
      <c r="C934" s="45"/>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44"/>
      <c r="C935" s="45"/>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44"/>
      <c r="C936" s="45"/>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44"/>
      <c r="C937" s="45"/>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44"/>
      <c r="C938" s="45"/>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44"/>
      <c r="C939" s="45"/>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44"/>
      <c r="C940" s="45"/>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44"/>
      <c r="C941" s="45"/>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44"/>
      <c r="C942" s="45"/>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44"/>
      <c r="C943" s="45"/>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44"/>
      <c r="C944" s="45"/>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44"/>
      <c r="C945" s="45"/>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44"/>
      <c r="C946" s="45"/>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44"/>
      <c r="C947" s="45"/>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44"/>
      <c r="C948" s="45"/>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44"/>
      <c r="C949" s="45"/>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44"/>
      <c r="C950" s="45"/>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44"/>
      <c r="C951" s="45"/>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44"/>
      <c r="C952" s="45"/>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44"/>
      <c r="C953" s="45"/>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44"/>
      <c r="C954" s="45"/>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44"/>
      <c r="C955" s="45"/>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44"/>
      <c r="C956" s="45"/>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44"/>
      <c r="C957" s="45"/>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44"/>
      <c r="C958" s="45"/>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44"/>
      <c r="C959" s="45"/>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44"/>
      <c r="C960" s="45"/>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44"/>
      <c r="C961" s="45"/>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44"/>
      <c r="C962" s="45"/>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44"/>
      <c r="C963" s="45"/>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44"/>
      <c r="C964" s="45"/>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44"/>
      <c r="C965" s="45"/>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44"/>
      <c r="C966" s="45"/>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44"/>
      <c r="C967" s="45"/>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44"/>
      <c r="C968" s="45"/>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44"/>
      <c r="C969" s="45"/>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44"/>
      <c r="C970" s="45"/>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44"/>
      <c r="C971" s="45"/>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44"/>
      <c r="C972" s="45"/>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44"/>
      <c r="C973" s="45"/>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44"/>
      <c r="C974" s="45"/>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44"/>
      <c r="C975" s="45"/>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44"/>
      <c r="C976" s="45"/>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44"/>
      <c r="C977" s="45"/>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44"/>
      <c r="C978" s="45"/>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44"/>
      <c r="C979" s="45"/>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44"/>
      <c r="C980" s="45"/>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44"/>
      <c r="C981" s="45"/>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44"/>
      <c r="C982" s="45"/>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44"/>
      <c r="C983" s="45"/>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44"/>
      <c r="C984" s="45"/>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44"/>
      <c r="C985" s="45"/>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44"/>
      <c r="C986" s="45"/>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44"/>
      <c r="C987" s="45"/>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44"/>
      <c r="C988" s="45"/>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44"/>
      <c r="C989" s="45"/>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44"/>
      <c r="C990" s="45"/>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44"/>
      <c r="C991" s="45"/>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44"/>
      <c r="C992" s="45"/>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44"/>
      <c r="C993" s="45"/>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44"/>
      <c r="C994" s="45"/>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44"/>
      <c r="C995" s="45"/>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44"/>
      <c r="C996" s="45"/>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44"/>
      <c r="C997" s="45"/>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44"/>
      <c r="C998" s="45"/>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44"/>
      <c r="C999" s="45"/>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44"/>
      <c r="C1000" s="45"/>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c r="A1" s="2"/>
      <c r="B1" s="2"/>
      <c r="C1" s="2"/>
      <c r="D1" s="2"/>
      <c r="E1" s="2"/>
      <c r="F1" s="2"/>
      <c r="G1" s="1"/>
      <c r="H1" s="1"/>
      <c r="I1" s="1"/>
      <c r="J1" s="1"/>
      <c r="K1" s="1"/>
      <c r="L1" s="1"/>
      <c r="M1" s="1"/>
      <c r="N1" s="1"/>
      <c r="O1" s="1"/>
      <c r="P1" s="1"/>
      <c r="Q1" s="1"/>
      <c r="R1" s="1"/>
      <c r="S1" s="1"/>
      <c r="T1" s="1"/>
      <c r="U1" s="1"/>
      <c r="V1" s="1"/>
      <c r="W1" s="1"/>
      <c r="X1" s="1"/>
      <c r="Y1" s="1"/>
      <c r="Z1" s="1"/>
    </row>
    <row r="2" ht="14.25" customHeight="1">
      <c r="A2" s="48" t="s">
        <v>21</v>
      </c>
      <c r="B2" s="49" t="s">
        <v>22</v>
      </c>
      <c r="C2" s="50"/>
      <c r="D2" s="50"/>
      <c r="E2" s="51"/>
      <c r="F2" s="48" t="s">
        <v>23</v>
      </c>
      <c r="G2" s="7"/>
      <c r="H2" s="1"/>
      <c r="I2" s="1"/>
      <c r="J2" s="1"/>
      <c r="K2" s="1"/>
      <c r="L2" s="1"/>
      <c r="M2" s="1"/>
      <c r="N2" s="1"/>
      <c r="O2" s="1"/>
      <c r="P2" s="1"/>
      <c r="Q2" s="1"/>
      <c r="R2" s="1"/>
      <c r="S2" s="1"/>
      <c r="T2" s="1"/>
      <c r="U2" s="1"/>
      <c r="V2" s="1"/>
      <c r="W2" s="1"/>
      <c r="X2" s="1"/>
      <c r="Y2" s="1"/>
      <c r="Z2" s="1"/>
    </row>
    <row r="3" ht="14.25" customHeight="1">
      <c r="A3" s="52"/>
      <c r="B3" s="53" t="s">
        <v>24</v>
      </c>
      <c r="C3" s="53" t="s">
        <v>25</v>
      </c>
      <c r="D3" s="54" t="s">
        <v>26</v>
      </c>
      <c r="E3" s="55" t="s">
        <v>13</v>
      </c>
      <c r="F3" s="52"/>
      <c r="G3" s="7"/>
      <c r="H3" s="1"/>
      <c r="I3" s="1"/>
      <c r="J3" s="1"/>
      <c r="K3" s="1"/>
      <c r="L3" s="1"/>
      <c r="M3" s="1"/>
      <c r="N3" s="1"/>
      <c r="O3" s="1"/>
      <c r="P3" s="1"/>
      <c r="Q3" s="1"/>
      <c r="R3" s="1"/>
      <c r="S3" s="1"/>
      <c r="T3" s="1"/>
      <c r="U3" s="1"/>
      <c r="V3" s="1"/>
      <c r="W3" s="1"/>
      <c r="X3" s="1"/>
      <c r="Y3" s="1"/>
      <c r="Z3" s="1"/>
    </row>
    <row r="4" ht="57.0" customHeight="1">
      <c r="A4" s="56"/>
      <c r="B4" s="56"/>
      <c r="C4" s="56"/>
      <c r="D4" s="57">
        <v>-0.3</v>
      </c>
      <c r="E4" s="57">
        <v>0.0</v>
      </c>
      <c r="F4" s="56"/>
      <c r="G4" s="7"/>
      <c r="H4" s="1"/>
      <c r="I4" s="1"/>
      <c r="J4" s="1"/>
      <c r="K4" s="1"/>
      <c r="L4" s="1"/>
      <c r="M4" s="1"/>
      <c r="N4" s="1"/>
      <c r="O4" s="1"/>
      <c r="P4" s="1"/>
      <c r="Q4" s="1"/>
      <c r="R4" s="1"/>
      <c r="S4" s="1"/>
      <c r="T4" s="1"/>
      <c r="U4" s="1"/>
      <c r="V4" s="1"/>
      <c r="W4" s="1"/>
      <c r="X4" s="1"/>
      <c r="Y4" s="1"/>
      <c r="Z4" s="1"/>
    </row>
    <row r="5" ht="14.25" customHeight="1">
      <c r="A5" s="58" t="s">
        <v>27</v>
      </c>
      <c r="B5" s="58" t="s">
        <v>28</v>
      </c>
      <c r="C5" s="58" t="s">
        <v>29</v>
      </c>
      <c r="D5" s="58" t="s">
        <v>30</v>
      </c>
      <c r="E5" s="58" t="s">
        <v>31</v>
      </c>
      <c r="F5" s="59">
        <v>10.0</v>
      </c>
      <c r="G5" s="7"/>
      <c r="H5" s="1"/>
      <c r="I5" s="1"/>
      <c r="J5" s="1"/>
      <c r="K5" s="1"/>
      <c r="L5" s="1"/>
      <c r="M5" s="1"/>
      <c r="N5" s="1"/>
      <c r="O5" s="1"/>
      <c r="P5" s="1"/>
      <c r="Q5" s="1"/>
      <c r="R5" s="1"/>
      <c r="S5" s="1"/>
      <c r="T5" s="1"/>
      <c r="U5" s="1"/>
      <c r="V5" s="1"/>
      <c r="W5" s="1"/>
      <c r="X5" s="1"/>
      <c r="Y5" s="1"/>
      <c r="Z5" s="1"/>
    </row>
    <row r="6" ht="14.25" customHeight="1">
      <c r="A6" s="58" t="s">
        <v>32</v>
      </c>
      <c r="B6" s="58" t="s">
        <v>33</v>
      </c>
      <c r="C6" s="58" t="s">
        <v>34</v>
      </c>
      <c r="D6" s="58" t="s">
        <v>35</v>
      </c>
      <c r="E6" s="58" t="s">
        <v>36</v>
      </c>
      <c r="F6" s="59">
        <v>5.0</v>
      </c>
      <c r="G6" s="7"/>
      <c r="H6" s="1"/>
      <c r="I6" s="1"/>
      <c r="J6" s="1"/>
      <c r="K6" s="1"/>
      <c r="L6" s="1"/>
      <c r="M6" s="1"/>
      <c r="N6" s="1"/>
      <c r="O6" s="1"/>
      <c r="P6" s="1"/>
      <c r="Q6" s="1"/>
      <c r="R6" s="1"/>
      <c r="S6" s="1"/>
      <c r="T6" s="1"/>
      <c r="U6" s="1"/>
      <c r="V6" s="1"/>
      <c r="W6" s="1"/>
      <c r="X6" s="1"/>
      <c r="Y6" s="1"/>
      <c r="Z6" s="1"/>
    </row>
    <row r="7" ht="94.5" customHeight="1">
      <c r="A7" s="58" t="s">
        <v>37</v>
      </c>
      <c r="B7" s="58" t="s">
        <v>38</v>
      </c>
      <c r="C7" s="58" t="s">
        <v>39</v>
      </c>
      <c r="D7" s="58" t="s">
        <v>40</v>
      </c>
      <c r="E7" s="58" t="s">
        <v>41</v>
      </c>
      <c r="F7" s="59">
        <v>10.0</v>
      </c>
      <c r="G7" s="7"/>
      <c r="H7" s="1"/>
      <c r="I7" s="1"/>
      <c r="J7" s="1"/>
      <c r="K7" s="1"/>
      <c r="L7" s="1"/>
      <c r="M7" s="1"/>
      <c r="N7" s="1"/>
      <c r="O7" s="1"/>
      <c r="P7" s="1"/>
      <c r="Q7" s="1"/>
      <c r="R7" s="1"/>
      <c r="S7" s="1"/>
      <c r="T7" s="1"/>
      <c r="U7" s="1"/>
      <c r="V7" s="1"/>
      <c r="W7" s="1"/>
      <c r="X7" s="1"/>
      <c r="Y7" s="1"/>
      <c r="Z7" s="1"/>
    </row>
    <row r="8" ht="14.25" customHeight="1">
      <c r="A8" s="58" t="s">
        <v>42</v>
      </c>
      <c r="B8" s="58" t="s">
        <v>43</v>
      </c>
      <c r="C8" s="58" t="s">
        <v>44</v>
      </c>
      <c r="D8" s="58" t="s">
        <v>45</v>
      </c>
      <c r="E8" s="58" t="s">
        <v>46</v>
      </c>
      <c r="F8" s="59">
        <v>5.0</v>
      </c>
      <c r="G8" s="7"/>
      <c r="H8" s="1"/>
      <c r="I8" s="1"/>
      <c r="J8" s="1"/>
      <c r="K8" s="1"/>
      <c r="L8" s="1"/>
      <c r="M8" s="1"/>
      <c r="N8" s="1"/>
      <c r="O8" s="1"/>
      <c r="P8" s="1"/>
      <c r="Q8" s="1"/>
      <c r="R8" s="1"/>
      <c r="S8" s="1"/>
      <c r="T8" s="1"/>
      <c r="U8" s="1"/>
      <c r="V8" s="1"/>
      <c r="W8" s="1"/>
      <c r="X8" s="1"/>
      <c r="Y8" s="1"/>
      <c r="Z8" s="1"/>
    </row>
    <row r="9" ht="65.25" customHeight="1">
      <c r="A9" s="58" t="s">
        <v>47</v>
      </c>
      <c r="B9" s="58" t="s">
        <v>48</v>
      </c>
      <c r="C9" s="58" t="s">
        <v>49</v>
      </c>
      <c r="D9" s="58" t="s">
        <v>50</v>
      </c>
      <c r="E9" s="58" t="s">
        <v>51</v>
      </c>
      <c r="F9" s="59">
        <v>5.0</v>
      </c>
      <c r="G9" s="7"/>
      <c r="H9" s="1"/>
      <c r="I9" s="1"/>
      <c r="J9" s="1"/>
      <c r="K9" s="1"/>
      <c r="L9" s="1"/>
      <c r="M9" s="1"/>
      <c r="N9" s="1"/>
      <c r="O9" s="1"/>
      <c r="P9" s="1"/>
      <c r="Q9" s="1"/>
      <c r="R9" s="1"/>
      <c r="S9" s="1"/>
      <c r="T9" s="1"/>
      <c r="U9" s="1"/>
      <c r="V9" s="1"/>
      <c r="W9" s="1"/>
      <c r="X9" s="1"/>
      <c r="Y9" s="1"/>
      <c r="Z9" s="1"/>
    </row>
    <row r="10" ht="14.25" customHeight="1">
      <c r="A10" s="58" t="s">
        <v>52</v>
      </c>
      <c r="B10" s="58" t="s">
        <v>53</v>
      </c>
      <c r="C10" s="58" t="s">
        <v>54</v>
      </c>
      <c r="D10" s="58" t="s">
        <v>55</v>
      </c>
      <c r="E10" s="58" t="s">
        <v>56</v>
      </c>
      <c r="F10" s="59">
        <v>10.0</v>
      </c>
      <c r="G10" s="7"/>
      <c r="H10" s="1"/>
      <c r="I10" s="1"/>
      <c r="J10" s="1"/>
      <c r="K10" s="1"/>
      <c r="L10" s="1"/>
      <c r="M10" s="1"/>
      <c r="N10" s="1"/>
      <c r="O10" s="1"/>
      <c r="P10" s="1"/>
      <c r="Q10" s="1"/>
      <c r="R10" s="1"/>
      <c r="S10" s="1"/>
      <c r="T10" s="1"/>
      <c r="U10" s="1"/>
      <c r="V10" s="1"/>
      <c r="W10" s="1"/>
      <c r="X10" s="1"/>
      <c r="Y10" s="1"/>
      <c r="Z10" s="1"/>
    </row>
    <row r="11" ht="14.25" customHeight="1">
      <c r="A11" s="58" t="s">
        <v>57</v>
      </c>
      <c r="B11" s="58" t="s">
        <v>58</v>
      </c>
      <c r="C11" s="58" t="s">
        <v>59</v>
      </c>
      <c r="D11" s="58" t="s">
        <v>60</v>
      </c>
      <c r="E11" s="58" t="s">
        <v>61</v>
      </c>
      <c r="F11" s="59">
        <v>10.0</v>
      </c>
      <c r="G11" s="7"/>
      <c r="H11" s="1"/>
      <c r="I11" s="1"/>
      <c r="J11" s="1"/>
      <c r="K11" s="1"/>
      <c r="L11" s="1"/>
      <c r="M11" s="1"/>
      <c r="N11" s="1"/>
      <c r="O11" s="1"/>
      <c r="P11" s="1"/>
      <c r="Q11" s="1"/>
      <c r="R11" s="1"/>
      <c r="S11" s="1"/>
      <c r="T11" s="1"/>
      <c r="U11" s="1"/>
      <c r="V11" s="1"/>
      <c r="W11" s="1"/>
      <c r="X11" s="1"/>
      <c r="Y11" s="1"/>
      <c r="Z11" s="1"/>
    </row>
    <row r="12" ht="14.25" customHeight="1">
      <c r="A12" s="58" t="s">
        <v>62</v>
      </c>
      <c r="B12" s="58" t="s">
        <v>63</v>
      </c>
      <c r="C12" s="58" t="s">
        <v>64</v>
      </c>
      <c r="D12" s="58" t="s">
        <v>65</v>
      </c>
      <c r="E12" s="58" t="s">
        <v>66</v>
      </c>
      <c r="F12" s="59">
        <v>5.0</v>
      </c>
      <c r="G12" s="7"/>
      <c r="H12" s="1"/>
      <c r="I12" s="1"/>
      <c r="J12" s="1"/>
      <c r="K12" s="1"/>
      <c r="L12" s="1"/>
      <c r="M12" s="1"/>
      <c r="N12" s="1"/>
      <c r="O12" s="1"/>
      <c r="P12" s="1"/>
      <c r="Q12" s="1"/>
      <c r="R12" s="1"/>
      <c r="S12" s="1"/>
      <c r="T12" s="1"/>
      <c r="U12" s="1"/>
      <c r="V12" s="1"/>
      <c r="W12" s="1"/>
      <c r="X12" s="1"/>
      <c r="Y12" s="1"/>
      <c r="Z12" s="1"/>
    </row>
    <row r="13" ht="93.75" customHeight="1">
      <c r="A13" s="58" t="s">
        <v>67</v>
      </c>
      <c r="B13" s="58" t="s">
        <v>68</v>
      </c>
      <c r="C13" s="58" t="s">
        <v>69</v>
      </c>
      <c r="D13" s="58" t="s">
        <v>70</v>
      </c>
      <c r="E13" s="58" t="s">
        <v>71</v>
      </c>
      <c r="F13" s="59">
        <v>5.0</v>
      </c>
      <c r="G13" s="7"/>
      <c r="H13" s="1"/>
      <c r="I13" s="1"/>
      <c r="J13" s="1"/>
      <c r="K13" s="1"/>
      <c r="L13" s="1"/>
      <c r="M13" s="1"/>
      <c r="N13" s="1"/>
      <c r="O13" s="1"/>
      <c r="P13" s="1"/>
      <c r="Q13" s="1"/>
      <c r="R13" s="1"/>
      <c r="S13" s="1"/>
      <c r="T13" s="1"/>
      <c r="U13" s="1"/>
      <c r="V13" s="1"/>
      <c r="W13" s="1"/>
      <c r="X13" s="1"/>
      <c r="Y13" s="1"/>
      <c r="Z13" s="1"/>
    </row>
    <row r="14" ht="14.25" customHeight="1">
      <c r="A14" s="58" t="s">
        <v>72</v>
      </c>
      <c r="B14" s="58" t="s">
        <v>73</v>
      </c>
      <c r="C14" s="58" t="s">
        <v>74</v>
      </c>
      <c r="D14" s="58" t="s">
        <v>75</v>
      </c>
      <c r="E14" s="58" t="s">
        <v>76</v>
      </c>
      <c r="F14" s="59">
        <v>5.0</v>
      </c>
      <c r="G14" s="7"/>
      <c r="H14" s="1"/>
      <c r="I14" s="1"/>
      <c r="J14" s="1"/>
      <c r="K14" s="1"/>
      <c r="L14" s="1"/>
      <c r="M14" s="1"/>
      <c r="N14" s="1"/>
      <c r="O14" s="1"/>
      <c r="P14" s="1"/>
      <c r="Q14" s="1"/>
      <c r="R14" s="1"/>
      <c r="S14" s="1"/>
      <c r="T14" s="1"/>
      <c r="U14" s="1"/>
      <c r="V14" s="1"/>
      <c r="W14" s="1"/>
      <c r="X14" s="1"/>
      <c r="Y14" s="1"/>
      <c r="Z14" s="1"/>
    </row>
    <row r="15" ht="14.25" customHeight="1">
      <c r="A15" s="58" t="s">
        <v>77</v>
      </c>
      <c r="B15" s="58" t="s">
        <v>78</v>
      </c>
      <c r="C15" s="58" t="s">
        <v>79</v>
      </c>
      <c r="D15" s="58" t="s">
        <v>80</v>
      </c>
      <c r="E15" s="58" t="s">
        <v>81</v>
      </c>
      <c r="F15" s="59">
        <v>10.0</v>
      </c>
      <c r="G15" s="7"/>
      <c r="H15" s="1"/>
      <c r="I15" s="1"/>
      <c r="J15" s="1"/>
      <c r="K15" s="1"/>
      <c r="L15" s="1"/>
      <c r="M15" s="1"/>
      <c r="N15" s="1"/>
      <c r="O15" s="1"/>
      <c r="P15" s="1"/>
      <c r="Q15" s="1"/>
      <c r="R15" s="1"/>
      <c r="S15" s="1"/>
      <c r="T15" s="1"/>
      <c r="U15" s="1"/>
      <c r="V15" s="1"/>
      <c r="W15" s="1"/>
      <c r="X15" s="1"/>
      <c r="Y15" s="1"/>
      <c r="Z15" s="1"/>
    </row>
    <row r="16" ht="14.25" customHeight="1">
      <c r="A16" s="58" t="s">
        <v>82</v>
      </c>
      <c r="B16" s="58" t="s">
        <v>83</v>
      </c>
      <c r="C16" s="58" t="s">
        <v>84</v>
      </c>
      <c r="D16" s="58" t="s">
        <v>85</v>
      </c>
      <c r="E16" s="58" t="s">
        <v>86</v>
      </c>
      <c r="F16" s="59">
        <v>10.0</v>
      </c>
      <c r="G16" s="7"/>
      <c r="H16" s="1"/>
      <c r="I16" s="1"/>
      <c r="J16" s="1"/>
      <c r="K16" s="1"/>
      <c r="L16" s="1"/>
      <c r="M16" s="1"/>
      <c r="N16" s="1"/>
      <c r="O16" s="1"/>
      <c r="P16" s="1"/>
      <c r="Q16" s="1"/>
      <c r="R16" s="1"/>
      <c r="S16" s="1"/>
      <c r="T16" s="1"/>
      <c r="U16" s="1"/>
      <c r="V16" s="1"/>
      <c r="W16" s="1"/>
      <c r="X16" s="1"/>
      <c r="Y16" s="1"/>
      <c r="Z16" s="1"/>
    </row>
    <row r="17" ht="14.25" customHeight="1">
      <c r="A17" s="58" t="s">
        <v>87</v>
      </c>
      <c r="B17" s="58" t="s">
        <v>88</v>
      </c>
      <c r="C17" s="58" t="s">
        <v>89</v>
      </c>
      <c r="D17" s="58" t="s">
        <v>90</v>
      </c>
      <c r="E17" s="58" t="s">
        <v>91</v>
      </c>
      <c r="F17" s="59">
        <v>10.0</v>
      </c>
      <c r="G17" s="7"/>
      <c r="H17" s="1"/>
      <c r="I17" s="1"/>
      <c r="J17" s="1"/>
      <c r="K17" s="1"/>
      <c r="L17" s="1"/>
      <c r="M17" s="1"/>
      <c r="N17" s="1"/>
      <c r="O17" s="1"/>
      <c r="P17" s="1"/>
      <c r="Q17" s="1"/>
      <c r="R17" s="1"/>
      <c r="S17" s="1"/>
      <c r="T17" s="1"/>
      <c r="U17" s="1"/>
      <c r="V17" s="1"/>
      <c r="W17" s="1"/>
      <c r="X17" s="1"/>
      <c r="Y17" s="1"/>
      <c r="Z17" s="1"/>
    </row>
    <row r="18" ht="14.25" customHeight="1">
      <c r="A18" s="60" t="s">
        <v>92</v>
      </c>
      <c r="B18" s="50"/>
      <c r="C18" s="50"/>
      <c r="D18" s="50"/>
      <c r="E18" s="51"/>
      <c r="F18" s="61">
        <v>1.0</v>
      </c>
      <c r="G18" s="7"/>
      <c r="H18" s="1"/>
      <c r="I18" s="1"/>
      <c r="J18" s="1"/>
      <c r="K18" s="1"/>
      <c r="L18" s="1"/>
      <c r="M18" s="1"/>
      <c r="N18" s="1"/>
      <c r="O18" s="1"/>
      <c r="P18" s="1"/>
      <c r="Q18" s="1"/>
      <c r="R18" s="1"/>
      <c r="S18" s="1"/>
      <c r="T18" s="1"/>
      <c r="U18" s="1"/>
      <c r="V18" s="1"/>
      <c r="W18" s="1"/>
      <c r="X18" s="1"/>
      <c r="Y18" s="1"/>
      <c r="Z18" s="1"/>
    </row>
    <row r="19" ht="14.25" customHeight="1">
      <c r="A19" s="16"/>
      <c r="B19" s="16"/>
      <c r="C19" s="16"/>
      <c r="D19" s="16"/>
      <c r="E19" s="16"/>
      <c r="F19" s="16"/>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14</v>
      </c>
      <c r="B1" s="62" t="s">
        <v>15</v>
      </c>
    </row>
    <row r="2">
      <c r="A2" s="62">
        <v>0.0</v>
      </c>
      <c r="B2" s="63">
        <v>1.0</v>
      </c>
    </row>
    <row r="3">
      <c r="A3" s="62">
        <v>0.5</v>
      </c>
      <c r="B3" s="63">
        <v>1.0</v>
      </c>
    </row>
    <row r="4">
      <c r="A4" s="62">
        <v>1.0</v>
      </c>
      <c r="B4" s="63">
        <v>1.1</v>
      </c>
    </row>
    <row r="5">
      <c r="A5" s="62">
        <v>1.5</v>
      </c>
      <c r="B5" s="63">
        <v>1.1</v>
      </c>
    </row>
    <row r="6">
      <c r="A6" s="62">
        <v>2.0</v>
      </c>
      <c r="B6" s="63">
        <v>1.1</v>
      </c>
    </row>
    <row r="7">
      <c r="A7" s="62">
        <v>2.5</v>
      </c>
      <c r="B7" s="63">
        <v>1.2</v>
      </c>
    </row>
    <row r="8">
      <c r="A8" s="62">
        <v>3.0</v>
      </c>
      <c r="B8" s="63">
        <v>1.2</v>
      </c>
    </row>
    <row r="9">
      <c r="A9" s="62">
        <v>3.5</v>
      </c>
      <c r="B9" s="63">
        <v>1.3</v>
      </c>
    </row>
    <row r="10">
      <c r="A10" s="62">
        <v>4.0</v>
      </c>
      <c r="B10" s="63">
        <v>1.3</v>
      </c>
    </row>
    <row r="11">
      <c r="A11" s="62">
        <v>4.5</v>
      </c>
      <c r="B11" s="63">
        <v>1.3</v>
      </c>
    </row>
    <row r="12">
      <c r="A12" s="62">
        <v>5.0</v>
      </c>
      <c r="B12" s="63">
        <v>1.4</v>
      </c>
    </row>
    <row r="13">
      <c r="A13" s="62">
        <v>5.5</v>
      </c>
      <c r="B13" s="63">
        <v>1.4</v>
      </c>
    </row>
    <row r="14">
      <c r="A14" s="62">
        <v>6.0</v>
      </c>
      <c r="B14" s="63">
        <v>1.4</v>
      </c>
    </row>
    <row r="15">
      <c r="A15" s="62">
        <v>6.5</v>
      </c>
      <c r="B15" s="63">
        <v>1.5</v>
      </c>
    </row>
    <row r="16">
      <c r="A16" s="62">
        <v>7.0</v>
      </c>
      <c r="B16" s="63">
        <v>1.5</v>
      </c>
    </row>
    <row r="17">
      <c r="A17" s="62">
        <v>7.5</v>
      </c>
      <c r="B17" s="63">
        <v>1.5</v>
      </c>
    </row>
    <row r="18">
      <c r="A18" s="62">
        <v>8.0</v>
      </c>
      <c r="B18" s="63">
        <v>1.6</v>
      </c>
    </row>
    <row r="19">
      <c r="A19" s="62">
        <v>8.5</v>
      </c>
      <c r="B19" s="63">
        <v>1.6</v>
      </c>
    </row>
    <row r="20">
      <c r="A20" s="62">
        <v>9.0</v>
      </c>
      <c r="B20" s="63">
        <v>1.6</v>
      </c>
    </row>
    <row r="21" ht="15.75" customHeight="1">
      <c r="A21" s="62">
        <v>9.5</v>
      </c>
      <c r="B21" s="63">
        <v>1.7</v>
      </c>
    </row>
    <row r="22" ht="15.75" customHeight="1">
      <c r="A22" s="62">
        <v>10.0</v>
      </c>
      <c r="B22" s="63">
        <v>1.7</v>
      </c>
    </row>
    <row r="23" ht="15.75" customHeight="1">
      <c r="A23" s="62">
        <v>10.5</v>
      </c>
      <c r="B23" s="63">
        <v>1.8</v>
      </c>
    </row>
    <row r="24" ht="15.75" customHeight="1">
      <c r="A24" s="62">
        <v>11.0</v>
      </c>
      <c r="B24" s="63">
        <v>1.8</v>
      </c>
    </row>
    <row r="25" ht="15.75" customHeight="1">
      <c r="A25" s="62">
        <v>11.5</v>
      </c>
      <c r="B25" s="63">
        <v>1.8</v>
      </c>
    </row>
    <row r="26" ht="15.75" customHeight="1">
      <c r="A26" s="62">
        <v>12.0</v>
      </c>
      <c r="B26" s="63">
        <v>1.9</v>
      </c>
    </row>
    <row r="27" ht="15.75" customHeight="1">
      <c r="A27" s="62">
        <v>12.5</v>
      </c>
      <c r="B27" s="63">
        <v>1.9</v>
      </c>
    </row>
    <row r="28" ht="15.75" customHeight="1">
      <c r="A28" s="62">
        <v>13.0</v>
      </c>
      <c r="B28" s="63">
        <v>1.9</v>
      </c>
    </row>
    <row r="29" ht="15.75" customHeight="1">
      <c r="A29" s="62">
        <v>13.5</v>
      </c>
      <c r="B29" s="63">
        <v>2.0</v>
      </c>
    </row>
    <row r="30" ht="15.75" customHeight="1">
      <c r="A30" s="62">
        <v>14.0</v>
      </c>
      <c r="B30" s="63">
        <v>2.0</v>
      </c>
    </row>
    <row r="31" ht="15.75" customHeight="1">
      <c r="A31" s="62">
        <v>14.5</v>
      </c>
      <c r="B31" s="63">
        <v>2.0</v>
      </c>
    </row>
    <row r="32" ht="15.75" customHeight="1">
      <c r="A32" s="62">
        <v>15.0</v>
      </c>
      <c r="B32" s="63">
        <v>2.1</v>
      </c>
    </row>
    <row r="33" ht="15.75" customHeight="1">
      <c r="A33" s="62">
        <v>15.5</v>
      </c>
      <c r="B33" s="63">
        <v>2.1</v>
      </c>
    </row>
    <row r="34" ht="15.75" customHeight="1">
      <c r="A34" s="62">
        <v>16.0</v>
      </c>
      <c r="B34" s="63">
        <v>2.1</v>
      </c>
    </row>
    <row r="35" ht="15.75" customHeight="1">
      <c r="A35" s="62">
        <v>16.5</v>
      </c>
      <c r="B35" s="63">
        <v>2.2</v>
      </c>
    </row>
    <row r="36" ht="15.75" customHeight="1">
      <c r="A36" s="62">
        <v>17.0</v>
      </c>
      <c r="B36" s="63">
        <v>2.2</v>
      </c>
    </row>
    <row r="37" ht="15.75" customHeight="1">
      <c r="A37" s="62">
        <v>17.5</v>
      </c>
      <c r="B37" s="63">
        <v>2.3</v>
      </c>
    </row>
    <row r="38" ht="15.75" customHeight="1">
      <c r="A38" s="62">
        <v>18.0</v>
      </c>
      <c r="B38" s="63">
        <v>2.3</v>
      </c>
    </row>
    <row r="39" ht="15.75" customHeight="1">
      <c r="A39" s="62">
        <v>18.5</v>
      </c>
      <c r="B39" s="63">
        <v>2.3</v>
      </c>
    </row>
    <row r="40" ht="15.75" customHeight="1">
      <c r="A40" s="62">
        <v>19.0</v>
      </c>
      <c r="B40" s="63">
        <v>2.4</v>
      </c>
    </row>
    <row r="41" ht="15.75" customHeight="1">
      <c r="A41" s="62">
        <v>19.5</v>
      </c>
      <c r="B41" s="63">
        <v>2.4</v>
      </c>
    </row>
    <row r="42" ht="15.75" customHeight="1">
      <c r="A42" s="62">
        <v>20.0</v>
      </c>
      <c r="B42" s="63">
        <v>2.4</v>
      </c>
    </row>
    <row r="43" ht="15.75" customHeight="1">
      <c r="A43" s="62">
        <v>20.5</v>
      </c>
      <c r="B43" s="63">
        <v>2.5</v>
      </c>
    </row>
    <row r="44" ht="15.75" customHeight="1">
      <c r="A44" s="62">
        <v>21.0</v>
      </c>
      <c r="B44" s="63">
        <v>2.5</v>
      </c>
    </row>
    <row r="45" ht="15.75" customHeight="1">
      <c r="A45" s="62">
        <v>21.5</v>
      </c>
      <c r="B45" s="63">
        <v>2.5</v>
      </c>
    </row>
    <row r="46" ht="15.75" customHeight="1">
      <c r="A46" s="62">
        <v>22.0</v>
      </c>
      <c r="B46" s="63">
        <v>2.6</v>
      </c>
    </row>
    <row r="47" ht="15.75" customHeight="1">
      <c r="A47" s="62">
        <v>22.5</v>
      </c>
      <c r="B47" s="63">
        <v>2.6</v>
      </c>
    </row>
    <row r="48" ht="15.75" customHeight="1">
      <c r="A48" s="62">
        <v>23.0</v>
      </c>
      <c r="B48" s="63">
        <v>2.6</v>
      </c>
    </row>
    <row r="49" ht="15.75" customHeight="1">
      <c r="A49" s="62">
        <v>23.5</v>
      </c>
      <c r="B49" s="63">
        <v>2.7</v>
      </c>
    </row>
    <row r="50" ht="15.75" customHeight="1">
      <c r="A50" s="62">
        <v>24.0</v>
      </c>
      <c r="B50" s="63">
        <v>2.7</v>
      </c>
    </row>
    <row r="51" ht="15.75" customHeight="1">
      <c r="A51" s="62">
        <v>24.5</v>
      </c>
      <c r="B51" s="63">
        <v>2.8</v>
      </c>
    </row>
    <row r="52" ht="15.75" customHeight="1">
      <c r="A52" s="62">
        <v>25.0</v>
      </c>
      <c r="B52" s="63">
        <v>2.8</v>
      </c>
    </row>
    <row r="53" ht="15.75" customHeight="1">
      <c r="A53" s="62">
        <v>25.5</v>
      </c>
      <c r="B53" s="63">
        <v>2.8</v>
      </c>
    </row>
    <row r="54" ht="15.75" customHeight="1">
      <c r="A54" s="62">
        <v>26.0</v>
      </c>
      <c r="B54" s="63">
        <v>2.9</v>
      </c>
    </row>
    <row r="55" ht="15.75" customHeight="1">
      <c r="A55" s="62">
        <v>26.5</v>
      </c>
      <c r="B55" s="63">
        <v>2.9</v>
      </c>
    </row>
    <row r="56" ht="15.75" customHeight="1">
      <c r="A56" s="62">
        <v>27.0</v>
      </c>
      <c r="B56" s="63">
        <v>2.9</v>
      </c>
    </row>
    <row r="57" ht="15.75" customHeight="1">
      <c r="A57" s="62">
        <v>27.5</v>
      </c>
      <c r="B57" s="63">
        <v>3.0</v>
      </c>
    </row>
    <row r="58" ht="15.75" customHeight="1">
      <c r="A58" s="62">
        <v>28.0</v>
      </c>
      <c r="B58" s="63">
        <v>3.0</v>
      </c>
    </row>
    <row r="59" ht="15.75" customHeight="1">
      <c r="A59" s="62">
        <v>28.5</v>
      </c>
      <c r="B59" s="63">
        <v>3.0</v>
      </c>
    </row>
    <row r="60" ht="15.75" customHeight="1">
      <c r="A60" s="62">
        <v>29.0</v>
      </c>
      <c r="B60" s="63">
        <v>3.1</v>
      </c>
    </row>
    <row r="61" ht="15.75" customHeight="1">
      <c r="A61" s="62">
        <v>29.5</v>
      </c>
      <c r="B61" s="63">
        <v>3.1</v>
      </c>
    </row>
    <row r="62" ht="15.75" customHeight="1">
      <c r="A62" s="62">
        <v>30.0</v>
      </c>
      <c r="B62" s="63">
        <v>3.1</v>
      </c>
    </row>
    <row r="63" ht="15.75" customHeight="1">
      <c r="A63" s="62">
        <v>30.5</v>
      </c>
      <c r="B63" s="63">
        <v>3.2</v>
      </c>
    </row>
    <row r="64" ht="15.75" customHeight="1">
      <c r="A64" s="62">
        <v>31.0</v>
      </c>
      <c r="B64" s="63">
        <v>3.2</v>
      </c>
    </row>
    <row r="65" ht="15.75" customHeight="1">
      <c r="A65" s="62">
        <v>31.5</v>
      </c>
      <c r="B65" s="63">
        <v>3.3</v>
      </c>
    </row>
    <row r="66" ht="15.75" customHeight="1">
      <c r="A66" s="62">
        <v>32.0</v>
      </c>
      <c r="B66" s="63">
        <v>3.3</v>
      </c>
    </row>
    <row r="67" ht="15.75" customHeight="1">
      <c r="A67" s="62">
        <v>32.5</v>
      </c>
      <c r="B67" s="63">
        <v>3.3</v>
      </c>
    </row>
    <row r="68" ht="15.75" customHeight="1">
      <c r="A68" s="62">
        <v>33.0</v>
      </c>
      <c r="B68" s="63">
        <v>3.4</v>
      </c>
    </row>
    <row r="69" ht="15.75" customHeight="1">
      <c r="A69" s="62">
        <v>33.5</v>
      </c>
      <c r="B69" s="63">
        <v>3.4</v>
      </c>
    </row>
    <row r="70" ht="15.75" customHeight="1">
      <c r="A70" s="62">
        <v>34.0</v>
      </c>
      <c r="B70" s="63">
        <v>3.4</v>
      </c>
    </row>
    <row r="71" ht="15.75" customHeight="1">
      <c r="A71" s="62">
        <v>34.5</v>
      </c>
      <c r="B71" s="63">
        <v>3.5</v>
      </c>
    </row>
    <row r="72" ht="15.75" customHeight="1">
      <c r="A72" s="62">
        <v>35.0</v>
      </c>
      <c r="B72" s="63">
        <v>3.5</v>
      </c>
    </row>
    <row r="73" ht="15.75" customHeight="1">
      <c r="A73" s="62">
        <v>35.5</v>
      </c>
      <c r="B73" s="63">
        <v>3.5</v>
      </c>
    </row>
    <row r="74" ht="15.75" customHeight="1">
      <c r="A74" s="62">
        <v>36.0</v>
      </c>
      <c r="B74" s="63">
        <v>3.6</v>
      </c>
    </row>
    <row r="75" ht="15.75" customHeight="1">
      <c r="A75" s="62">
        <v>36.5</v>
      </c>
      <c r="B75" s="63">
        <v>3.6</v>
      </c>
    </row>
    <row r="76" ht="15.75" customHeight="1">
      <c r="A76" s="62">
        <v>37.0</v>
      </c>
      <c r="B76" s="63">
        <v>3.6</v>
      </c>
    </row>
    <row r="77" ht="15.75" customHeight="1">
      <c r="A77" s="62">
        <v>37.5</v>
      </c>
      <c r="B77" s="63">
        <v>3.7</v>
      </c>
    </row>
    <row r="78" ht="15.75" customHeight="1">
      <c r="A78" s="62">
        <v>38.0</v>
      </c>
      <c r="B78" s="63">
        <v>3.7</v>
      </c>
    </row>
    <row r="79" ht="15.75" customHeight="1">
      <c r="A79" s="62">
        <v>38.5</v>
      </c>
      <c r="B79" s="63">
        <v>3.8</v>
      </c>
    </row>
    <row r="80" ht="15.75" customHeight="1">
      <c r="A80" s="62">
        <v>39.0</v>
      </c>
      <c r="B80" s="63">
        <v>3.8</v>
      </c>
    </row>
    <row r="81" ht="15.75" customHeight="1">
      <c r="A81" s="62">
        <v>39.5</v>
      </c>
      <c r="B81" s="63">
        <v>3.8</v>
      </c>
    </row>
    <row r="82" ht="15.75" customHeight="1">
      <c r="A82" s="62">
        <v>40.0</v>
      </c>
      <c r="B82" s="63">
        <v>3.9</v>
      </c>
    </row>
    <row r="83" ht="15.75" customHeight="1">
      <c r="A83" s="62">
        <v>40.5</v>
      </c>
      <c r="B83" s="63">
        <v>3.9</v>
      </c>
    </row>
    <row r="84" ht="15.75" customHeight="1">
      <c r="A84" s="62">
        <v>41.0</v>
      </c>
      <c r="B84" s="63">
        <v>3.9</v>
      </c>
    </row>
    <row r="85" ht="15.75" customHeight="1">
      <c r="A85" s="62">
        <v>41.5</v>
      </c>
      <c r="B85" s="63">
        <v>4.0</v>
      </c>
    </row>
    <row r="86" ht="15.75" customHeight="1">
      <c r="A86" s="62">
        <v>42.0</v>
      </c>
      <c r="B86" s="63">
        <v>4.0</v>
      </c>
    </row>
    <row r="87" ht="15.75" customHeight="1">
      <c r="A87" s="62">
        <v>42.5</v>
      </c>
      <c r="B87" s="63">
        <v>4.1</v>
      </c>
    </row>
    <row r="88" ht="15.75" customHeight="1">
      <c r="A88" s="62">
        <v>43.0</v>
      </c>
      <c r="B88" s="63">
        <v>4.1</v>
      </c>
    </row>
    <row r="89" ht="15.75" customHeight="1">
      <c r="A89" s="62">
        <v>43.5</v>
      </c>
      <c r="B89" s="63">
        <v>4.2</v>
      </c>
    </row>
    <row r="90" ht="15.75" customHeight="1">
      <c r="A90" s="62">
        <v>44.0</v>
      </c>
      <c r="B90" s="63">
        <v>4.2</v>
      </c>
    </row>
    <row r="91" ht="15.75" customHeight="1">
      <c r="A91" s="62">
        <v>44.5</v>
      </c>
      <c r="B91" s="63">
        <v>4.3</v>
      </c>
    </row>
    <row r="92" ht="15.75" customHeight="1">
      <c r="A92" s="62">
        <v>45.0</v>
      </c>
      <c r="B92" s="63">
        <v>4.3</v>
      </c>
    </row>
    <row r="93" ht="15.75" customHeight="1">
      <c r="A93" s="62">
        <v>45.5</v>
      </c>
      <c r="B93" s="63">
        <v>4.4</v>
      </c>
    </row>
    <row r="94" ht="15.75" customHeight="1">
      <c r="A94" s="62">
        <v>46.0</v>
      </c>
      <c r="B94" s="63">
        <v>4.4</v>
      </c>
    </row>
    <row r="95" ht="15.75" customHeight="1">
      <c r="A95" s="62">
        <v>46.5</v>
      </c>
      <c r="B95" s="63">
        <v>4.5</v>
      </c>
    </row>
    <row r="96" ht="15.75" customHeight="1">
      <c r="A96" s="62">
        <v>47.0</v>
      </c>
      <c r="B96" s="63">
        <v>4.5</v>
      </c>
    </row>
    <row r="97" ht="15.75" customHeight="1">
      <c r="A97" s="62">
        <v>47.5</v>
      </c>
      <c r="B97" s="63">
        <v>4.6</v>
      </c>
    </row>
    <row r="98" ht="15.75" customHeight="1">
      <c r="A98" s="62">
        <v>48.0</v>
      </c>
      <c r="B98" s="63">
        <v>4.6</v>
      </c>
    </row>
    <row r="99" ht="15.75" customHeight="1">
      <c r="A99" s="62">
        <v>48.5</v>
      </c>
      <c r="B99" s="63">
        <v>4.7</v>
      </c>
    </row>
    <row r="100" ht="15.75" customHeight="1">
      <c r="A100" s="62">
        <v>49.0</v>
      </c>
      <c r="B100" s="63">
        <v>4.8</v>
      </c>
    </row>
    <row r="101" ht="15.75" customHeight="1">
      <c r="A101" s="62">
        <v>49.5</v>
      </c>
      <c r="B101" s="63">
        <v>4.8</v>
      </c>
    </row>
    <row r="102" ht="15.75" customHeight="1">
      <c r="A102" s="62">
        <v>50.0</v>
      </c>
      <c r="B102" s="63">
        <v>4.9</v>
      </c>
    </row>
    <row r="103" ht="15.75" customHeight="1">
      <c r="A103" s="62">
        <v>50.5</v>
      </c>
      <c r="B103" s="63">
        <v>4.9</v>
      </c>
    </row>
    <row r="104" ht="15.75" customHeight="1">
      <c r="A104" s="62">
        <v>51.0</v>
      </c>
      <c r="B104" s="63">
        <v>5.0</v>
      </c>
    </row>
    <row r="105" ht="15.75" customHeight="1">
      <c r="A105" s="62">
        <v>51.5</v>
      </c>
      <c r="B105" s="63">
        <v>5.0</v>
      </c>
    </row>
    <row r="106" ht="15.75" customHeight="1">
      <c r="A106" s="62">
        <v>52.0</v>
      </c>
      <c r="B106" s="63">
        <v>5.1</v>
      </c>
    </row>
    <row r="107" ht="15.75" customHeight="1">
      <c r="A107" s="62">
        <v>52.5</v>
      </c>
      <c r="B107" s="63">
        <v>5.1</v>
      </c>
    </row>
    <row r="108" ht="15.75" customHeight="1">
      <c r="A108" s="62">
        <v>53.0</v>
      </c>
      <c r="B108" s="63">
        <v>5.2</v>
      </c>
    </row>
    <row r="109" ht="15.75" customHeight="1">
      <c r="A109" s="62">
        <v>53.5</v>
      </c>
      <c r="B109" s="63">
        <v>5.2</v>
      </c>
    </row>
    <row r="110" ht="15.75" customHeight="1">
      <c r="A110" s="62">
        <v>54.0</v>
      </c>
      <c r="B110" s="63">
        <v>5.3</v>
      </c>
    </row>
    <row r="111" ht="15.75" customHeight="1">
      <c r="A111" s="62">
        <v>54.5</v>
      </c>
      <c r="B111" s="63">
        <v>5.3</v>
      </c>
    </row>
    <row r="112" ht="15.75" customHeight="1">
      <c r="A112" s="62">
        <v>55.0</v>
      </c>
      <c r="B112" s="63">
        <v>5.4</v>
      </c>
    </row>
    <row r="113" ht="15.75" customHeight="1">
      <c r="A113" s="62">
        <v>55.5</v>
      </c>
      <c r="B113" s="63">
        <v>5.4</v>
      </c>
    </row>
    <row r="114" ht="15.75" customHeight="1">
      <c r="A114" s="62">
        <v>56.0</v>
      </c>
      <c r="B114" s="63">
        <v>5.5</v>
      </c>
    </row>
    <row r="115" ht="15.75" customHeight="1">
      <c r="A115" s="62">
        <v>56.5</v>
      </c>
      <c r="B115" s="63">
        <v>5.6</v>
      </c>
    </row>
    <row r="116" ht="15.75" customHeight="1">
      <c r="A116" s="62">
        <v>57.0</v>
      </c>
      <c r="B116" s="63">
        <v>5.6</v>
      </c>
    </row>
    <row r="117" ht="15.75" customHeight="1">
      <c r="A117" s="62">
        <v>57.5</v>
      </c>
      <c r="B117" s="63">
        <v>5.7</v>
      </c>
    </row>
    <row r="118" ht="15.75" customHeight="1">
      <c r="A118" s="62">
        <v>58.0</v>
      </c>
      <c r="B118" s="63">
        <v>5.7</v>
      </c>
    </row>
    <row r="119" ht="15.75" customHeight="1">
      <c r="A119" s="62">
        <v>58.5</v>
      </c>
      <c r="B119" s="63">
        <v>5.8</v>
      </c>
    </row>
    <row r="120" ht="15.75" customHeight="1">
      <c r="A120" s="62">
        <v>59.0</v>
      </c>
      <c r="B120" s="63">
        <v>5.8</v>
      </c>
    </row>
    <row r="121" ht="15.75" customHeight="1">
      <c r="A121" s="62">
        <v>59.5</v>
      </c>
      <c r="B121" s="63">
        <v>5.9</v>
      </c>
    </row>
    <row r="122" ht="15.75" customHeight="1">
      <c r="A122" s="62">
        <v>60.0</v>
      </c>
      <c r="B122" s="63">
        <v>5.9</v>
      </c>
    </row>
    <row r="123" ht="15.75" customHeight="1">
      <c r="A123" s="62">
        <v>60.5</v>
      </c>
      <c r="B123" s="63">
        <v>6.0</v>
      </c>
    </row>
    <row r="124" ht="15.75" customHeight="1">
      <c r="A124" s="62">
        <v>61.0</v>
      </c>
      <c r="B124" s="63">
        <v>6.0</v>
      </c>
    </row>
    <row r="125" ht="15.75" customHeight="1">
      <c r="A125" s="62">
        <v>61.5</v>
      </c>
      <c r="B125" s="63">
        <v>6.1</v>
      </c>
    </row>
    <row r="126" ht="15.75" customHeight="1">
      <c r="A126" s="62">
        <v>62.0</v>
      </c>
      <c r="B126" s="63">
        <v>6.1</v>
      </c>
    </row>
    <row r="127" ht="15.75" customHeight="1">
      <c r="A127" s="62">
        <v>62.5</v>
      </c>
      <c r="B127" s="63">
        <v>6.2</v>
      </c>
    </row>
    <row r="128" ht="15.75" customHeight="1">
      <c r="A128" s="62">
        <v>63.0</v>
      </c>
      <c r="B128" s="63">
        <v>6.3</v>
      </c>
    </row>
    <row r="129" ht="15.75" customHeight="1">
      <c r="A129" s="62">
        <v>63.5</v>
      </c>
      <c r="B129" s="63">
        <v>6.3</v>
      </c>
    </row>
    <row r="130" ht="15.75" customHeight="1">
      <c r="A130" s="62">
        <v>64.0</v>
      </c>
      <c r="B130" s="63">
        <v>6.4</v>
      </c>
    </row>
    <row r="131" ht="15.75" customHeight="1">
      <c r="A131" s="62">
        <v>64.5</v>
      </c>
      <c r="B131" s="63">
        <v>6.4</v>
      </c>
    </row>
    <row r="132" ht="15.75" customHeight="1">
      <c r="A132" s="62">
        <v>65.0</v>
      </c>
      <c r="B132" s="63">
        <v>6.5</v>
      </c>
    </row>
    <row r="133" ht="15.75" customHeight="1">
      <c r="A133" s="62">
        <v>65.5</v>
      </c>
      <c r="B133" s="63">
        <v>6.5</v>
      </c>
    </row>
    <row r="134" ht="15.75" customHeight="1">
      <c r="A134" s="62">
        <v>66.0</v>
      </c>
      <c r="B134" s="63">
        <v>6.6</v>
      </c>
    </row>
    <row r="135" ht="15.75" customHeight="1">
      <c r="A135" s="62">
        <v>66.5</v>
      </c>
      <c r="B135" s="63">
        <v>6.6</v>
      </c>
    </row>
    <row r="136" ht="15.75" customHeight="1">
      <c r="A136" s="62">
        <v>67.0</v>
      </c>
      <c r="B136" s="63">
        <v>6.7</v>
      </c>
    </row>
    <row r="137" ht="15.75" customHeight="1">
      <c r="A137" s="62">
        <v>67.5</v>
      </c>
      <c r="B137" s="63">
        <v>6.7</v>
      </c>
    </row>
    <row r="138" ht="15.75" customHeight="1">
      <c r="A138" s="62">
        <v>68.0</v>
      </c>
      <c r="B138" s="63">
        <v>6.8</v>
      </c>
    </row>
    <row r="139" ht="15.75" customHeight="1">
      <c r="A139" s="62">
        <v>68.5</v>
      </c>
      <c r="B139" s="63">
        <v>6.8</v>
      </c>
    </row>
    <row r="140" ht="15.75" customHeight="1">
      <c r="A140" s="62">
        <v>69.0</v>
      </c>
      <c r="B140" s="63">
        <v>6.9</v>
      </c>
    </row>
    <row r="141" ht="15.75" customHeight="1">
      <c r="A141" s="62">
        <v>69.5</v>
      </c>
      <c r="B141" s="63">
        <v>6.9</v>
      </c>
    </row>
    <row r="142" ht="15.75" customHeight="1">
      <c r="A142" s="62">
        <v>70.0</v>
      </c>
      <c r="B142" s="63">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93</v>
      </c>
      <c r="B1" s="62" t="s">
        <v>94</v>
      </c>
    </row>
    <row r="2">
      <c r="A2" s="62">
        <v>0.0</v>
      </c>
      <c r="B2" s="64">
        <v>1.0</v>
      </c>
    </row>
    <row r="3">
      <c r="A3" s="62">
        <v>1.0</v>
      </c>
      <c r="B3" s="64">
        <v>1.1</v>
      </c>
    </row>
    <row r="4">
      <c r="A4" s="62">
        <v>2.0</v>
      </c>
      <c r="B4" s="64">
        <v>1.2</v>
      </c>
    </row>
    <row r="5">
      <c r="A5" s="62">
        <v>3.0</v>
      </c>
      <c r="B5" s="64">
        <v>1.3</v>
      </c>
    </row>
    <row r="6">
      <c r="A6" s="62">
        <v>4.0</v>
      </c>
      <c r="B6" s="64">
        <v>1.4</v>
      </c>
    </row>
    <row r="7">
      <c r="A7" s="62">
        <v>5.0</v>
      </c>
      <c r="B7" s="64">
        <v>1.5</v>
      </c>
    </row>
    <row r="8">
      <c r="A8" s="62">
        <v>6.0</v>
      </c>
      <c r="B8" s="64">
        <v>1.6</v>
      </c>
    </row>
    <row r="9">
      <c r="A9" s="62">
        <v>7.0</v>
      </c>
      <c r="B9" s="64">
        <v>1.7</v>
      </c>
    </row>
    <row r="10">
      <c r="A10" s="62">
        <v>8.0</v>
      </c>
      <c r="B10" s="64">
        <v>1.8</v>
      </c>
    </row>
    <row r="11">
      <c r="A11" s="62">
        <v>9.0</v>
      </c>
      <c r="B11" s="64">
        <v>1.9</v>
      </c>
    </row>
    <row r="12">
      <c r="A12" s="62">
        <v>10.0</v>
      </c>
      <c r="B12" s="64">
        <v>2.0</v>
      </c>
    </row>
    <row r="13">
      <c r="A13" s="62">
        <v>11.0</v>
      </c>
      <c r="B13" s="64">
        <v>2.1</v>
      </c>
    </row>
    <row r="14">
      <c r="A14" s="62">
        <v>12.0</v>
      </c>
      <c r="B14" s="64">
        <v>2.2</v>
      </c>
    </row>
    <row r="15">
      <c r="A15" s="62">
        <v>13.0</v>
      </c>
      <c r="B15" s="64">
        <v>2.3</v>
      </c>
    </row>
    <row r="16">
      <c r="A16" s="62">
        <v>14.0</v>
      </c>
      <c r="B16" s="64">
        <v>2.3</v>
      </c>
    </row>
    <row r="17">
      <c r="A17" s="62">
        <v>15.0</v>
      </c>
      <c r="B17" s="64">
        <v>2.4</v>
      </c>
    </row>
    <row r="18">
      <c r="A18" s="62">
        <v>16.0</v>
      </c>
      <c r="B18" s="64">
        <v>2.5</v>
      </c>
    </row>
    <row r="19">
      <c r="A19" s="62">
        <v>17.0</v>
      </c>
      <c r="B19" s="64">
        <v>2.6</v>
      </c>
    </row>
    <row r="20">
      <c r="A20" s="62">
        <v>18.0</v>
      </c>
      <c r="B20" s="64">
        <v>2.7</v>
      </c>
    </row>
    <row r="21" ht="15.75" customHeight="1">
      <c r="A21" s="62">
        <v>19.0</v>
      </c>
      <c r="B21" s="64">
        <v>2.8</v>
      </c>
    </row>
    <row r="22" ht="15.75" customHeight="1">
      <c r="A22" s="62">
        <v>20.0</v>
      </c>
      <c r="B22" s="64">
        <v>2.9</v>
      </c>
    </row>
    <row r="23" ht="15.75" customHeight="1">
      <c r="A23" s="62">
        <v>21.0</v>
      </c>
      <c r="B23" s="64">
        <v>3.0</v>
      </c>
    </row>
    <row r="24" ht="15.75" customHeight="1">
      <c r="A24" s="62">
        <v>22.0</v>
      </c>
      <c r="B24" s="64">
        <v>3.1</v>
      </c>
    </row>
    <row r="25" ht="15.75" customHeight="1">
      <c r="A25" s="62">
        <v>23.0</v>
      </c>
      <c r="B25" s="64">
        <v>3.2</v>
      </c>
    </row>
    <row r="26" ht="15.75" customHeight="1">
      <c r="A26" s="62">
        <v>24.0</v>
      </c>
      <c r="B26" s="64">
        <v>3.3</v>
      </c>
    </row>
    <row r="27" ht="15.75" customHeight="1">
      <c r="A27" s="62">
        <v>25.0</v>
      </c>
      <c r="B27" s="64">
        <v>3.4</v>
      </c>
    </row>
    <row r="28" ht="15.75" customHeight="1">
      <c r="A28" s="62">
        <v>26.0</v>
      </c>
      <c r="B28" s="64">
        <v>3.5</v>
      </c>
    </row>
    <row r="29" ht="15.75" customHeight="1">
      <c r="A29" s="62">
        <v>27.0</v>
      </c>
      <c r="B29" s="64">
        <v>3.6</v>
      </c>
    </row>
    <row r="30" ht="15.75" customHeight="1">
      <c r="A30" s="62">
        <v>28.0</v>
      </c>
      <c r="B30" s="64">
        <v>3.7</v>
      </c>
    </row>
    <row r="31" ht="15.75" customHeight="1">
      <c r="A31" s="62">
        <v>29.0</v>
      </c>
      <c r="B31" s="64">
        <v>3.8</v>
      </c>
    </row>
    <row r="32" ht="15.75" customHeight="1">
      <c r="A32" s="62">
        <v>30.0</v>
      </c>
      <c r="B32" s="64">
        <v>3.9</v>
      </c>
    </row>
    <row r="33" ht="15.75" customHeight="1">
      <c r="A33" s="62">
        <v>31.0</v>
      </c>
      <c r="B33" s="64">
        <v>4.0</v>
      </c>
    </row>
    <row r="34" ht="15.75" customHeight="1">
      <c r="A34" s="62">
        <v>32.0</v>
      </c>
      <c r="B34" s="64">
        <v>4.1</v>
      </c>
    </row>
    <row r="35" ht="15.75" customHeight="1">
      <c r="A35" s="62">
        <v>33.0</v>
      </c>
      <c r="B35" s="64">
        <v>4.3</v>
      </c>
    </row>
    <row r="36" ht="15.75" customHeight="1">
      <c r="A36" s="62">
        <v>34.0</v>
      </c>
      <c r="B36" s="64">
        <v>4.4</v>
      </c>
    </row>
    <row r="37" ht="15.75" customHeight="1">
      <c r="A37" s="62">
        <v>35.0</v>
      </c>
      <c r="B37" s="64">
        <v>4.5</v>
      </c>
    </row>
    <row r="38" ht="15.75" customHeight="1">
      <c r="A38" s="62">
        <v>36.0</v>
      </c>
      <c r="B38" s="64">
        <v>4.7</v>
      </c>
    </row>
    <row r="39" ht="15.75" customHeight="1">
      <c r="A39" s="62">
        <v>37.0</v>
      </c>
      <c r="B39" s="64">
        <v>4.8</v>
      </c>
    </row>
    <row r="40" ht="15.75" customHeight="1">
      <c r="A40" s="62">
        <v>38.0</v>
      </c>
      <c r="B40" s="64">
        <v>5.0</v>
      </c>
    </row>
    <row r="41" ht="15.75" customHeight="1">
      <c r="A41" s="62">
        <v>39.0</v>
      </c>
      <c r="B41" s="64">
        <v>5.1</v>
      </c>
    </row>
    <row r="42" ht="15.75" customHeight="1">
      <c r="A42" s="62">
        <v>40.0</v>
      </c>
      <c r="B42" s="64">
        <v>5.3</v>
      </c>
    </row>
    <row r="43" ht="15.75" customHeight="1">
      <c r="A43" s="62">
        <v>41.0</v>
      </c>
      <c r="B43" s="64">
        <v>5.4</v>
      </c>
    </row>
    <row r="44" ht="15.75" customHeight="1">
      <c r="A44" s="62">
        <v>42.0</v>
      </c>
      <c r="B44" s="64">
        <v>5.6</v>
      </c>
    </row>
    <row r="45" ht="15.75" customHeight="1">
      <c r="A45" s="62">
        <v>43.0</v>
      </c>
      <c r="B45" s="64">
        <v>5.7</v>
      </c>
    </row>
    <row r="46" ht="15.75" customHeight="1">
      <c r="A46" s="62">
        <v>44.0</v>
      </c>
      <c r="B46" s="64">
        <v>5.8</v>
      </c>
    </row>
    <row r="47" ht="15.75" customHeight="1">
      <c r="A47" s="62">
        <v>45.0</v>
      </c>
      <c r="B47" s="64">
        <v>6.0</v>
      </c>
    </row>
    <row r="48" ht="15.75" customHeight="1">
      <c r="A48" s="62">
        <v>46.0</v>
      </c>
      <c r="B48" s="64">
        <v>6.1</v>
      </c>
    </row>
    <row r="49" ht="15.75" customHeight="1">
      <c r="A49" s="62">
        <v>47.0</v>
      </c>
      <c r="B49" s="64">
        <v>6.3</v>
      </c>
    </row>
    <row r="50" ht="15.75" customHeight="1">
      <c r="A50" s="62">
        <v>48.0</v>
      </c>
      <c r="B50" s="64">
        <v>6.4</v>
      </c>
    </row>
    <row r="51" ht="15.75" customHeight="1">
      <c r="A51" s="62">
        <v>49.0</v>
      </c>
      <c r="B51" s="64">
        <v>6.6</v>
      </c>
    </row>
    <row r="52" ht="15.75" customHeight="1">
      <c r="A52" s="62">
        <v>50.0</v>
      </c>
      <c r="B52" s="64">
        <v>6.7</v>
      </c>
    </row>
    <row r="53" ht="15.75" customHeight="1">
      <c r="A53" s="62">
        <v>51.0</v>
      </c>
      <c r="B53" s="64">
        <v>6.9</v>
      </c>
    </row>
    <row r="54" ht="15.75" customHeight="1">
      <c r="A54" s="62">
        <v>52.0</v>
      </c>
      <c r="B54" s="64">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14</v>
      </c>
      <c r="B1" s="62" t="s">
        <v>15</v>
      </c>
    </row>
    <row r="2">
      <c r="A2" s="62">
        <v>0.0</v>
      </c>
      <c r="B2" s="63">
        <v>1.0</v>
      </c>
    </row>
    <row r="3">
      <c r="A3" s="62">
        <v>0.5</v>
      </c>
      <c r="B3" s="63">
        <v>1.1</v>
      </c>
    </row>
    <row r="4">
      <c r="A4" s="62">
        <v>1.0</v>
      </c>
      <c r="B4" s="63">
        <v>1.2</v>
      </c>
    </row>
    <row r="5">
      <c r="A5" s="62">
        <v>1.5</v>
      </c>
      <c r="B5" s="63">
        <v>1.3</v>
      </c>
    </row>
    <row r="6">
      <c r="A6" s="62">
        <v>2.0</v>
      </c>
      <c r="B6" s="63">
        <v>1.3</v>
      </c>
    </row>
    <row r="7">
      <c r="A7" s="62">
        <v>2.5</v>
      </c>
      <c r="B7" s="63">
        <v>1.4</v>
      </c>
    </row>
    <row r="8">
      <c r="A8" s="62">
        <v>3.0</v>
      </c>
      <c r="B8" s="63">
        <v>1.5</v>
      </c>
    </row>
    <row r="9">
      <c r="A9" s="62">
        <v>3.5</v>
      </c>
      <c r="B9" s="63">
        <v>1.6</v>
      </c>
    </row>
    <row r="10">
      <c r="A10" s="62">
        <v>4.0</v>
      </c>
      <c r="B10" s="63">
        <v>1.7</v>
      </c>
    </row>
    <row r="11">
      <c r="A11" s="62">
        <v>4.5</v>
      </c>
      <c r="B11" s="63">
        <v>1.8</v>
      </c>
    </row>
    <row r="12">
      <c r="A12" s="62">
        <v>5.0</v>
      </c>
      <c r="B12" s="63">
        <v>1.8</v>
      </c>
    </row>
    <row r="13">
      <c r="A13" s="62">
        <v>5.5</v>
      </c>
      <c r="B13" s="63">
        <v>1.9</v>
      </c>
    </row>
    <row r="14">
      <c r="A14" s="62">
        <v>6.0</v>
      </c>
      <c r="B14" s="63">
        <v>2.0</v>
      </c>
    </row>
    <row r="15">
      <c r="A15" s="62">
        <v>6.5</v>
      </c>
      <c r="B15" s="63">
        <v>2.1</v>
      </c>
    </row>
    <row r="16">
      <c r="A16" s="62">
        <v>7.0</v>
      </c>
      <c r="B16" s="63">
        <v>2.2</v>
      </c>
    </row>
    <row r="17">
      <c r="A17" s="62">
        <v>7.5</v>
      </c>
      <c r="B17" s="63">
        <v>2.3</v>
      </c>
    </row>
    <row r="18">
      <c r="A18" s="62">
        <v>8.0</v>
      </c>
      <c r="B18" s="63">
        <v>2.3</v>
      </c>
    </row>
    <row r="19">
      <c r="A19" s="62">
        <v>8.5</v>
      </c>
      <c r="B19" s="63">
        <v>2.4</v>
      </c>
    </row>
    <row r="20">
      <c r="A20" s="62">
        <v>9.0</v>
      </c>
      <c r="B20" s="63">
        <v>2.5</v>
      </c>
    </row>
    <row r="21" ht="15.75" customHeight="1">
      <c r="A21" s="62">
        <v>9.5</v>
      </c>
      <c r="B21" s="63">
        <v>2.6</v>
      </c>
    </row>
    <row r="22" ht="15.75" customHeight="1">
      <c r="A22" s="62">
        <v>10.0</v>
      </c>
      <c r="B22" s="63">
        <v>2.7</v>
      </c>
    </row>
    <row r="23" ht="15.75" customHeight="1">
      <c r="A23" s="62">
        <v>10.5</v>
      </c>
      <c r="B23" s="63">
        <v>2.8</v>
      </c>
    </row>
    <row r="24" ht="15.75" customHeight="1">
      <c r="A24" s="62">
        <v>11.0</v>
      </c>
      <c r="B24" s="63">
        <v>2.8</v>
      </c>
    </row>
    <row r="25" ht="15.75" customHeight="1">
      <c r="A25" s="62">
        <v>11.5</v>
      </c>
      <c r="B25" s="63">
        <v>2.9</v>
      </c>
    </row>
    <row r="26" ht="15.75" customHeight="1">
      <c r="A26" s="62">
        <v>12.0</v>
      </c>
      <c r="B26" s="63">
        <v>3.0</v>
      </c>
    </row>
    <row r="27" ht="15.75" customHeight="1">
      <c r="A27" s="62">
        <v>12.5</v>
      </c>
      <c r="B27" s="63">
        <v>3.1</v>
      </c>
    </row>
    <row r="28" ht="15.75" customHeight="1">
      <c r="A28" s="62">
        <v>13.0</v>
      </c>
      <c r="B28" s="63">
        <v>3.2</v>
      </c>
    </row>
    <row r="29" ht="15.75" customHeight="1">
      <c r="A29" s="62">
        <v>13.5</v>
      </c>
      <c r="B29" s="63">
        <v>3.3</v>
      </c>
    </row>
    <row r="30" ht="15.75" customHeight="1">
      <c r="A30" s="62">
        <v>14.0</v>
      </c>
      <c r="B30" s="63">
        <v>3.3</v>
      </c>
    </row>
    <row r="31" ht="15.75" customHeight="1">
      <c r="A31" s="62">
        <v>14.5</v>
      </c>
      <c r="B31" s="63">
        <v>3.4</v>
      </c>
    </row>
    <row r="32" ht="15.75" customHeight="1">
      <c r="A32" s="62">
        <v>15.0</v>
      </c>
      <c r="B32" s="63">
        <v>3.5</v>
      </c>
    </row>
    <row r="33" ht="15.75" customHeight="1">
      <c r="A33" s="62">
        <v>15.5</v>
      </c>
      <c r="B33" s="63">
        <v>3.6</v>
      </c>
    </row>
    <row r="34" ht="15.75" customHeight="1">
      <c r="A34" s="62">
        <v>16.0</v>
      </c>
      <c r="B34" s="63">
        <v>3.7</v>
      </c>
    </row>
    <row r="35" ht="15.75" customHeight="1">
      <c r="A35" s="62">
        <v>16.5</v>
      </c>
      <c r="B35" s="63">
        <v>3.8</v>
      </c>
    </row>
    <row r="36" ht="15.75" customHeight="1">
      <c r="A36" s="62">
        <v>17.0</v>
      </c>
      <c r="B36" s="63">
        <v>3.8</v>
      </c>
    </row>
    <row r="37" ht="15.75" customHeight="1">
      <c r="A37" s="62">
        <v>17.5</v>
      </c>
      <c r="B37" s="63">
        <v>3.9</v>
      </c>
    </row>
    <row r="38" ht="15.75" customHeight="1">
      <c r="A38" s="62">
        <v>18.0</v>
      </c>
      <c r="B38" s="63">
        <v>4.0</v>
      </c>
    </row>
    <row r="39" ht="15.75" customHeight="1">
      <c r="A39" s="62">
        <v>18.5</v>
      </c>
      <c r="B39" s="63">
        <v>4.1</v>
      </c>
    </row>
    <row r="40" ht="15.75" customHeight="1">
      <c r="A40" s="62">
        <v>19.0</v>
      </c>
      <c r="B40" s="63">
        <v>4.3</v>
      </c>
    </row>
    <row r="41" ht="15.75" customHeight="1">
      <c r="A41" s="62">
        <v>19.5</v>
      </c>
      <c r="B41" s="63">
        <v>4.4</v>
      </c>
    </row>
    <row r="42" ht="15.75" customHeight="1">
      <c r="A42" s="62">
        <v>20.0</v>
      </c>
      <c r="B42" s="63">
        <v>4.5</v>
      </c>
    </row>
    <row r="43" ht="15.75" customHeight="1">
      <c r="A43" s="62">
        <v>20.5</v>
      </c>
      <c r="B43" s="63">
        <v>4.6</v>
      </c>
    </row>
    <row r="44" ht="15.75" customHeight="1">
      <c r="A44" s="62">
        <v>21.0</v>
      </c>
      <c r="B44" s="63">
        <v>4.8</v>
      </c>
    </row>
    <row r="45" ht="15.75" customHeight="1">
      <c r="A45" s="62">
        <v>21.5</v>
      </c>
      <c r="B45" s="63">
        <v>4.9</v>
      </c>
    </row>
    <row r="46" ht="15.75" customHeight="1">
      <c r="A46" s="62">
        <v>22.0</v>
      </c>
      <c r="B46" s="63">
        <v>5.0</v>
      </c>
    </row>
    <row r="47" ht="15.75" customHeight="1">
      <c r="A47" s="62">
        <v>22.5</v>
      </c>
      <c r="B47" s="63">
        <v>5.1</v>
      </c>
    </row>
    <row r="48" ht="15.75" customHeight="1">
      <c r="A48" s="62">
        <v>23.0</v>
      </c>
      <c r="B48" s="63">
        <v>5.3</v>
      </c>
    </row>
    <row r="49" ht="15.75" customHeight="1">
      <c r="A49" s="62">
        <v>23.5</v>
      </c>
      <c r="B49" s="63">
        <v>5.4</v>
      </c>
    </row>
    <row r="50" ht="15.75" customHeight="1">
      <c r="A50" s="62">
        <v>24.0</v>
      </c>
      <c r="B50" s="63">
        <v>5.5</v>
      </c>
    </row>
    <row r="51" ht="15.75" customHeight="1">
      <c r="A51" s="62">
        <v>24.5</v>
      </c>
      <c r="B51" s="63">
        <v>5.6</v>
      </c>
    </row>
    <row r="52" ht="15.75" customHeight="1">
      <c r="A52" s="62">
        <v>25.0</v>
      </c>
      <c r="B52" s="63">
        <v>5.8</v>
      </c>
    </row>
    <row r="53" ht="15.75" customHeight="1">
      <c r="A53" s="62">
        <v>25.5</v>
      </c>
      <c r="B53" s="63">
        <v>5.9</v>
      </c>
    </row>
    <row r="54" ht="15.75" customHeight="1">
      <c r="A54" s="62">
        <v>26.0</v>
      </c>
      <c r="B54" s="63">
        <v>6.0</v>
      </c>
    </row>
    <row r="55" ht="15.75" customHeight="1">
      <c r="A55" s="62">
        <v>26.5</v>
      </c>
      <c r="B55" s="63">
        <v>6.1</v>
      </c>
    </row>
    <row r="56" ht="15.75" customHeight="1">
      <c r="A56" s="62">
        <v>27.0</v>
      </c>
      <c r="B56" s="63">
        <v>6.3</v>
      </c>
    </row>
    <row r="57" ht="15.75" customHeight="1">
      <c r="A57" s="62">
        <v>27.5</v>
      </c>
      <c r="B57" s="63">
        <v>6.4</v>
      </c>
    </row>
    <row r="58" ht="15.75" customHeight="1">
      <c r="A58" s="62">
        <v>28.0</v>
      </c>
      <c r="B58" s="63">
        <v>6.5</v>
      </c>
    </row>
    <row r="59" ht="15.75" customHeight="1">
      <c r="A59" s="62">
        <v>28.5</v>
      </c>
      <c r="B59" s="63">
        <v>6.6</v>
      </c>
    </row>
    <row r="60" ht="15.75" customHeight="1">
      <c r="A60" s="62">
        <v>29.0</v>
      </c>
      <c r="B60" s="63">
        <v>6.8</v>
      </c>
    </row>
    <row r="61" ht="15.75" customHeight="1">
      <c r="A61" s="62">
        <v>29.5</v>
      </c>
      <c r="B61" s="63">
        <v>6.9</v>
      </c>
    </row>
    <row r="62" ht="15.75" customHeight="1">
      <c r="A62" s="62">
        <v>30.0</v>
      </c>
      <c r="B62" s="63">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95</v>
      </c>
      <c r="B1" s="66" t="s">
        <v>14</v>
      </c>
      <c r="C1" s="67"/>
      <c r="D1" s="67"/>
      <c r="E1" s="68"/>
    </row>
    <row r="2">
      <c r="A2" s="69"/>
      <c r="B2" s="70" t="s">
        <v>10</v>
      </c>
      <c r="C2" s="71" t="s">
        <v>11</v>
      </c>
      <c r="D2" s="71" t="s">
        <v>96</v>
      </c>
      <c r="E2" s="72" t="s">
        <v>13</v>
      </c>
    </row>
    <row r="3">
      <c r="A3" s="73" t="s">
        <v>97</v>
      </c>
      <c r="B3" s="74">
        <v>4.0</v>
      </c>
      <c r="C3" s="74">
        <v>3.0</v>
      </c>
      <c r="D3" s="74">
        <v>2.0</v>
      </c>
      <c r="E3" s="74">
        <v>0.0</v>
      </c>
    </row>
    <row r="4">
      <c r="A4" s="73"/>
      <c r="B4" s="74"/>
      <c r="C4" s="74"/>
      <c r="D4" s="74"/>
      <c r="E4" s="74"/>
    </row>
    <row r="5">
      <c r="A5" s="73"/>
      <c r="B5" s="74"/>
      <c r="C5" s="74"/>
      <c r="D5" s="74"/>
      <c r="E5" s="7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