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/>
  <mc:AlternateContent xmlns:mc="http://schemas.openxmlformats.org/markup-compatibility/2006">
    <mc:Choice Requires="x15">
      <x15ac:absPath xmlns:x15ac="http://schemas.microsoft.com/office/spreadsheetml/2010/11/ac" url="/Users/ao/Desktop/graduate-Ao/Documents/"/>
    </mc:Choice>
  </mc:AlternateContent>
  <xr:revisionPtr revIDLastSave="0" documentId="13_ncr:1_{BA98FB71-4DF3-3149-8448-39642A857996}" xr6:coauthVersionLast="28" xr6:coauthVersionMax="28" xr10:uidLastSave="{00000000-0000-0000-0000-000000000000}"/>
  <bookViews>
    <workbookView xWindow="6880" yWindow="1880" windowWidth="28040" windowHeight="17440" xr2:uid="{91479095-4496-A54A-8A57-787D87B1B80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8" i="1" l="1"/>
  <c r="AC19" i="1"/>
  <c r="AC20" i="1"/>
  <c r="AC21" i="1"/>
  <c r="AC22" i="1"/>
  <c r="AD18" i="1"/>
  <c r="AD19" i="1"/>
  <c r="AD20" i="1"/>
  <c r="AD21" i="1"/>
  <c r="AD22" i="1"/>
  <c r="AD16" i="1"/>
  <c r="AC16" i="1"/>
  <c r="AE22" i="1"/>
  <c r="AE21" i="1"/>
  <c r="AE20" i="1"/>
  <c r="AE19" i="1"/>
  <c r="AE18" i="1"/>
  <c r="AE17" i="1"/>
  <c r="AD17" i="1"/>
  <c r="AC17" i="1"/>
  <c r="AE16" i="1"/>
  <c r="AE15" i="1"/>
  <c r="AD15" i="1"/>
  <c r="AC15" i="1"/>
  <c r="AE14" i="1"/>
  <c r="AD14" i="1"/>
  <c r="AC14" i="1"/>
  <c r="AE13" i="1"/>
  <c r="AD13" i="1"/>
  <c r="AC13" i="1"/>
  <c r="AE3" i="1"/>
  <c r="AD3" i="1"/>
  <c r="AC3" i="1"/>
  <c r="R14" i="1"/>
  <c r="R15" i="1"/>
  <c r="R16" i="1"/>
  <c r="R17" i="1"/>
  <c r="R18" i="1"/>
  <c r="R19" i="1"/>
  <c r="R20" i="1"/>
  <c r="R21" i="1"/>
  <c r="R22" i="1"/>
  <c r="S14" i="1"/>
  <c r="S15" i="1"/>
  <c r="S16" i="1"/>
  <c r="S17" i="1"/>
  <c r="S18" i="1"/>
  <c r="S19" i="1"/>
  <c r="S20" i="1"/>
  <c r="S21" i="1"/>
  <c r="S22" i="1"/>
  <c r="T14" i="1"/>
  <c r="T15" i="1"/>
  <c r="T16" i="1"/>
  <c r="T17" i="1"/>
  <c r="T18" i="1"/>
  <c r="T19" i="1"/>
  <c r="T20" i="1"/>
  <c r="T21" i="1"/>
  <c r="T22" i="1"/>
  <c r="T13" i="1"/>
  <c r="S13" i="1"/>
  <c r="R13" i="1"/>
  <c r="S4" i="1"/>
  <c r="S5" i="1"/>
  <c r="S6" i="1"/>
  <c r="S3" i="1"/>
  <c r="R4" i="1"/>
  <c r="R5" i="1"/>
  <c r="R6" i="1"/>
  <c r="T4" i="1"/>
  <c r="T5" i="1"/>
  <c r="T6" i="1"/>
  <c r="T3" i="1"/>
  <c r="R3" i="1"/>
  <c r="G26" i="1"/>
  <c r="G27" i="1"/>
  <c r="G28" i="1"/>
  <c r="G29" i="1"/>
  <c r="G30" i="1"/>
  <c r="G31" i="1"/>
  <c r="G32" i="1"/>
  <c r="G33" i="1"/>
  <c r="G34" i="1"/>
  <c r="G25" i="1"/>
  <c r="I26" i="1"/>
  <c r="I27" i="1"/>
  <c r="I28" i="1"/>
  <c r="I29" i="1"/>
  <c r="I30" i="1"/>
  <c r="I31" i="1"/>
  <c r="I32" i="1"/>
  <c r="I33" i="1"/>
  <c r="I34" i="1"/>
  <c r="H26" i="1"/>
  <c r="H27" i="1"/>
  <c r="H28" i="1"/>
  <c r="H29" i="1"/>
  <c r="H30" i="1"/>
  <c r="H31" i="1"/>
  <c r="H32" i="1"/>
  <c r="H33" i="1"/>
  <c r="H34" i="1"/>
  <c r="I25" i="1"/>
  <c r="H25" i="1"/>
  <c r="H5" i="1"/>
  <c r="I5" i="1"/>
  <c r="H6" i="1"/>
  <c r="I6" i="1"/>
  <c r="H7" i="1"/>
  <c r="I7" i="1"/>
  <c r="H8" i="1"/>
  <c r="I8" i="1"/>
  <c r="H9" i="1"/>
  <c r="I9" i="1"/>
  <c r="B10" i="1"/>
  <c r="H10" i="1" s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C20" i="1"/>
  <c r="H4" i="1"/>
  <c r="H3" i="1"/>
  <c r="I4" i="1"/>
  <c r="I3" i="1"/>
</calcChain>
</file>

<file path=xl/sharedStrings.xml><?xml version="1.0" encoding="utf-8"?>
<sst xmlns="http://schemas.openxmlformats.org/spreadsheetml/2006/main" count="129" uniqueCount="63">
  <si>
    <t>Type</t>
  </si>
  <si>
    <t>Number</t>
  </si>
  <si>
    <t>Doctor</t>
  </si>
  <si>
    <t>Patient</t>
  </si>
  <si>
    <t>Date</t>
  </si>
  <si>
    <t>ID</t>
  </si>
  <si>
    <t>Phone</t>
  </si>
  <si>
    <t>Age</t>
  </si>
  <si>
    <t>Scrubbed number</t>
  </si>
  <si>
    <t>xxxxDate</t>
  </si>
  <si>
    <t>xxxxYear_century</t>
  </si>
  <si>
    <t>xxxxAccession_kp</t>
  </si>
  <si>
    <t>xxxxCC2</t>
  </si>
  <si>
    <t>xxxxExtention</t>
  </si>
  <si>
    <t>xxxx</t>
  </si>
  <si>
    <t>xxxxPOBOX</t>
  </si>
  <si>
    <t>xxxxAddress(711)+xxxxRoom(28)</t>
  </si>
  <si>
    <t>xxxxtelephone</t>
  </si>
  <si>
    <t>xxxxtitles</t>
  </si>
  <si>
    <t>xxxxSSN(159)+xxxxSuspicious_num(420)</t>
  </si>
  <si>
    <t>Recall</t>
  </si>
  <si>
    <t>Precision</t>
  </si>
  <si>
    <t>True positive</t>
  </si>
  <si>
    <t>False positive</t>
  </si>
  <si>
    <t>False negative</t>
  </si>
  <si>
    <t>Hospital+Location</t>
  </si>
  <si>
    <t>Hospital(626)+Location(87)</t>
  </si>
  <si>
    <t>xxxHospital(30)+xxxPrivate(98)</t>
  </si>
  <si>
    <t>xxxxSurgeon(4)</t>
  </si>
  <si>
    <t>Scrubbed Description</t>
  </si>
  <si>
    <t>xxxxDoctor_older(909)+Doctor(8)</t>
  </si>
  <si>
    <t>xxxxAge(284)+Written_Age(225)</t>
  </si>
  <si>
    <t>Train Position:</t>
  </si>
  <si>
    <t>ScrubbedNum</t>
  </si>
  <si>
    <t>Original_60</t>
  </si>
  <si>
    <t>Original_90</t>
  </si>
  <si>
    <t>Original_80</t>
  </si>
  <si>
    <t>Original_70</t>
  </si>
  <si>
    <t>Original_50</t>
  </si>
  <si>
    <t>HMS-Scrubber</t>
  </si>
  <si>
    <t>DE-ID</t>
  </si>
  <si>
    <t>Hospital(624)+Location(87)</t>
  </si>
  <si>
    <t>**hosipital(179)+street address(9)+location(132)</t>
  </si>
  <si>
    <t>Doctor+Patient</t>
  </si>
  <si>
    <t>Doctor(879)+Patient(181)</t>
  </si>
  <si>
    <t>**First Name(85)+Initials (NamePattern4)(32)+Last Name(197)</t>
  </si>
  <si>
    <t>**telephone</t>
  </si>
  <si>
    <t>**age</t>
  </si>
  <si>
    <t>Test_90</t>
  </si>
  <si>
    <t>Test_80</t>
  </si>
  <si>
    <t>Test_70</t>
  </si>
  <si>
    <t>Test_60</t>
  </si>
  <si>
    <t>Test_50</t>
  </si>
  <si>
    <t>Location(7)+Hospital(72)</t>
  </si>
  <si>
    <t>PHI-Reducer</t>
  </si>
  <si>
    <t>**PHIName</t>
  </si>
  <si>
    <t>Doctor+Patient+Hospital+Location</t>
  </si>
  <si>
    <t>Hospital(507)+Location(87)+Doctor(879)+Patient(180)</t>
  </si>
  <si>
    <t>Location(9)+Hospital(73)+Doctor(68)+Patient(22)</t>
  </si>
  <si>
    <t>Location(38)+Hospital(312)+Doctor(430)+Patient(88)</t>
  </si>
  <si>
    <t>Location(30)+Hospital(270)+Doctor(350)+Patient(67)</t>
  </si>
  <si>
    <t>Location(24)+Hospital(193)+Doctor(247)+Patient(46)</t>
  </si>
  <si>
    <t>Location(25)+Hospital(132)+Doctor(167)+Patient(39)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</si>
</sst>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color theme="6" tint="-0.249977111117893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5" tint="-0.249977111117893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 applyAlignment="1">
      <alignment horizontal="left"/>
    </xf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D6379-5945-AF45-9211-A3F473726351}">
  <dimension ref="A1:AF38"/>
  <sheetViews>
    <sheetView tabSelected="1" topLeftCell="U1" workbookViewId="0">
      <selection activeCell="K32" sqref="K32"/>
    </sheetView>
  </sheetViews>
  <sheetFormatPr baseColWidth="10" defaultRowHeight="16"/>
  <cols>
    <col min="1" max="1" width="15.1640625" style="2" customWidth="1"/>
    <col min="2" max="2" width="10.83203125" style="2"/>
    <col min="3" max="3" width="15.5" style="2" customWidth="1"/>
    <col min="4" max="4" width="35.5" style="2" customWidth="1"/>
    <col min="5" max="5" width="13.33203125" style="2" customWidth="1"/>
    <col min="6" max="6" width="13.5" style="2" customWidth="1"/>
    <col min="7" max="7" width="13" style="2" customWidth="1"/>
    <col min="8" max="8" width="10.33203125" style="2" customWidth="1"/>
    <col min="9" max="9" width="9.33203125" style="2" customWidth="1"/>
    <col min="10" max="10" width="23.6640625" style="2" customWidth="1"/>
    <col min="11" max="11" width="10.83203125" style="2"/>
    <col min="12" max="12" width="16.83203125" style="2" customWidth="1"/>
    <col min="13" max="13" width="10.83203125" style="2"/>
    <col min="14" max="14" width="12.1640625" style="2" customWidth="1"/>
    <col min="15" max="15" width="54.83203125" style="2" customWidth="1"/>
    <col min="16" max="16" width="12" style="2" customWidth="1"/>
    <col min="17" max="17" width="12.33203125" style="2" customWidth="1"/>
    <col min="18" max="18" width="13.1640625" style="2" customWidth="1"/>
    <col min="19" max="20" width="10.83203125" style="2"/>
    <col min="21" max="21" width="25" style="2" customWidth="1"/>
    <col min="22" max="22" width="10.83203125" style="2"/>
    <col min="23" max="23" width="30" style="2" customWidth="1"/>
    <col min="24" max="24" width="10.83203125" style="2"/>
    <col min="25" max="25" width="13.33203125" style="2" customWidth="1"/>
    <col min="26" max="26" width="34.33203125" style="2" customWidth="1"/>
    <col min="27" max="27" width="11.83203125" style="2" customWidth="1"/>
    <col min="28" max="28" width="13.33203125" style="2" customWidth="1"/>
    <col min="29" max="29" width="13.1640625" style="2" customWidth="1"/>
    <col min="30" max="31" width="10.83203125" style="2"/>
    <col min="32" max="32" width="45.6640625" style="2" customWidth="1"/>
    <col min="33" max="16384" width="10.83203125" style="2"/>
  </cols>
  <sheetData>
    <row r="1" spans="1:32">
      <c r="A1" s="1" t="s">
        <v>39</v>
      </c>
      <c r="G1" s="3"/>
      <c r="H1" s="3"/>
      <c r="I1" s="3"/>
      <c r="J1" s="3"/>
      <c r="K1" s="4"/>
      <c r="L1" s="13" t="s">
        <v>40</v>
      </c>
      <c r="M1" s="4"/>
      <c r="N1" s="4"/>
      <c r="W1" s="13" t="s">
        <v>54</v>
      </c>
      <c r="X1" s="4"/>
      <c r="Y1" s="4"/>
    </row>
    <row r="2" spans="1:32">
      <c r="A2" s="5" t="s">
        <v>0</v>
      </c>
      <c r="B2" s="6" t="s">
        <v>1</v>
      </c>
      <c r="C2" s="7" t="s">
        <v>8</v>
      </c>
      <c r="D2" s="7" t="s">
        <v>29</v>
      </c>
      <c r="E2" s="8" t="s">
        <v>22</v>
      </c>
      <c r="F2" s="8" t="s">
        <v>23</v>
      </c>
      <c r="G2" s="8" t="s">
        <v>24</v>
      </c>
      <c r="H2" s="12" t="s">
        <v>20</v>
      </c>
      <c r="I2" s="12" t="s">
        <v>21</v>
      </c>
      <c r="J2" s="3"/>
      <c r="L2" s="5" t="s">
        <v>0</v>
      </c>
      <c r="M2" s="6" t="s">
        <v>1</v>
      </c>
      <c r="N2" s="7" t="s">
        <v>8</v>
      </c>
      <c r="O2" s="7" t="s">
        <v>29</v>
      </c>
      <c r="P2" s="8" t="s">
        <v>22</v>
      </c>
      <c r="Q2" s="8" t="s">
        <v>23</v>
      </c>
      <c r="R2" s="8" t="s">
        <v>24</v>
      </c>
      <c r="S2" s="12" t="s">
        <v>20</v>
      </c>
      <c r="T2" s="12" t="s">
        <v>21</v>
      </c>
      <c r="W2" s="5" t="s">
        <v>0</v>
      </c>
      <c r="X2" s="6" t="s">
        <v>1</v>
      </c>
      <c r="Y2" s="7" t="s">
        <v>8</v>
      </c>
      <c r="Z2" s="7" t="s">
        <v>29</v>
      </c>
      <c r="AA2" s="8" t="s">
        <v>22</v>
      </c>
      <c r="AB2" s="8" t="s">
        <v>23</v>
      </c>
      <c r="AC2" s="8" t="s">
        <v>24</v>
      </c>
      <c r="AD2" s="12" t="s">
        <v>20</v>
      </c>
      <c r="AE2" s="12" t="s">
        <v>21</v>
      </c>
    </row>
    <row r="3" spans="1:32">
      <c r="A3" s="9" t="s">
        <v>2</v>
      </c>
      <c r="B3" s="10">
        <v>879</v>
      </c>
      <c r="C3" s="10">
        <v>917</v>
      </c>
      <c r="D3" s="2" t="s">
        <v>30</v>
      </c>
      <c r="E3" s="10">
        <v>575</v>
      </c>
      <c r="F3" s="10">
        <v>342</v>
      </c>
      <c r="G3" s="10">
        <v>304</v>
      </c>
      <c r="H3" s="10" t="str">
        <f>TEXT(E3/B3,"0.00%")</f>
        <v>65.42%</v>
      </c>
      <c r="I3" s="10" t="str">
        <f>TEXT(E3/(E3+F3),"0.00%")</f>
        <v>62.70%</v>
      </c>
      <c r="L3" s="9" t="s">
        <v>43</v>
      </c>
      <c r="M3" s="10">
        <v>1060</v>
      </c>
      <c r="N3" s="10">
        <v>314</v>
      </c>
      <c r="O3" s="9" t="s">
        <v>45</v>
      </c>
      <c r="P3" s="10">
        <v>36</v>
      </c>
      <c r="Q3" s="10">
        <v>278</v>
      </c>
      <c r="R3" s="10">
        <f>M3-P3</f>
        <v>1024</v>
      </c>
      <c r="S3" s="10" t="str">
        <f>TEXT(P3/M3,"0.00%")</f>
        <v>3.40%</v>
      </c>
      <c r="T3" s="10" t="str">
        <f>TEXT(P3/N3,"0.00%")</f>
        <v>11.46%</v>
      </c>
      <c r="U3" s="2" t="s">
        <v>44</v>
      </c>
      <c r="W3" s="9" t="s">
        <v>56</v>
      </c>
      <c r="X3" s="10">
        <v>1653</v>
      </c>
      <c r="Y3" s="10">
        <v>6853</v>
      </c>
      <c r="Z3" s="9" t="s">
        <v>55</v>
      </c>
      <c r="AA3" s="10">
        <v>691</v>
      </c>
      <c r="AB3" s="10">
        <v>6168</v>
      </c>
      <c r="AC3" s="10">
        <f>X3-AA3</f>
        <v>962</v>
      </c>
      <c r="AD3" s="10" t="str">
        <f>TEXT(AA3/X3,"0.00%")</f>
        <v>41.80%</v>
      </c>
      <c r="AE3" s="10" t="str">
        <f>TEXT(AA3/Y3,"0.00%")</f>
        <v>10.08%</v>
      </c>
      <c r="AF3" s="2" t="s">
        <v>57</v>
      </c>
    </row>
    <row r="4" spans="1:32">
      <c r="A4" s="9" t="s">
        <v>25</v>
      </c>
      <c r="B4" s="10">
        <v>711</v>
      </c>
      <c r="C4" s="10">
        <v>128</v>
      </c>
      <c r="D4" s="2" t="s">
        <v>27</v>
      </c>
      <c r="E4" s="10">
        <v>114</v>
      </c>
      <c r="F4" s="10">
        <v>14</v>
      </c>
      <c r="G4" s="10">
        <v>599</v>
      </c>
      <c r="H4" s="11" t="str">
        <f t="shared" ref="H4" si="0">TEXT(E4/B4,"0.00%")</f>
        <v>16.03%</v>
      </c>
      <c r="I4" s="10" t="str">
        <f t="shared" ref="I4" si="1">TEXT(E4/(E4+F4),"0.00%")</f>
        <v>89.06%</v>
      </c>
      <c r="J4" s="2" t="s">
        <v>26</v>
      </c>
      <c r="L4" s="9" t="s">
        <v>25</v>
      </c>
      <c r="M4" s="10">
        <v>711</v>
      </c>
      <c r="N4" s="10">
        <v>320</v>
      </c>
      <c r="O4" s="9" t="s">
        <v>42</v>
      </c>
      <c r="P4" s="10">
        <v>298</v>
      </c>
      <c r="Q4" s="10">
        <v>22</v>
      </c>
      <c r="R4" s="10">
        <f t="shared" ref="R4:R6" si="2">M4-P4</f>
        <v>413</v>
      </c>
      <c r="S4" s="10" t="str">
        <f t="shared" ref="S4:S6" si="3">TEXT(P4/M4,"0.00%")</f>
        <v>41.91%</v>
      </c>
      <c r="T4" s="10" t="str">
        <f t="shared" ref="T4:T6" si="4">TEXT(P4/N4,"0.00%")</f>
        <v>93.13%</v>
      </c>
      <c r="U4" s="2" t="s">
        <v>41</v>
      </c>
      <c r="W4" s="9"/>
      <c r="X4" s="10"/>
      <c r="Y4" s="10"/>
      <c r="Z4" s="9"/>
      <c r="AA4" s="10"/>
      <c r="AB4" s="10"/>
      <c r="AC4" s="10"/>
      <c r="AD4" s="10"/>
      <c r="AE4" s="10"/>
    </row>
    <row r="5" spans="1:32">
      <c r="A5" s="9" t="s">
        <v>3</v>
      </c>
      <c r="B5" s="10">
        <v>181</v>
      </c>
      <c r="C5" s="10">
        <v>0</v>
      </c>
      <c r="E5" s="10">
        <v>0</v>
      </c>
      <c r="F5" s="10">
        <v>0</v>
      </c>
      <c r="G5" s="10">
        <v>181</v>
      </c>
      <c r="H5" s="11" t="str">
        <f t="shared" ref="H5:H17" si="5">TEXT(E5/B5,"0.00%")</f>
        <v>0.00%</v>
      </c>
      <c r="I5" s="10" t="e">
        <f t="shared" ref="I5:I17" si="6">TEXT(E5/(E5+F5),"0.00%")</f>
        <v>#DIV/0!</v>
      </c>
      <c r="L5" s="2" t="s">
        <v>6</v>
      </c>
      <c r="M5" s="10">
        <v>35</v>
      </c>
      <c r="N5" s="10">
        <v>179</v>
      </c>
      <c r="O5" s="9" t="s">
        <v>46</v>
      </c>
      <c r="P5" s="10">
        <v>34</v>
      </c>
      <c r="Q5" s="10">
        <v>145</v>
      </c>
      <c r="R5" s="10">
        <f t="shared" si="2"/>
        <v>1</v>
      </c>
      <c r="S5" s="10" t="str">
        <f t="shared" si="3"/>
        <v>97.14%</v>
      </c>
      <c r="T5" s="10" t="str">
        <f t="shared" si="4"/>
        <v>18.99%</v>
      </c>
      <c r="X5" s="10"/>
      <c r="Y5" s="10"/>
      <c r="Z5" s="9"/>
      <c r="AA5" s="10"/>
      <c r="AB5" s="10"/>
      <c r="AC5" s="10"/>
      <c r="AD5" s="10"/>
      <c r="AE5" s="10"/>
    </row>
    <row r="6" spans="1:32">
      <c r="A6" s="9" t="s">
        <v>4</v>
      </c>
      <c r="B6" s="10">
        <v>1935</v>
      </c>
      <c r="C6" s="10">
        <v>1712</v>
      </c>
      <c r="D6" s="2" t="s">
        <v>9</v>
      </c>
      <c r="E6" s="10">
        <v>1556</v>
      </c>
      <c r="F6" s="10">
        <v>156</v>
      </c>
      <c r="G6" s="10">
        <v>384</v>
      </c>
      <c r="H6" s="10" t="str">
        <f t="shared" si="5"/>
        <v>80.41%</v>
      </c>
      <c r="I6" s="10" t="str">
        <f t="shared" si="6"/>
        <v>90.89%</v>
      </c>
      <c r="L6" s="2" t="s">
        <v>7</v>
      </c>
      <c r="M6" s="10">
        <v>4</v>
      </c>
      <c r="N6" s="10">
        <v>4</v>
      </c>
      <c r="O6" s="9" t="s">
        <v>47</v>
      </c>
      <c r="P6" s="10">
        <v>4</v>
      </c>
      <c r="Q6" s="10">
        <v>4</v>
      </c>
      <c r="R6" s="10">
        <f t="shared" si="2"/>
        <v>0</v>
      </c>
      <c r="S6" s="10" t="str">
        <f t="shared" si="3"/>
        <v>100.00%</v>
      </c>
      <c r="T6" s="10" t="str">
        <f t="shared" si="4"/>
        <v>100.00%</v>
      </c>
      <c r="X6" s="10"/>
      <c r="Y6" s="10"/>
      <c r="Z6" s="9"/>
      <c r="AA6" s="10"/>
      <c r="AB6" s="10"/>
      <c r="AC6" s="10"/>
      <c r="AD6" s="10"/>
      <c r="AE6" s="10"/>
    </row>
    <row r="7" spans="1:32">
      <c r="A7" s="2" t="s">
        <v>5</v>
      </c>
      <c r="B7" s="10">
        <v>1083</v>
      </c>
      <c r="C7" s="10">
        <v>579</v>
      </c>
      <c r="D7" s="2" t="s">
        <v>19</v>
      </c>
      <c r="E7" s="10">
        <v>560</v>
      </c>
      <c r="F7" s="10">
        <v>19</v>
      </c>
      <c r="G7" s="10">
        <v>523</v>
      </c>
      <c r="H7" s="10" t="str">
        <f t="shared" si="5"/>
        <v>51.71%</v>
      </c>
      <c r="I7" s="10" t="str">
        <f t="shared" si="6"/>
        <v>96.72%</v>
      </c>
      <c r="M7" s="10"/>
      <c r="N7" s="10"/>
      <c r="O7" s="9"/>
      <c r="P7" s="10"/>
      <c r="Q7" s="10"/>
      <c r="R7" s="10"/>
      <c r="S7" s="10"/>
      <c r="T7" s="10"/>
      <c r="X7" s="10"/>
      <c r="Y7" s="10"/>
      <c r="Z7" s="9"/>
      <c r="AA7" s="10"/>
      <c r="AB7" s="10"/>
      <c r="AC7" s="10"/>
      <c r="AD7" s="10"/>
      <c r="AE7" s="10"/>
    </row>
    <row r="8" spans="1:32">
      <c r="A8" s="2" t="s">
        <v>6</v>
      </c>
      <c r="B8" s="10">
        <v>35</v>
      </c>
      <c r="C8" s="10">
        <v>177</v>
      </c>
      <c r="D8" s="2" t="s">
        <v>17</v>
      </c>
      <c r="E8" s="10">
        <v>33</v>
      </c>
      <c r="F8" s="10">
        <v>144</v>
      </c>
      <c r="G8" s="10">
        <v>2</v>
      </c>
      <c r="H8" s="10" t="str">
        <f t="shared" si="5"/>
        <v>94.29%</v>
      </c>
      <c r="I8" s="10" t="str">
        <f t="shared" si="6"/>
        <v>18.64%</v>
      </c>
      <c r="M8" s="10"/>
      <c r="N8" s="10"/>
      <c r="O8" s="9"/>
      <c r="P8" s="10"/>
      <c r="Q8" s="10"/>
      <c r="R8" s="10"/>
      <c r="S8" s="10"/>
      <c r="T8" s="10"/>
      <c r="X8" s="10"/>
      <c r="Y8" s="10"/>
      <c r="Z8" s="9"/>
      <c r="AA8" s="10"/>
      <c r="AB8" s="10"/>
      <c r="AC8" s="10"/>
      <c r="AD8" s="10"/>
      <c r="AE8" s="10"/>
    </row>
    <row r="9" spans="1:32">
      <c r="A9" s="2" t="s">
        <v>7</v>
      </c>
      <c r="B9" s="10">
        <v>4</v>
      </c>
      <c r="C9" s="10">
        <v>509</v>
      </c>
      <c r="D9" s="2" t="s">
        <v>31</v>
      </c>
      <c r="E9" s="10">
        <v>3</v>
      </c>
      <c r="F9" s="10">
        <v>506</v>
      </c>
      <c r="G9" s="10">
        <v>1</v>
      </c>
      <c r="H9" s="10" t="str">
        <f t="shared" si="5"/>
        <v>75.00%</v>
      </c>
      <c r="I9" s="10" t="str">
        <f t="shared" si="6"/>
        <v>0.59%</v>
      </c>
      <c r="M9" s="10"/>
      <c r="N9" s="10"/>
      <c r="O9" s="10"/>
      <c r="P9" s="10"/>
      <c r="Q9" s="10"/>
      <c r="R9" s="10"/>
      <c r="S9" s="10"/>
      <c r="T9" s="10"/>
      <c r="X9" s="10"/>
      <c r="Y9" s="10"/>
      <c r="Z9" s="10"/>
      <c r="AA9" s="10"/>
      <c r="AB9" s="10"/>
      <c r="AC9" s="10"/>
      <c r="AD9" s="10"/>
      <c r="AE9" s="10"/>
    </row>
    <row r="10" spans="1:32">
      <c r="B10" s="10">
        <f>SUM(B3:B9)</f>
        <v>4828</v>
      </c>
      <c r="C10" s="10"/>
      <c r="E10" s="10"/>
      <c r="F10" s="10"/>
      <c r="G10" s="10"/>
      <c r="H10" s="10" t="str">
        <f t="shared" si="5"/>
        <v>0.00%</v>
      </c>
      <c r="I10" s="10" t="e">
        <f t="shared" si="6"/>
        <v>#DIV/0!</v>
      </c>
    </row>
    <row r="11" spans="1:32">
      <c r="B11" s="10"/>
      <c r="C11" s="10">
        <v>841</v>
      </c>
      <c r="D11" s="2" t="s">
        <v>10</v>
      </c>
      <c r="E11" s="10"/>
      <c r="F11" s="10"/>
      <c r="G11" s="10"/>
      <c r="H11" s="10" t="e">
        <f t="shared" si="5"/>
        <v>#DIV/0!</v>
      </c>
      <c r="I11" s="10" t="e">
        <f t="shared" si="6"/>
        <v>#DIV/0!</v>
      </c>
      <c r="L11" s="4" t="s">
        <v>32</v>
      </c>
      <c r="W11" s="4" t="s">
        <v>32</v>
      </c>
    </row>
    <row r="12" spans="1:32">
      <c r="C12" s="10">
        <v>14</v>
      </c>
      <c r="D12" s="2" t="s">
        <v>11</v>
      </c>
      <c r="E12" s="10"/>
      <c r="F12" s="10"/>
      <c r="G12" s="10"/>
      <c r="H12" s="10" t="e">
        <f t="shared" si="5"/>
        <v>#DIV/0!</v>
      </c>
      <c r="I12" s="10" t="e">
        <f t="shared" si="6"/>
        <v>#DIV/0!</v>
      </c>
      <c r="L12" s="6" t="s">
        <v>0</v>
      </c>
      <c r="M12" s="6" t="s">
        <v>1</v>
      </c>
      <c r="N12" s="6" t="s">
        <v>33</v>
      </c>
      <c r="O12" s="10"/>
      <c r="P12" s="8" t="s">
        <v>22</v>
      </c>
      <c r="Q12" s="8" t="s">
        <v>23</v>
      </c>
      <c r="R12" s="8" t="s">
        <v>24</v>
      </c>
      <c r="S12" s="12" t="s">
        <v>20</v>
      </c>
      <c r="T12" s="12" t="s">
        <v>21</v>
      </c>
      <c r="W12" s="6" t="s">
        <v>0</v>
      </c>
      <c r="X12" s="6" t="s">
        <v>1</v>
      </c>
      <c r="Y12" s="6" t="s">
        <v>33</v>
      </c>
      <c r="Z12" s="10"/>
      <c r="AA12" s="8" t="s">
        <v>22</v>
      </c>
      <c r="AB12" s="8" t="s">
        <v>23</v>
      </c>
      <c r="AC12" s="8" t="s">
        <v>24</v>
      </c>
      <c r="AD12" s="12" t="s">
        <v>20</v>
      </c>
      <c r="AE12" s="12" t="s">
        <v>21</v>
      </c>
    </row>
    <row r="13" spans="1:32">
      <c r="C13" s="10">
        <v>117</v>
      </c>
      <c r="D13" s="2" t="s">
        <v>14</v>
      </c>
      <c r="E13" s="10"/>
      <c r="F13" s="10"/>
      <c r="G13" s="10"/>
      <c r="H13" s="10" t="e">
        <f t="shared" si="5"/>
        <v>#DIV/0!</v>
      </c>
      <c r="I13" s="10" t="e">
        <f t="shared" si="6"/>
        <v>#DIV/0!</v>
      </c>
      <c r="L13" s="2" t="s">
        <v>35</v>
      </c>
      <c r="M13" s="10">
        <v>79</v>
      </c>
      <c r="N13" s="10">
        <v>31</v>
      </c>
      <c r="P13" s="10">
        <v>30</v>
      </c>
      <c r="Q13" s="10">
        <v>1</v>
      </c>
      <c r="R13" s="10">
        <f>M13-P13</f>
        <v>49</v>
      </c>
      <c r="S13" s="10" t="str">
        <f>TEXT(P13/M13,"0.00%")</f>
        <v>37.97%</v>
      </c>
      <c r="T13" s="10" t="str">
        <f>TEXT(P13/N13,"0.00%")</f>
        <v>96.77%</v>
      </c>
      <c r="U13" s="2" t="s">
        <v>53</v>
      </c>
      <c r="W13" s="2" t="s">
        <v>35</v>
      </c>
      <c r="X13" s="10">
        <v>172</v>
      </c>
      <c r="Y13" s="10">
        <v>568</v>
      </c>
      <c r="AA13" s="10">
        <v>92</v>
      </c>
      <c r="AB13" s="10">
        <v>477</v>
      </c>
      <c r="AC13" s="10">
        <f>X13-AA13</f>
        <v>80</v>
      </c>
      <c r="AD13" s="10" t="str">
        <f>TEXT(AA13/X13,"0.00%")</f>
        <v>53.49%</v>
      </c>
      <c r="AE13" s="10" t="str">
        <f>TEXT(AA13/Y13,"0.00%")</f>
        <v>16.20%</v>
      </c>
      <c r="AF13" s="2" t="s">
        <v>58</v>
      </c>
    </row>
    <row r="14" spans="1:32">
      <c r="C14" s="10">
        <v>5</v>
      </c>
      <c r="D14" s="2" t="s">
        <v>12</v>
      </c>
      <c r="E14" s="10"/>
      <c r="F14" s="10"/>
      <c r="G14" s="10"/>
      <c r="H14" s="10" t="e">
        <f t="shared" si="5"/>
        <v>#DIV/0!</v>
      </c>
      <c r="I14" s="10" t="e">
        <f t="shared" si="6"/>
        <v>#DIV/0!</v>
      </c>
      <c r="L14" s="2" t="s">
        <v>48</v>
      </c>
      <c r="M14" s="10">
        <v>79</v>
      </c>
      <c r="N14" s="10">
        <v>166</v>
      </c>
      <c r="O14" s="10"/>
      <c r="P14" s="10">
        <v>74</v>
      </c>
      <c r="Q14" s="10">
        <v>92</v>
      </c>
      <c r="R14" s="10">
        <f t="shared" ref="R14:R22" si="7">M14-P14</f>
        <v>5</v>
      </c>
      <c r="S14" s="10" t="str">
        <f t="shared" ref="S14:S22" si="8">TEXT(P14/M14,"0.00%")</f>
        <v>93.67%</v>
      </c>
      <c r="T14" s="10" t="str">
        <f t="shared" ref="T14:T22" si="9">TEXT(P14/N14,"0.00%")</f>
        <v>44.58%</v>
      </c>
      <c r="W14" s="2" t="s">
        <v>48</v>
      </c>
      <c r="X14" s="10">
        <v>172</v>
      </c>
      <c r="Y14" s="10">
        <v>643</v>
      </c>
      <c r="Z14" s="10"/>
      <c r="AA14" s="10">
        <v>99</v>
      </c>
      <c r="AB14" s="10">
        <v>545</v>
      </c>
      <c r="AC14" s="10">
        <f t="shared" ref="AC14:AC22" si="10">X14-AA14</f>
        <v>73</v>
      </c>
      <c r="AD14" s="10" t="str">
        <f t="shared" ref="AD14:AD22" si="11">TEXT(AA14/X14,"0.00%")</f>
        <v>57.56%</v>
      </c>
      <c r="AE14" s="10" t="str">
        <f t="shared" ref="AE14:AE22" si="12">TEXT(AA14/Y14,"0.00%")</f>
        <v>15.40%</v>
      </c>
    </row>
    <row r="15" spans="1:32">
      <c r="C15" s="10">
        <v>3</v>
      </c>
      <c r="D15" s="2" t="s">
        <v>13</v>
      </c>
      <c r="E15" s="10"/>
      <c r="F15" s="10"/>
      <c r="G15" s="10"/>
      <c r="H15" s="10" t="e">
        <f t="shared" si="5"/>
        <v>#DIV/0!</v>
      </c>
      <c r="I15" s="10" t="e">
        <f t="shared" si="6"/>
        <v>#DIV/0!</v>
      </c>
      <c r="L15" s="2" t="s">
        <v>36</v>
      </c>
      <c r="M15" s="10">
        <v>692</v>
      </c>
      <c r="N15" s="10">
        <v>70</v>
      </c>
      <c r="O15" s="10"/>
      <c r="P15" s="10">
        <v>66</v>
      </c>
      <c r="Q15" s="10">
        <v>4</v>
      </c>
      <c r="R15" s="10">
        <f t="shared" si="7"/>
        <v>626</v>
      </c>
      <c r="S15" s="10" t="str">
        <f t="shared" si="8"/>
        <v>9.54%</v>
      </c>
      <c r="T15" s="10" t="str">
        <f t="shared" si="9"/>
        <v>94.29%</v>
      </c>
      <c r="W15" s="2" t="s">
        <v>36</v>
      </c>
      <c r="X15" s="10">
        <v>313</v>
      </c>
      <c r="Y15" s="10">
        <v>1307</v>
      </c>
      <c r="Z15" s="10"/>
      <c r="AA15" s="10">
        <v>169</v>
      </c>
      <c r="AB15" s="10">
        <v>1140</v>
      </c>
      <c r="AC15" s="10">
        <f>X16-AA15</f>
        <v>144</v>
      </c>
      <c r="AD15" s="10" t="str">
        <f>TEXT(AA15/X16,"0.00%")</f>
        <v>53.99%</v>
      </c>
      <c r="AE15" s="10" t="str">
        <f t="shared" si="12"/>
        <v>12.93%</v>
      </c>
      <c r="AF15" s="2" t="s">
        <v>62</v>
      </c>
    </row>
    <row r="16" spans="1:32">
      <c r="C16" s="10">
        <v>2</v>
      </c>
      <c r="D16" s="2" t="s">
        <v>15</v>
      </c>
      <c r="E16" s="10"/>
      <c r="F16" s="10"/>
      <c r="G16" s="10"/>
      <c r="H16" s="10" t="e">
        <f t="shared" si="5"/>
        <v>#DIV/0!</v>
      </c>
      <c r="I16" s="10" t="e">
        <f t="shared" si="6"/>
        <v>#DIV/0!</v>
      </c>
      <c r="L16" s="2" t="s">
        <v>49</v>
      </c>
      <c r="M16" s="10">
        <v>692</v>
      </c>
      <c r="N16" s="10">
        <v>342</v>
      </c>
      <c r="O16" s="10"/>
      <c r="P16" s="10">
        <v>142</v>
      </c>
      <c r="Q16" s="10">
        <v>200</v>
      </c>
      <c r="R16" s="10">
        <f t="shared" si="7"/>
        <v>550</v>
      </c>
      <c r="S16" s="10" t="str">
        <f t="shared" si="8"/>
        <v>20.52%</v>
      </c>
      <c r="T16" s="10" t="str">
        <f t="shared" si="9"/>
        <v>41.52%</v>
      </c>
      <c r="W16" s="2" t="s">
        <v>49</v>
      </c>
      <c r="X16" s="10">
        <v>313</v>
      </c>
      <c r="Y16" s="10">
        <v>1425</v>
      </c>
      <c r="Z16" s="10"/>
      <c r="AA16" s="10">
        <v>188</v>
      </c>
      <c r="AB16" s="10">
        <v>1239</v>
      </c>
      <c r="AC16" s="10">
        <f>X16-AA16</f>
        <v>125</v>
      </c>
      <c r="AD16" s="10" t="str">
        <f>TEXT(AA16/X16,"0.00%")</f>
        <v>60.06%</v>
      </c>
      <c r="AE16" s="10" t="str">
        <f t="shared" si="12"/>
        <v>13.19%</v>
      </c>
    </row>
    <row r="17" spans="1:32">
      <c r="C17" s="10">
        <v>17</v>
      </c>
      <c r="D17" s="2" t="s">
        <v>18</v>
      </c>
      <c r="E17" s="10"/>
      <c r="F17" s="10"/>
      <c r="G17" s="10"/>
      <c r="H17" s="10" t="e">
        <f t="shared" si="5"/>
        <v>#DIV/0!</v>
      </c>
      <c r="I17" s="10" t="e">
        <f t="shared" si="6"/>
        <v>#DIV/0!</v>
      </c>
      <c r="L17" s="2" t="s">
        <v>37</v>
      </c>
      <c r="M17" s="10">
        <v>217</v>
      </c>
      <c r="N17" s="10">
        <v>90</v>
      </c>
      <c r="O17" s="10"/>
      <c r="P17" s="10">
        <v>83</v>
      </c>
      <c r="Q17" s="10">
        <v>7</v>
      </c>
      <c r="R17" s="10">
        <f t="shared" si="7"/>
        <v>134</v>
      </c>
      <c r="S17" s="10" t="str">
        <f t="shared" si="8"/>
        <v>38.25%</v>
      </c>
      <c r="T17" s="10" t="str">
        <f t="shared" si="9"/>
        <v>92.22%</v>
      </c>
      <c r="W17" s="2" t="s">
        <v>37</v>
      </c>
      <c r="X17" s="10">
        <v>510</v>
      </c>
      <c r="Y17" s="10">
        <v>1493</v>
      </c>
      <c r="Z17" s="10"/>
      <c r="AA17" s="10">
        <v>240</v>
      </c>
      <c r="AB17" s="10">
        <v>1257</v>
      </c>
      <c r="AC17" s="10">
        <f t="shared" si="10"/>
        <v>270</v>
      </c>
      <c r="AD17" s="10" t="str">
        <f t="shared" si="11"/>
        <v>47.06%</v>
      </c>
      <c r="AE17" s="10" t="str">
        <f t="shared" si="12"/>
        <v>16.08%</v>
      </c>
      <c r="AF17" s="2" t="s">
        <v>61</v>
      </c>
    </row>
    <row r="18" spans="1:32">
      <c r="C18" s="10">
        <v>739</v>
      </c>
      <c r="D18" s="2" t="s">
        <v>16</v>
      </c>
      <c r="E18" s="10"/>
      <c r="F18" s="10"/>
      <c r="G18" s="10"/>
      <c r="H18" s="10"/>
      <c r="L18" s="2" t="s">
        <v>50</v>
      </c>
      <c r="M18" s="10">
        <v>217</v>
      </c>
      <c r="N18" s="10">
        <v>494</v>
      </c>
      <c r="O18" s="10"/>
      <c r="P18" s="10">
        <v>189</v>
      </c>
      <c r="Q18" s="10">
        <v>305</v>
      </c>
      <c r="R18" s="10">
        <f t="shared" si="7"/>
        <v>28</v>
      </c>
      <c r="S18" s="10" t="str">
        <f t="shared" si="8"/>
        <v>87.10%</v>
      </c>
      <c r="T18" s="10" t="str">
        <f t="shared" si="9"/>
        <v>38.26%</v>
      </c>
      <c r="W18" s="2" t="s">
        <v>50</v>
      </c>
      <c r="X18" s="10">
        <v>510</v>
      </c>
      <c r="Y18" s="10">
        <v>1720</v>
      </c>
      <c r="Z18" s="10"/>
      <c r="AA18" s="10">
        <v>255</v>
      </c>
      <c r="AB18" s="10">
        <v>1467</v>
      </c>
      <c r="AC18" s="10">
        <f t="shared" si="10"/>
        <v>255</v>
      </c>
      <c r="AD18" s="10" t="str">
        <f t="shared" si="11"/>
        <v>50.00%</v>
      </c>
      <c r="AE18" s="10" t="str">
        <f t="shared" si="12"/>
        <v>14.83%</v>
      </c>
    </row>
    <row r="19" spans="1:32">
      <c r="C19" s="10">
        <v>4</v>
      </c>
      <c r="D19" s="2" t="s">
        <v>28</v>
      </c>
      <c r="E19" s="10"/>
      <c r="F19" s="10"/>
      <c r="G19" s="10"/>
      <c r="H19" s="10"/>
      <c r="L19" s="2" t="s">
        <v>34</v>
      </c>
      <c r="M19" s="10">
        <v>300</v>
      </c>
      <c r="N19" s="10">
        <v>117</v>
      </c>
      <c r="O19" s="10"/>
      <c r="P19" s="10">
        <v>111</v>
      </c>
      <c r="Q19" s="10">
        <v>6</v>
      </c>
      <c r="R19" s="10">
        <f t="shared" si="7"/>
        <v>189</v>
      </c>
      <c r="S19" s="10" t="str">
        <f t="shared" si="8"/>
        <v>37.00%</v>
      </c>
      <c r="T19" s="10" t="str">
        <f t="shared" si="9"/>
        <v>94.87%</v>
      </c>
      <c r="W19" s="2" t="s">
        <v>34</v>
      </c>
      <c r="X19" s="10">
        <v>717</v>
      </c>
      <c r="Y19" s="10">
        <v>2057</v>
      </c>
      <c r="Z19" s="10"/>
      <c r="AA19" s="10">
        <v>329</v>
      </c>
      <c r="AB19" s="10">
        <v>1730</v>
      </c>
      <c r="AC19" s="10">
        <f t="shared" si="10"/>
        <v>388</v>
      </c>
      <c r="AD19" s="10" t="str">
        <f t="shared" si="11"/>
        <v>45.89%</v>
      </c>
      <c r="AE19" s="10" t="str">
        <f t="shared" si="12"/>
        <v>15.99%</v>
      </c>
      <c r="AF19" s="2" t="s">
        <v>60</v>
      </c>
    </row>
    <row r="20" spans="1:32">
      <c r="C20" s="10">
        <f>SUM(C3:C19)</f>
        <v>5764</v>
      </c>
      <c r="L20" s="2" t="s">
        <v>51</v>
      </c>
      <c r="M20" s="10">
        <v>300</v>
      </c>
      <c r="N20" s="10">
        <v>673</v>
      </c>
      <c r="O20" s="10"/>
      <c r="P20" s="10">
        <v>247</v>
      </c>
      <c r="Q20" s="10">
        <v>426</v>
      </c>
      <c r="R20" s="10">
        <f t="shared" si="7"/>
        <v>53</v>
      </c>
      <c r="S20" s="10" t="str">
        <f t="shared" si="8"/>
        <v>82.33%</v>
      </c>
      <c r="T20" s="10" t="str">
        <f t="shared" si="9"/>
        <v>36.70%</v>
      </c>
      <c r="W20" s="2" t="s">
        <v>51</v>
      </c>
      <c r="X20" s="10">
        <v>717</v>
      </c>
      <c r="Y20" s="10">
        <v>2360</v>
      </c>
      <c r="Z20" s="10"/>
      <c r="AA20" s="10">
        <v>349</v>
      </c>
      <c r="AB20" s="10">
        <v>2011</v>
      </c>
      <c r="AC20" s="10">
        <f t="shared" si="10"/>
        <v>368</v>
      </c>
      <c r="AD20" s="10" t="str">
        <f t="shared" si="11"/>
        <v>48.68%</v>
      </c>
      <c r="AE20" s="10" t="str">
        <f t="shared" si="12"/>
        <v>14.79%</v>
      </c>
    </row>
    <row r="21" spans="1:32">
      <c r="L21" s="2" t="s">
        <v>38</v>
      </c>
      <c r="M21" s="10">
        <v>350</v>
      </c>
      <c r="N21" s="10">
        <v>168</v>
      </c>
      <c r="O21" s="10"/>
      <c r="P21" s="10">
        <v>150</v>
      </c>
      <c r="Q21" s="10">
        <v>18</v>
      </c>
      <c r="R21" s="10">
        <f t="shared" si="7"/>
        <v>200</v>
      </c>
      <c r="S21" s="10" t="str">
        <f t="shared" si="8"/>
        <v>42.86%</v>
      </c>
      <c r="T21" s="10" t="str">
        <f t="shared" si="9"/>
        <v>89.29%</v>
      </c>
      <c r="W21" s="2" t="s">
        <v>38</v>
      </c>
      <c r="X21" s="10">
        <v>868</v>
      </c>
      <c r="Y21" s="10">
        <v>2473</v>
      </c>
      <c r="Z21" s="10"/>
      <c r="AA21" s="10">
        <v>392</v>
      </c>
      <c r="AB21" s="10">
        <v>2083</v>
      </c>
      <c r="AC21" s="10">
        <f t="shared" si="10"/>
        <v>476</v>
      </c>
      <c r="AD21" s="10" t="str">
        <f t="shared" si="11"/>
        <v>45.16%</v>
      </c>
      <c r="AE21" s="10" t="str">
        <f t="shared" si="12"/>
        <v>15.85%</v>
      </c>
      <c r="AF21" s="2" t="s">
        <v>59</v>
      </c>
    </row>
    <row r="22" spans="1:32">
      <c r="L22" s="2" t="s">
        <v>52</v>
      </c>
      <c r="M22" s="10">
        <v>350</v>
      </c>
      <c r="N22" s="10">
        <v>789</v>
      </c>
      <c r="O22" s="10"/>
      <c r="P22" s="10">
        <v>313</v>
      </c>
      <c r="Q22" s="10">
        <v>476</v>
      </c>
      <c r="R22" s="10">
        <f t="shared" si="7"/>
        <v>37</v>
      </c>
      <c r="S22" s="10" t="str">
        <f t="shared" si="8"/>
        <v>89.43%</v>
      </c>
      <c r="T22" s="10" t="str">
        <f t="shared" si="9"/>
        <v>39.67%</v>
      </c>
      <c r="W22" s="2" t="s">
        <v>52</v>
      </c>
      <c r="X22" s="10">
        <v>868</v>
      </c>
      <c r="Y22" s="10">
        <v>2846</v>
      </c>
      <c r="Z22" s="10"/>
      <c r="AA22" s="10">
        <v>416</v>
      </c>
      <c r="AB22" s="10">
        <v>2432</v>
      </c>
      <c r="AC22" s="10">
        <f t="shared" si="10"/>
        <v>452</v>
      </c>
      <c r="AD22" s="10" t="str">
        <f t="shared" si="11"/>
        <v>47.93%</v>
      </c>
      <c r="AE22" s="10" t="str">
        <f t="shared" si="12"/>
        <v>14.62%</v>
      </c>
    </row>
    <row r="23" spans="1:32">
      <c r="A23" s="4" t="s">
        <v>32</v>
      </c>
    </row>
    <row r="24" spans="1:32">
      <c r="A24" s="6" t="s">
        <v>0</v>
      </c>
      <c r="B24" s="6" t="s">
        <v>1</v>
      </c>
      <c r="C24" s="6" t="s">
        <v>33</v>
      </c>
      <c r="D24" s="10"/>
      <c r="E24" s="8" t="s">
        <v>22</v>
      </c>
      <c r="F24" s="8" t="s">
        <v>23</v>
      </c>
      <c r="G24" s="8" t="s">
        <v>24</v>
      </c>
      <c r="H24" s="12" t="s">
        <v>20</v>
      </c>
      <c r="I24" s="12" t="s">
        <v>21</v>
      </c>
    </row>
    <row r="25" spans="1:32">
      <c r="A25" s="2" t="s">
        <v>35</v>
      </c>
      <c r="B25" s="10">
        <v>79</v>
      </c>
      <c r="C25" s="10">
        <v>7</v>
      </c>
      <c r="E25" s="10">
        <v>6</v>
      </c>
      <c r="F25" s="10">
        <v>1</v>
      </c>
      <c r="G25" s="10">
        <f>B25-E25</f>
        <v>73</v>
      </c>
      <c r="H25" s="10" t="str">
        <f>TEXT(E25/B25,"0.00%")</f>
        <v>7.59%</v>
      </c>
      <c r="I25" s="10" t="str">
        <f>TEXT(E25/(E25+F25),"0.00%")</f>
        <v>85.71%</v>
      </c>
    </row>
    <row r="26" spans="1:32">
      <c r="A26" s="2" t="s">
        <v>48</v>
      </c>
      <c r="B26" s="10">
        <v>79</v>
      </c>
      <c r="C26" s="10">
        <v>143</v>
      </c>
      <c r="D26" s="10"/>
      <c r="E26" s="10">
        <v>45</v>
      </c>
      <c r="F26" s="10">
        <v>98</v>
      </c>
      <c r="G26" s="10">
        <f t="shared" ref="G26:G38" si="13">B26-E26</f>
        <v>34</v>
      </c>
      <c r="H26" s="10" t="str">
        <f t="shared" ref="H26:H34" si="14">TEXT(E26/B26,"0.00%")</f>
        <v>56.96%</v>
      </c>
      <c r="I26" s="10" t="str">
        <f t="shared" ref="I26:I34" si="15">TEXT(E26/(E26+F26),"0.00%")</f>
        <v>31.47%</v>
      </c>
    </row>
    <row r="27" spans="1:32">
      <c r="A27" s="2" t="s">
        <v>36</v>
      </c>
      <c r="B27" s="10">
        <v>157</v>
      </c>
      <c r="C27" s="10">
        <v>6</v>
      </c>
      <c r="D27" s="10"/>
      <c r="E27" s="10">
        <v>6</v>
      </c>
      <c r="F27" s="10">
        <v>0</v>
      </c>
      <c r="G27" s="10">
        <f t="shared" si="13"/>
        <v>151</v>
      </c>
      <c r="H27" s="10" t="str">
        <f t="shared" si="14"/>
        <v>3.82%</v>
      </c>
      <c r="I27" s="10" t="str">
        <f t="shared" si="15"/>
        <v>100.00%</v>
      </c>
    </row>
    <row r="28" spans="1:32">
      <c r="A28" s="2" t="s">
        <v>49</v>
      </c>
      <c r="B28" s="10">
        <v>157</v>
      </c>
      <c r="C28" s="10">
        <v>268</v>
      </c>
      <c r="D28" s="10"/>
      <c r="E28" s="10">
        <v>69</v>
      </c>
      <c r="F28" s="10">
        <v>199</v>
      </c>
      <c r="G28" s="10">
        <f t="shared" si="13"/>
        <v>88</v>
      </c>
      <c r="H28" s="10" t="str">
        <f t="shared" si="14"/>
        <v>43.95%</v>
      </c>
      <c r="I28" s="10" t="str">
        <f t="shared" si="15"/>
        <v>25.75%</v>
      </c>
    </row>
    <row r="29" spans="1:32">
      <c r="A29" s="2" t="s">
        <v>37</v>
      </c>
      <c r="B29" s="10">
        <v>217</v>
      </c>
      <c r="C29" s="10">
        <v>7</v>
      </c>
      <c r="D29" s="10"/>
      <c r="E29" s="10">
        <v>5</v>
      </c>
      <c r="F29" s="10">
        <v>2</v>
      </c>
      <c r="G29" s="10">
        <f t="shared" si="13"/>
        <v>212</v>
      </c>
      <c r="H29" s="10" t="str">
        <f t="shared" si="14"/>
        <v>2.30%</v>
      </c>
      <c r="I29" s="10" t="str">
        <f t="shared" si="15"/>
        <v>71.43%</v>
      </c>
    </row>
    <row r="30" spans="1:32">
      <c r="A30" s="2" t="s">
        <v>50</v>
      </c>
      <c r="B30" s="10">
        <v>217</v>
      </c>
      <c r="C30" s="10">
        <v>376</v>
      </c>
      <c r="D30" s="10"/>
      <c r="E30" s="10">
        <v>73</v>
      </c>
      <c r="F30" s="10">
        <v>303</v>
      </c>
      <c r="G30" s="10">
        <f t="shared" si="13"/>
        <v>144</v>
      </c>
      <c r="H30" s="10" t="str">
        <f t="shared" si="14"/>
        <v>33.64%</v>
      </c>
      <c r="I30" s="10" t="str">
        <f t="shared" si="15"/>
        <v>19.41%</v>
      </c>
    </row>
    <row r="31" spans="1:32">
      <c r="A31" s="2" t="s">
        <v>34</v>
      </c>
      <c r="B31" s="10">
        <v>300</v>
      </c>
      <c r="C31" s="10">
        <v>10</v>
      </c>
      <c r="D31" s="10"/>
      <c r="E31" s="10">
        <v>8</v>
      </c>
      <c r="F31" s="10">
        <v>2</v>
      </c>
      <c r="G31" s="10">
        <f t="shared" si="13"/>
        <v>292</v>
      </c>
      <c r="H31" s="10" t="str">
        <f t="shared" si="14"/>
        <v>2.67%</v>
      </c>
      <c r="I31" s="10" t="str">
        <f t="shared" si="15"/>
        <v>80.00%</v>
      </c>
    </row>
    <row r="32" spans="1:32">
      <c r="A32" s="2" t="s">
        <v>51</v>
      </c>
      <c r="B32" s="10">
        <v>300</v>
      </c>
      <c r="C32" s="10">
        <v>530</v>
      </c>
      <c r="D32" s="10"/>
      <c r="E32" s="10">
        <v>108</v>
      </c>
      <c r="F32" s="10">
        <v>422</v>
      </c>
      <c r="G32" s="10">
        <f t="shared" si="13"/>
        <v>192</v>
      </c>
      <c r="H32" s="10" t="str">
        <f t="shared" si="14"/>
        <v>36.00%</v>
      </c>
      <c r="I32" s="10" t="str">
        <f t="shared" si="15"/>
        <v>20.38%</v>
      </c>
    </row>
    <row r="33" spans="1:9">
      <c r="A33" s="2" t="s">
        <v>38</v>
      </c>
      <c r="B33" s="10">
        <v>350</v>
      </c>
      <c r="C33" s="10">
        <v>21</v>
      </c>
      <c r="D33" s="10"/>
      <c r="E33" s="10">
        <v>16</v>
      </c>
      <c r="F33" s="10">
        <v>5</v>
      </c>
      <c r="G33" s="10">
        <f t="shared" si="13"/>
        <v>334</v>
      </c>
      <c r="H33" s="10" t="str">
        <f t="shared" si="14"/>
        <v>4.57%</v>
      </c>
      <c r="I33" s="10" t="str">
        <f t="shared" si="15"/>
        <v>76.19%</v>
      </c>
    </row>
    <row r="34" spans="1:9">
      <c r="A34" s="2" t="s">
        <v>52</v>
      </c>
      <c r="B34" s="10">
        <v>350</v>
      </c>
      <c r="C34" s="10">
        <v>605</v>
      </c>
      <c r="D34" s="10"/>
      <c r="E34" s="10">
        <v>134</v>
      </c>
      <c r="F34" s="10">
        <v>471</v>
      </c>
      <c r="G34" s="10">
        <f t="shared" si="13"/>
        <v>216</v>
      </c>
      <c r="H34" s="10" t="str">
        <f t="shared" si="14"/>
        <v>38.29%</v>
      </c>
      <c r="I34" s="10" t="str">
        <f t="shared" si="15"/>
        <v>22.15%</v>
      </c>
    </row>
    <row r="35" spans="1:9">
      <c r="G35" s="10"/>
    </row>
    <row r="36" spans="1:9">
      <c r="G36" s="10"/>
    </row>
    <row r="37" spans="1:9">
      <c r="G37" s="10"/>
    </row>
    <row r="38" spans="1:9">
      <c r="G38" s="10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 Li</dc:creator>
  <cp:lastModifiedBy>Ao Li</cp:lastModifiedBy>
  <dcterms:created xsi:type="dcterms:W3CDTF">2018-03-20T09:38:10Z</dcterms:created>
  <dcterms:modified xsi:type="dcterms:W3CDTF">2018-03-26T05:10:51Z</dcterms:modified>
</cp:coreProperties>
</file>