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School\U4 (2018-2019)\Jamaica Trip\"/>
    </mc:Choice>
  </mc:AlternateContent>
  <xr:revisionPtr revIDLastSave="0" documentId="13_ncr:1_{5EF27A8D-00B8-47BA-8236-349172FCAFF8}" xr6:coauthVersionLast="40" xr6:coauthVersionMax="40" xr10:uidLastSave="{00000000-0000-0000-0000-000000000000}"/>
  <bookViews>
    <workbookView xWindow="-108" yWindow="-108" windowWidth="23256" windowHeight="12576" xr2:uid="{4391A39F-6D1F-42CB-9A2E-EE577CF143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2" i="1" l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<sst xmlns="http://schemas.openxmlformats.org/spreadsheetml/2006/main" count="166" uniqueCount="36">
  <si>
    <t>transect</t>
  </si>
  <si>
    <t>site</t>
  </si>
  <si>
    <t>dive</t>
  </si>
  <si>
    <t>depth</t>
  </si>
  <si>
    <t>total_abundance</t>
  </si>
  <si>
    <t>richness</t>
  </si>
  <si>
    <t>relative_site</t>
  </si>
  <si>
    <t>percent_adults</t>
  </si>
  <si>
    <t>percent_juveniles</t>
  </si>
  <si>
    <t>west</t>
  </si>
  <si>
    <t>d1</t>
  </si>
  <si>
    <t>d2</t>
  </si>
  <si>
    <t>d3</t>
  </si>
  <si>
    <t>d4</t>
  </si>
  <si>
    <t>d5</t>
  </si>
  <si>
    <t>east</t>
  </si>
  <si>
    <t>d6</t>
  </si>
  <si>
    <t>d7</t>
  </si>
  <si>
    <t>d8</t>
  </si>
  <si>
    <t>d9</t>
  </si>
  <si>
    <t>park</t>
  </si>
  <si>
    <t>d10</t>
  </si>
  <si>
    <t>d11</t>
  </si>
  <si>
    <t>d12</t>
  </si>
  <si>
    <t>d13</t>
  </si>
  <si>
    <t>blue</t>
  </si>
  <si>
    <t>d14</t>
  </si>
  <si>
    <t>d15</t>
  </si>
  <si>
    <t>d16</t>
  </si>
  <si>
    <t>d17</t>
  </si>
  <si>
    <t>depth_ranged</t>
  </si>
  <si>
    <t>deep</t>
  </si>
  <si>
    <t>shallow</t>
  </si>
  <si>
    <t>richness_percent</t>
  </si>
  <si>
    <t>fishing_pressure</t>
  </si>
  <si>
    <t>juvenile_adult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</si>
</sst>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2" xfId="0" applyBorder="1"/>
    <xf numFmtId="0" fontId="0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3" xfId="0" applyBorder="1"/>
    <xf numFmtId="0" fontId="0" fillId="0" borderId="4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0886-D79E-4CFB-85D0-E3F1E775D766}">
  <dimension ref="A1:M52"/>
  <sheetViews>
    <sheetView tabSelected="1" zoomScale="80" zoomScaleNormal="80" workbookViewId="0">
      <selection activeCell="N46" sqref="N46"/>
    </sheetView>
  </sheetViews>
  <sheetFormatPr defaultColWidth="8.77734375" defaultRowHeight="14.4" x14ac:dyDescent="0.3"/>
  <cols>
    <col min="5" max="5" width="12.77734375" customWidth="1"/>
    <col min="6" max="6" width="17.109375" style="1" customWidth="1"/>
    <col min="7" max="7" width="10" style="1" customWidth="1"/>
    <col min="8" max="8" width="16.44140625" style="1" customWidth="1"/>
    <col min="9" max="9" width="13.6640625" style="2" customWidth="1"/>
    <col min="10" max="10" width="13.77734375" style="2" customWidth="1"/>
    <col min="11" max="11" width="16.44140625" style="2" customWidth="1"/>
    <col min="12" max="12" width="16" style="9" customWidth="1"/>
    <col min="13" max="13" width="14.33203125" style="11" customWidth="1"/>
  </cols>
  <sheetData>
    <row r="1" spans="1:13" ht="31.8" customHeight="1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30</v>
      </c>
      <c r="F1" s="4" t="s">
        <v>4</v>
      </c>
      <c r="G1" s="5" t="s">
        <v>5</v>
      </c>
      <c r="H1" s="5" t="s">
        <v>33</v>
      </c>
      <c r="I1" s="5" t="s">
        <v>6</v>
      </c>
      <c r="J1" s="5" t="s">
        <v>7</v>
      </c>
      <c r="K1" s="7" t="s">
        <v>8</v>
      </c>
      <c r="L1" s="8" t="s">
        <v>34</v>
      </c>
      <c r="M1" s="10" t="s">
        <v>35</v>
      </c>
    </row>
    <row r="2" spans="1:13" ht="15" thickBot="1" x14ac:dyDescent="0.35">
      <c r="A2" s="3">
        <v>1</v>
      </c>
      <c r="B2" s="4" t="s">
        <v>9</v>
      </c>
      <c r="C2" s="4" t="s">
        <v>10</v>
      </c>
      <c r="D2" s="4">
        <v>12.4</v>
      </c>
      <c r="E2" s="6" t="s">
        <v>31</v>
      </c>
      <c r="F2" s="4">
        <v>34</v>
      </c>
      <c r="G2" s="5">
        <v>16</v>
      </c>
      <c r="H2" s="5">
        <v>0.23529411759999999</v>
      </c>
      <c r="I2" s="5">
        <v>0.26984126980000001</v>
      </c>
      <c r="J2" s="5">
        <v>0.44117647059999998</v>
      </c>
      <c r="K2" s="7">
        <v>0.55882352940000002</v>
      </c>
      <c r="L2" s="8">
        <v>4</v>
      </c>
      <c r="M2" s="11">
        <f>19/15</f>
        <v>1.2666666666666666</v>
      </c>
    </row>
    <row r="3" spans="1:13" ht="15" thickBot="1" x14ac:dyDescent="0.35">
      <c r="A3" s="3">
        <v>2</v>
      </c>
      <c r="B3" s="4" t="s">
        <v>9</v>
      </c>
      <c r="C3" s="4" t="s">
        <v>10</v>
      </c>
      <c r="D3" s="4">
        <v>13.5</v>
      </c>
      <c r="E3" s="6" t="s">
        <v>31</v>
      </c>
      <c r="F3" s="4">
        <v>53</v>
      </c>
      <c r="G3" s="5">
        <v>10</v>
      </c>
      <c r="H3" s="5">
        <v>0.14705882349999999</v>
      </c>
      <c r="I3" s="5">
        <v>0.42063492060000002</v>
      </c>
      <c r="J3" s="5">
        <v>0.50943396230000004</v>
      </c>
      <c r="K3" s="7">
        <v>0.49056603770000001</v>
      </c>
      <c r="L3" s="8">
        <v>4</v>
      </c>
      <c r="M3" s="11">
        <f>26/27</f>
        <v>0.96296296296296291</v>
      </c>
    </row>
    <row r="4" spans="1:13" ht="15" thickBot="1" x14ac:dyDescent="0.35">
      <c r="A4" s="3">
        <v>3</v>
      </c>
      <c r="B4" s="4" t="s">
        <v>9</v>
      </c>
      <c r="C4" s="4" t="s">
        <v>10</v>
      </c>
      <c r="D4" s="4">
        <v>13.9</v>
      </c>
      <c r="E4" s="6" t="s">
        <v>31</v>
      </c>
      <c r="F4" s="4">
        <v>39</v>
      </c>
      <c r="G4" s="5">
        <v>12</v>
      </c>
      <c r="H4" s="5">
        <v>0.1764705882</v>
      </c>
      <c r="I4" s="5">
        <v>0.30952380950000002</v>
      </c>
      <c r="J4" s="5">
        <v>0.48717948719999998</v>
      </c>
      <c r="K4" s="7">
        <v>0.51282051279999996</v>
      </c>
      <c r="L4" s="8">
        <v>4</v>
      </c>
      <c r="M4" s="11">
        <f>20/19</f>
        <v>1.0526315789473684</v>
      </c>
    </row>
    <row r="5" spans="1:13" ht="15" thickBot="1" x14ac:dyDescent="0.35">
      <c r="A5" s="3">
        <v>4</v>
      </c>
      <c r="B5" s="4" t="s">
        <v>9</v>
      </c>
      <c r="C5" s="4" t="s">
        <v>11</v>
      </c>
      <c r="D5" s="4">
        <v>11.2</v>
      </c>
      <c r="E5" s="6" t="s">
        <v>31</v>
      </c>
      <c r="F5" s="4">
        <v>158</v>
      </c>
      <c r="G5" s="5">
        <v>18</v>
      </c>
      <c r="H5" s="5">
        <v>0.26470588239999998</v>
      </c>
      <c r="I5" s="5">
        <v>0.417989418</v>
      </c>
      <c r="J5" s="5">
        <v>0.60759493669999998</v>
      </c>
      <c r="K5" s="7">
        <v>0.39240506330000002</v>
      </c>
      <c r="L5" s="8">
        <v>4</v>
      </c>
      <c r="M5" s="11">
        <f>62/96</f>
        <v>0.64583333333333337</v>
      </c>
    </row>
    <row r="6" spans="1:13" ht="15" thickBot="1" x14ac:dyDescent="0.35">
      <c r="A6" s="3">
        <v>5</v>
      </c>
      <c r="B6" s="4" t="s">
        <v>9</v>
      </c>
      <c r="C6" s="4" t="s">
        <v>11</v>
      </c>
      <c r="D6" s="4">
        <v>12</v>
      </c>
      <c r="E6" s="6" t="s">
        <v>31</v>
      </c>
      <c r="F6" s="4">
        <v>116</v>
      </c>
      <c r="G6" s="5">
        <v>14</v>
      </c>
      <c r="H6" s="5">
        <v>0.20588235290000001</v>
      </c>
      <c r="I6" s="5">
        <v>0.30687830690000001</v>
      </c>
      <c r="J6" s="5">
        <v>0.63793103449999999</v>
      </c>
      <c r="K6" s="7">
        <v>0.36206896550000001</v>
      </c>
      <c r="L6" s="8">
        <v>4</v>
      </c>
      <c r="M6" s="11">
        <f>42/74</f>
        <v>0.56756756756756754</v>
      </c>
    </row>
    <row r="7" spans="1:13" ht="15" thickBot="1" x14ac:dyDescent="0.35">
      <c r="A7" s="3">
        <v>6</v>
      </c>
      <c r="B7" s="4" t="s">
        <v>9</v>
      </c>
      <c r="C7" s="4" t="s">
        <v>11</v>
      </c>
      <c r="D7" s="4">
        <v>13.4</v>
      </c>
      <c r="E7" s="6" t="s">
        <v>31</v>
      </c>
      <c r="F7" s="4">
        <v>104</v>
      </c>
      <c r="G7" s="5">
        <v>16</v>
      </c>
      <c r="H7" s="5">
        <v>0.23529411759999999</v>
      </c>
      <c r="I7" s="5">
        <v>0.27513227509999999</v>
      </c>
      <c r="J7" s="5">
        <v>0.8653846154</v>
      </c>
      <c r="K7" s="7">
        <v>0.1346153846</v>
      </c>
      <c r="L7" s="8">
        <v>4</v>
      </c>
      <c r="M7" s="11">
        <f>14/90</f>
        <v>0.15555555555555556</v>
      </c>
    </row>
    <row r="8" spans="1:13" ht="15" thickBot="1" x14ac:dyDescent="0.35">
      <c r="A8" s="3">
        <v>7</v>
      </c>
      <c r="B8" s="4" t="s">
        <v>9</v>
      </c>
      <c r="C8" s="4" t="s">
        <v>12</v>
      </c>
      <c r="D8" s="4">
        <v>2.6</v>
      </c>
      <c r="E8" s="6" t="s">
        <v>32</v>
      </c>
      <c r="F8" s="4">
        <v>133</v>
      </c>
      <c r="G8" s="5">
        <v>10</v>
      </c>
      <c r="H8" s="5">
        <v>0.14705882349999999</v>
      </c>
      <c r="I8" s="5">
        <v>0.35092348280000002</v>
      </c>
      <c r="J8" s="5">
        <v>0.65413533830000004</v>
      </c>
      <c r="K8" s="7">
        <v>0.34586466170000002</v>
      </c>
      <c r="L8" s="8">
        <v>4</v>
      </c>
      <c r="M8" s="11">
        <f>46/87</f>
        <v>0.52873563218390807</v>
      </c>
    </row>
    <row r="9" spans="1:13" ht="15" thickBot="1" x14ac:dyDescent="0.35">
      <c r="A9" s="3">
        <v>8</v>
      </c>
      <c r="B9" s="4" t="s">
        <v>9</v>
      </c>
      <c r="C9" s="4" t="s">
        <v>12</v>
      </c>
      <c r="D9" s="4">
        <v>4.2</v>
      </c>
      <c r="E9" s="6" t="s">
        <v>32</v>
      </c>
      <c r="F9" s="4">
        <v>127</v>
      </c>
      <c r="G9" s="5">
        <v>11</v>
      </c>
      <c r="H9" s="5">
        <v>0.1617647059</v>
      </c>
      <c r="I9" s="5">
        <v>0.33509234830000001</v>
      </c>
      <c r="J9" s="5">
        <v>0.77165354330000002</v>
      </c>
      <c r="K9" s="7">
        <v>0.22834645670000001</v>
      </c>
      <c r="L9" s="8">
        <v>4</v>
      </c>
      <c r="M9" s="11">
        <f>29/98</f>
        <v>0.29591836734693877</v>
      </c>
    </row>
    <row r="10" spans="1:13" ht="15" thickBot="1" x14ac:dyDescent="0.35">
      <c r="A10" s="3">
        <v>9</v>
      </c>
      <c r="B10" s="4" t="s">
        <v>9</v>
      </c>
      <c r="C10" s="4" t="s">
        <v>12</v>
      </c>
      <c r="D10" s="4">
        <v>5.6</v>
      </c>
      <c r="E10" s="6" t="s">
        <v>32</v>
      </c>
      <c r="F10" s="4">
        <v>119</v>
      </c>
      <c r="G10" s="5">
        <v>12</v>
      </c>
      <c r="H10" s="5">
        <v>0.1764705882</v>
      </c>
      <c r="I10" s="5">
        <v>0.31398416890000003</v>
      </c>
      <c r="J10" s="5">
        <v>0.51260504200000001</v>
      </c>
      <c r="K10" s="7">
        <v>0.48739495799999999</v>
      </c>
      <c r="L10" s="8">
        <v>4</v>
      </c>
      <c r="M10" s="11">
        <f>58/61</f>
        <v>0.95081967213114749</v>
      </c>
    </row>
    <row r="11" spans="1:13" ht="15" thickBot="1" x14ac:dyDescent="0.35">
      <c r="A11" s="3">
        <v>10</v>
      </c>
      <c r="B11" s="4" t="s">
        <v>9</v>
      </c>
      <c r="C11" s="4" t="s">
        <v>13</v>
      </c>
      <c r="D11" s="4">
        <v>4.5</v>
      </c>
      <c r="E11" s="6" t="s">
        <v>32</v>
      </c>
      <c r="F11" s="4">
        <v>64</v>
      </c>
      <c r="G11" s="5">
        <v>17</v>
      </c>
      <c r="H11" s="5">
        <v>0.25</v>
      </c>
      <c r="I11" s="5">
        <v>0.38323353290000001</v>
      </c>
      <c r="J11" s="5">
        <v>0.3125</v>
      </c>
      <c r="K11" s="7">
        <v>0.6875</v>
      </c>
      <c r="L11" s="8">
        <v>4</v>
      </c>
      <c r="M11" s="11">
        <f>44/20</f>
        <v>2.2000000000000002</v>
      </c>
    </row>
    <row r="12" spans="1:13" ht="15" thickBot="1" x14ac:dyDescent="0.35">
      <c r="A12" s="3">
        <v>11</v>
      </c>
      <c r="B12" s="4" t="s">
        <v>9</v>
      </c>
      <c r="C12" s="4" t="s">
        <v>13</v>
      </c>
      <c r="D12" s="4">
        <v>5.0999999999999996</v>
      </c>
      <c r="E12" s="6" t="s">
        <v>32</v>
      </c>
      <c r="F12" s="4">
        <v>42</v>
      </c>
      <c r="G12" s="5">
        <v>11</v>
      </c>
      <c r="H12" s="5">
        <v>0.1617647059</v>
      </c>
      <c r="I12" s="5">
        <v>0.25149700600000002</v>
      </c>
      <c r="J12" s="5">
        <v>0.45238095239999998</v>
      </c>
      <c r="K12" s="7">
        <v>0.54761904760000002</v>
      </c>
      <c r="L12" s="8">
        <v>4</v>
      </c>
      <c r="M12" s="11">
        <f>23/19</f>
        <v>1.2105263157894737</v>
      </c>
    </row>
    <row r="13" spans="1:13" ht="15" thickBot="1" x14ac:dyDescent="0.35">
      <c r="A13" s="3">
        <v>12</v>
      </c>
      <c r="B13" s="4" t="s">
        <v>9</v>
      </c>
      <c r="C13" s="4" t="s">
        <v>13</v>
      </c>
      <c r="D13" s="4">
        <v>4.9000000000000004</v>
      </c>
      <c r="E13" s="6" t="s">
        <v>32</v>
      </c>
      <c r="F13" s="4">
        <v>61</v>
      </c>
      <c r="G13" s="5">
        <v>16</v>
      </c>
      <c r="H13" s="5">
        <v>0.23529411759999999</v>
      </c>
      <c r="I13" s="5">
        <v>0.36526946110000003</v>
      </c>
      <c r="J13" s="5">
        <v>0.29508196720000002</v>
      </c>
      <c r="K13" s="7">
        <v>0.70491803279999998</v>
      </c>
      <c r="L13" s="8">
        <v>4</v>
      </c>
      <c r="M13" s="11">
        <f>43/18</f>
        <v>2.3888888888888888</v>
      </c>
    </row>
    <row r="14" spans="1:13" ht="15" thickBot="1" x14ac:dyDescent="0.35">
      <c r="A14" s="3">
        <v>13</v>
      </c>
      <c r="B14" s="4" t="s">
        <v>9</v>
      </c>
      <c r="C14" s="4" t="s">
        <v>14</v>
      </c>
      <c r="D14" s="4">
        <v>5.9</v>
      </c>
      <c r="E14" s="6" t="s">
        <v>32</v>
      </c>
      <c r="F14" s="4">
        <v>173</v>
      </c>
      <c r="G14" s="5">
        <v>13</v>
      </c>
      <c r="H14" s="5">
        <v>0.19117647060000001</v>
      </c>
      <c r="I14" s="5">
        <v>0.40420560750000001</v>
      </c>
      <c r="J14" s="5">
        <v>0.43352601159999998</v>
      </c>
      <c r="K14" s="7">
        <v>0.56647398839999996</v>
      </c>
      <c r="L14" s="8">
        <v>4</v>
      </c>
      <c r="M14" s="11">
        <f>98/75</f>
        <v>1.3066666666666666</v>
      </c>
    </row>
    <row r="15" spans="1:13" ht="15" thickBot="1" x14ac:dyDescent="0.35">
      <c r="A15" s="3">
        <v>14</v>
      </c>
      <c r="B15" s="4" t="s">
        <v>9</v>
      </c>
      <c r="C15" s="4" t="s">
        <v>14</v>
      </c>
      <c r="D15" s="4">
        <v>5.2</v>
      </c>
      <c r="E15" s="6" t="s">
        <v>32</v>
      </c>
      <c r="F15" s="4">
        <v>176</v>
      </c>
      <c r="G15" s="5">
        <v>12</v>
      </c>
      <c r="H15" s="5">
        <v>0.1764705882</v>
      </c>
      <c r="I15" s="5">
        <v>0.41121495330000002</v>
      </c>
      <c r="J15" s="5">
        <v>0.85795454550000005</v>
      </c>
      <c r="K15" s="7">
        <v>0.1420454545</v>
      </c>
      <c r="L15" s="8">
        <v>4</v>
      </c>
      <c r="M15" s="11">
        <f>25/151</f>
        <v>0.16556291390728478</v>
      </c>
    </row>
    <row r="16" spans="1:13" ht="15" thickBot="1" x14ac:dyDescent="0.35">
      <c r="A16" s="3">
        <v>15</v>
      </c>
      <c r="B16" s="4" t="s">
        <v>9</v>
      </c>
      <c r="C16" s="4" t="s">
        <v>14</v>
      </c>
      <c r="D16" s="4">
        <v>5</v>
      </c>
      <c r="E16" s="6" t="s">
        <v>32</v>
      </c>
      <c r="F16" s="4">
        <v>79</v>
      </c>
      <c r="G16" s="5">
        <v>9</v>
      </c>
      <c r="H16" s="5">
        <v>0.13235294119999999</v>
      </c>
      <c r="I16" s="5">
        <v>0.18457943930000001</v>
      </c>
      <c r="J16" s="5">
        <v>0.74683544300000004</v>
      </c>
      <c r="K16" s="7">
        <v>0.25316455700000001</v>
      </c>
      <c r="L16" s="8">
        <v>4</v>
      </c>
      <c r="M16" s="11">
        <f>20/59</f>
        <v>0.33898305084745761</v>
      </c>
    </row>
    <row r="17" spans="1:13" ht="15" thickBot="1" x14ac:dyDescent="0.35">
      <c r="A17" s="3">
        <v>28</v>
      </c>
      <c r="B17" s="4" t="s">
        <v>15</v>
      </c>
      <c r="C17" s="4" t="s">
        <v>16</v>
      </c>
      <c r="D17" s="4">
        <v>10</v>
      </c>
      <c r="E17" s="6" t="s">
        <v>31</v>
      </c>
      <c r="F17" s="4">
        <v>89</v>
      </c>
      <c r="G17" s="5">
        <v>12</v>
      </c>
      <c r="H17" s="5">
        <v>0.1764705882</v>
      </c>
      <c r="I17" s="5">
        <v>0.27987421379999999</v>
      </c>
      <c r="J17" s="5">
        <v>0.60674157299999998</v>
      </c>
      <c r="K17" s="7">
        <v>0.39325842700000002</v>
      </c>
      <c r="L17" s="8">
        <v>3</v>
      </c>
      <c r="M17" s="11">
        <f>35/54</f>
        <v>0.64814814814814814</v>
      </c>
    </row>
    <row r="18" spans="1:13" ht="15" thickBot="1" x14ac:dyDescent="0.35">
      <c r="A18" s="3">
        <v>29</v>
      </c>
      <c r="B18" s="4" t="s">
        <v>15</v>
      </c>
      <c r="C18" s="4" t="s">
        <v>16</v>
      </c>
      <c r="D18" s="4">
        <v>11.2</v>
      </c>
      <c r="E18" s="6" t="s">
        <v>31</v>
      </c>
      <c r="F18" s="4">
        <v>114</v>
      </c>
      <c r="G18" s="5">
        <v>15</v>
      </c>
      <c r="H18" s="5">
        <v>0.22058823529999999</v>
      </c>
      <c r="I18" s="5">
        <v>0.35849056600000001</v>
      </c>
      <c r="J18" s="5">
        <v>0.46491228070000001</v>
      </c>
      <c r="K18" s="7">
        <v>0.53043478259999999</v>
      </c>
      <c r="L18" s="8">
        <v>3</v>
      </c>
      <c r="M18" s="11">
        <f>61/53</f>
        <v>1.1509433962264151</v>
      </c>
    </row>
    <row r="19" spans="1:13" ht="15" thickBot="1" x14ac:dyDescent="0.35">
      <c r="A19" s="3">
        <v>30</v>
      </c>
      <c r="B19" s="4" t="s">
        <v>15</v>
      </c>
      <c r="C19" s="4" t="s">
        <v>16</v>
      </c>
      <c r="D19" s="4">
        <v>10.8</v>
      </c>
      <c r="E19" s="6" t="s">
        <v>31</v>
      </c>
      <c r="F19" s="4">
        <v>115</v>
      </c>
      <c r="G19" s="5">
        <v>12</v>
      </c>
      <c r="H19" s="5">
        <v>0.1764705882</v>
      </c>
      <c r="I19" s="5">
        <v>0.36163522009999999</v>
      </c>
      <c r="J19" s="5">
        <v>0.3826086957</v>
      </c>
      <c r="K19" s="7">
        <v>0.6173913043</v>
      </c>
      <c r="L19" s="8">
        <v>3</v>
      </c>
      <c r="M19" s="11">
        <f>71/44</f>
        <v>1.6136363636363635</v>
      </c>
    </row>
    <row r="20" spans="1:13" ht="15" thickBot="1" x14ac:dyDescent="0.35">
      <c r="A20" s="3">
        <v>31</v>
      </c>
      <c r="B20" s="4" t="s">
        <v>15</v>
      </c>
      <c r="C20" s="4" t="s">
        <v>17</v>
      </c>
      <c r="D20" s="4">
        <v>11.1</v>
      </c>
      <c r="E20" s="6" t="s">
        <v>31</v>
      </c>
      <c r="F20" s="4">
        <v>83</v>
      </c>
      <c r="G20" s="5">
        <v>19</v>
      </c>
      <c r="H20" s="5">
        <v>0.27941176470000001</v>
      </c>
      <c r="I20" s="5">
        <v>0.28919860629999999</v>
      </c>
      <c r="J20" s="5">
        <v>0.60240963859999996</v>
      </c>
      <c r="K20" s="7">
        <v>0.39759036139999998</v>
      </c>
      <c r="L20" s="8">
        <v>3</v>
      </c>
      <c r="M20" s="11">
        <f>33/50</f>
        <v>0.66</v>
      </c>
    </row>
    <row r="21" spans="1:13" ht="15" thickBot="1" x14ac:dyDescent="0.35">
      <c r="A21" s="3">
        <v>32</v>
      </c>
      <c r="B21" s="4" t="s">
        <v>15</v>
      </c>
      <c r="C21" s="4" t="s">
        <v>17</v>
      </c>
      <c r="D21" s="4">
        <v>10.5</v>
      </c>
      <c r="E21" s="6" t="s">
        <v>31</v>
      </c>
      <c r="F21" s="4">
        <v>115</v>
      </c>
      <c r="G21" s="5">
        <v>16</v>
      </c>
      <c r="H21" s="5">
        <v>0.23529411759999999</v>
      </c>
      <c r="I21" s="5">
        <v>0.40069686409999999</v>
      </c>
      <c r="J21" s="5">
        <v>0.59130434779999996</v>
      </c>
      <c r="K21" s="7">
        <v>0.40869565219999998</v>
      </c>
      <c r="L21" s="8">
        <v>3</v>
      </c>
      <c r="M21" s="11">
        <f>47/68</f>
        <v>0.69117647058823528</v>
      </c>
    </row>
    <row r="22" spans="1:13" ht="15" thickBot="1" x14ac:dyDescent="0.35">
      <c r="A22" s="3">
        <v>33</v>
      </c>
      <c r="B22" s="4" t="s">
        <v>15</v>
      </c>
      <c r="C22" s="4" t="s">
        <v>17</v>
      </c>
      <c r="D22" s="4">
        <v>11</v>
      </c>
      <c r="E22" s="6" t="s">
        <v>31</v>
      </c>
      <c r="F22" s="4">
        <v>89</v>
      </c>
      <c r="G22" s="5">
        <v>13</v>
      </c>
      <c r="H22" s="5">
        <v>0.22058823529999999</v>
      </c>
      <c r="I22" s="5">
        <v>0.31010452960000001</v>
      </c>
      <c r="J22" s="5">
        <v>0.54545454550000005</v>
      </c>
      <c r="K22" s="7">
        <v>0.4545454545</v>
      </c>
      <c r="L22" s="8">
        <v>3</v>
      </c>
      <c r="M22" s="11">
        <f>45/54</f>
        <v>0.83333333333333337</v>
      </c>
    </row>
    <row r="23" spans="1:13" ht="15" thickBot="1" x14ac:dyDescent="0.35">
      <c r="A23" s="3">
        <v>34</v>
      </c>
      <c r="B23" s="4" t="s">
        <v>15</v>
      </c>
      <c r="C23" s="4" t="s">
        <v>18</v>
      </c>
      <c r="D23" s="4">
        <v>3.7</v>
      </c>
      <c r="E23" s="6" t="s">
        <v>32</v>
      </c>
      <c r="F23" s="4">
        <v>61</v>
      </c>
      <c r="G23" s="5">
        <v>11</v>
      </c>
      <c r="H23" s="5">
        <v>0.1617647059</v>
      </c>
      <c r="I23" s="5">
        <v>0.27853881279999998</v>
      </c>
      <c r="J23" s="5">
        <v>0.47540983609999998</v>
      </c>
      <c r="K23" s="7">
        <v>0.52459016390000002</v>
      </c>
      <c r="L23" s="8">
        <v>3</v>
      </c>
      <c r="M23" s="11">
        <f>32/29</f>
        <v>1.103448275862069</v>
      </c>
    </row>
    <row r="24" spans="1:13" ht="15" thickBot="1" x14ac:dyDescent="0.35">
      <c r="A24" s="3">
        <v>35</v>
      </c>
      <c r="B24" s="4" t="s">
        <v>15</v>
      </c>
      <c r="C24" s="4" t="s">
        <v>18</v>
      </c>
      <c r="D24" s="4">
        <v>4.0999999999999996</v>
      </c>
      <c r="E24" s="6" t="s">
        <v>32</v>
      </c>
      <c r="F24" s="4">
        <v>81</v>
      </c>
      <c r="G24" s="5">
        <v>14</v>
      </c>
      <c r="H24" s="5">
        <v>0.20588235290000001</v>
      </c>
      <c r="I24" s="5">
        <v>0.36986301370000002</v>
      </c>
      <c r="J24" s="5">
        <v>0.61728395059999996</v>
      </c>
      <c r="K24" s="7">
        <v>0.38271604939999998</v>
      </c>
      <c r="L24" s="8">
        <v>3</v>
      </c>
      <c r="M24" s="11">
        <f>31/50</f>
        <v>0.62</v>
      </c>
    </row>
    <row r="25" spans="1:13" ht="15" thickBot="1" x14ac:dyDescent="0.35">
      <c r="A25" s="3">
        <v>36</v>
      </c>
      <c r="B25" s="4" t="s">
        <v>15</v>
      </c>
      <c r="C25" s="4" t="s">
        <v>18</v>
      </c>
      <c r="D25" s="4">
        <v>3.6</v>
      </c>
      <c r="E25" s="6" t="s">
        <v>32</v>
      </c>
      <c r="F25" s="4">
        <v>77</v>
      </c>
      <c r="G25" s="5">
        <v>10</v>
      </c>
      <c r="H25" s="5">
        <v>0.14705882349999999</v>
      </c>
      <c r="I25" s="5">
        <v>0.3515981735</v>
      </c>
      <c r="J25" s="5">
        <v>0.29870129870000001</v>
      </c>
      <c r="K25" s="7">
        <v>0.70129870130000005</v>
      </c>
      <c r="L25" s="8">
        <v>3</v>
      </c>
      <c r="M25" s="11">
        <f>54/23</f>
        <v>2.347826086956522</v>
      </c>
    </row>
    <row r="26" spans="1:13" ht="15" thickBot="1" x14ac:dyDescent="0.35">
      <c r="A26" s="3">
        <v>37</v>
      </c>
      <c r="B26" s="4" t="s">
        <v>15</v>
      </c>
      <c r="C26" s="4" t="s">
        <v>19</v>
      </c>
      <c r="D26" s="4">
        <v>4</v>
      </c>
      <c r="E26" s="6" t="s">
        <v>32</v>
      </c>
      <c r="F26" s="4">
        <v>68</v>
      </c>
      <c r="G26" s="5">
        <v>13</v>
      </c>
      <c r="H26" s="5">
        <v>0.19117647060000001</v>
      </c>
      <c r="I26" s="5">
        <v>0.28333333329999999</v>
      </c>
      <c r="J26" s="5">
        <v>0.67647058819999994</v>
      </c>
      <c r="K26" s="7">
        <v>0.3235294118</v>
      </c>
      <c r="L26" s="8">
        <v>3</v>
      </c>
      <c r="M26" s="11">
        <f>22/46</f>
        <v>0.47826086956521741</v>
      </c>
    </row>
    <row r="27" spans="1:13" ht="15" thickBot="1" x14ac:dyDescent="0.35">
      <c r="A27" s="3">
        <v>38</v>
      </c>
      <c r="B27" s="4" t="s">
        <v>15</v>
      </c>
      <c r="C27" s="4" t="s">
        <v>19</v>
      </c>
      <c r="D27" s="4">
        <v>4.5</v>
      </c>
      <c r="E27" s="6" t="s">
        <v>32</v>
      </c>
      <c r="F27" s="4">
        <v>92</v>
      </c>
      <c r="G27" s="5">
        <v>16</v>
      </c>
      <c r="H27" s="5">
        <v>0.23529411759999999</v>
      </c>
      <c r="I27" s="5">
        <v>0.38333333330000002</v>
      </c>
      <c r="J27" s="5">
        <v>0.56521739130000004</v>
      </c>
      <c r="K27" s="7">
        <v>0.43478260870000002</v>
      </c>
      <c r="L27" s="8">
        <v>3</v>
      </c>
      <c r="M27" s="11">
        <f>40/52</f>
        <v>0.76923076923076927</v>
      </c>
    </row>
    <row r="28" spans="1:13" ht="15" thickBot="1" x14ac:dyDescent="0.35">
      <c r="A28" s="3">
        <v>39</v>
      </c>
      <c r="B28" s="4" t="s">
        <v>15</v>
      </c>
      <c r="C28" s="4" t="s">
        <v>19</v>
      </c>
      <c r="D28" s="4">
        <v>3.9</v>
      </c>
      <c r="E28" s="6" t="s">
        <v>32</v>
      </c>
      <c r="F28" s="4">
        <v>80</v>
      </c>
      <c r="G28" s="5">
        <v>16</v>
      </c>
      <c r="H28" s="5">
        <v>0.23529411759999999</v>
      </c>
      <c r="I28" s="5">
        <v>0.33333333329999998</v>
      </c>
      <c r="J28" s="5">
        <v>0.52500000000000002</v>
      </c>
      <c r="K28" s="7">
        <v>0.47499999999999998</v>
      </c>
      <c r="L28" s="8">
        <v>3</v>
      </c>
      <c r="M28" s="11">
        <f>38/42</f>
        <v>0.90476190476190477</v>
      </c>
    </row>
    <row r="29" spans="1:13" ht="15" thickBot="1" x14ac:dyDescent="0.35">
      <c r="A29" s="3">
        <v>40</v>
      </c>
      <c r="B29" s="4" t="s">
        <v>20</v>
      </c>
      <c r="C29" s="4" t="s">
        <v>21</v>
      </c>
      <c r="D29" s="4">
        <v>13.9</v>
      </c>
      <c r="E29" s="6" t="s">
        <v>31</v>
      </c>
      <c r="F29" s="4">
        <v>24</v>
      </c>
      <c r="G29" s="5">
        <v>11</v>
      </c>
      <c r="H29" s="5">
        <v>0.1617647059</v>
      </c>
      <c r="I29" s="5">
        <v>0.21428571430000001</v>
      </c>
      <c r="J29" s="5">
        <v>0.5</v>
      </c>
      <c r="K29" s="7">
        <v>0.5</v>
      </c>
      <c r="L29" s="8">
        <v>1</v>
      </c>
      <c r="M29" s="11">
        <f>18/25</f>
        <v>0.72</v>
      </c>
    </row>
    <row r="30" spans="1:13" ht="15" thickBot="1" x14ac:dyDescent="0.35">
      <c r="A30" s="3">
        <v>41</v>
      </c>
      <c r="B30" s="4" t="s">
        <v>20</v>
      </c>
      <c r="C30" s="4" t="s">
        <v>21</v>
      </c>
      <c r="D30" s="4">
        <v>14.2</v>
      </c>
      <c r="E30" s="6" t="s">
        <v>31</v>
      </c>
      <c r="F30" s="4">
        <v>62</v>
      </c>
      <c r="G30" s="5">
        <v>10</v>
      </c>
      <c r="H30" s="5">
        <v>0.14705882349999999</v>
      </c>
      <c r="I30" s="5">
        <v>0.55357142859999997</v>
      </c>
      <c r="J30" s="5">
        <v>0.88709677419999999</v>
      </c>
      <c r="K30" s="7">
        <v>0.11290322580000001</v>
      </c>
      <c r="L30" s="8">
        <v>1</v>
      </c>
      <c r="M30" s="11">
        <f>17/37</f>
        <v>0.45945945945945948</v>
      </c>
    </row>
    <row r="31" spans="1:13" ht="15" thickBot="1" x14ac:dyDescent="0.35">
      <c r="A31" s="3">
        <v>42</v>
      </c>
      <c r="B31" s="4" t="s">
        <v>20</v>
      </c>
      <c r="C31" s="4" t="s">
        <v>21</v>
      </c>
      <c r="D31" s="4">
        <v>14.8</v>
      </c>
      <c r="E31" s="6" t="s">
        <v>31</v>
      </c>
      <c r="F31" s="4">
        <v>26</v>
      </c>
      <c r="G31" s="5">
        <v>9</v>
      </c>
      <c r="H31" s="5">
        <v>0.13235294119999999</v>
      </c>
      <c r="I31" s="5">
        <v>0.23214285709999999</v>
      </c>
      <c r="J31" s="5">
        <v>0.5</v>
      </c>
      <c r="K31" s="7">
        <v>0.5</v>
      </c>
      <c r="L31" s="8">
        <v>1</v>
      </c>
      <c r="M31" s="11">
        <f>12/10</f>
        <v>1.2</v>
      </c>
    </row>
    <row r="32" spans="1:13" ht="15" thickBot="1" x14ac:dyDescent="0.35">
      <c r="A32" s="3">
        <v>43</v>
      </c>
      <c r="B32" s="4" t="s">
        <v>20</v>
      </c>
      <c r="C32" s="4" t="s">
        <v>22</v>
      </c>
      <c r="D32" s="4">
        <v>14.1</v>
      </c>
      <c r="E32" s="6" t="s">
        <v>31</v>
      </c>
      <c r="F32" s="4">
        <v>44</v>
      </c>
      <c r="G32" s="5">
        <v>12</v>
      </c>
      <c r="H32" s="5">
        <v>0.1764705882</v>
      </c>
      <c r="I32" s="5">
        <v>0.33846153849999999</v>
      </c>
      <c r="J32" s="5">
        <v>0.75</v>
      </c>
      <c r="K32" s="7">
        <v>0.25</v>
      </c>
      <c r="L32" s="8">
        <v>1</v>
      </c>
      <c r="M32" s="11">
        <f>22/36</f>
        <v>0.61111111111111116</v>
      </c>
    </row>
    <row r="33" spans="1:13" ht="15" thickBot="1" x14ac:dyDescent="0.35">
      <c r="A33" s="3">
        <v>44</v>
      </c>
      <c r="B33" s="4" t="s">
        <v>20</v>
      </c>
      <c r="C33" s="4" t="s">
        <v>22</v>
      </c>
      <c r="D33" s="4">
        <v>13.6</v>
      </c>
      <c r="E33" s="6" t="s">
        <v>31</v>
      </c>
      <c r="F33" s="4">
        <v>32</v>
      </c>
      <c r="G33" s="5">
        <v>12</v>
      </c>
      <c r="H33" s="5">
        <v>0.1764705882</v>
      </c>
      <c r="I33" s="5">
        <v>0.2461538462</v>
      </c>
      <c r="J33" s="5">
        <v>0.53125</v>
      </c>
      <c r="K33" s="7">
        <v>0.46875</v>
      </c>
      <c r="L33" s="8">
        <v>1</v>
      </c>
      <c r="M33" s="11">
        <f>21/43</f>
        <v>0.48837209302325579</v>
      </c>
    </row>
    <row r="34" spans="1:13" ht="15" thickBot="1" x14ac:dyDescent="0.35">
      <c r="A34" s="3">
        <v>45</v>
      </c>
      <c r="B34" s="4" t="s">
        <v>20</v>
      </c>
      <c r="C34" s="4" t="s">
        <v>22</v>
      </c>
      <c r="D34" s="4">
        <v>13.9</v>
      </c>
      <c r="E34" s="6" t="s">
        <v>31</v>
      </c>
      <c r="F34" s="4">
        <v>54</v>
      </c>
      <c r="G34" s="5">
        <v>10</v>
      </c>
      <c r="H34" s="5">
        <v>0.14705882349999999</v>
      </c>
      <c r="I34" s="5">
        <v>0.41538461539999999</v>
      </c>
      <c r="J34" s="5">
        <v>0.79629629629999998</v>
      </c>
      <c r="K34" s="7">
        <v>0.20370370369999999</v>
      </c>
      <c r="L34" s="8">
        <v>1</v>
      </c>
      <c r="M34" s="11">
        <f>30/21</f>
        <v>1.4285714285714286</v>
      </c>
    </row>
    <row r="35" spans="1:13" ht="15" thickBot="1" x14ac:dyDescent="0.35">
      <c r="A35" s="3">
        <v>46</v>
      </c>
      <c r="B35" s="4" t="s">
        <v>20</v>
      </c>
      <c r="C35" s="4" t="s">
        <v>23</v>
      </c>
      <c r="D35" s="4">
        <v>4.0999999999999996</v>
      </c>
      <c r="E35" s="6" t="s">
        <v>32</v>
      </c>
      <c r="F35" s="4">
        <v>99</v>
      </c>
      <c r="G35" s="5">
        <v>15</v>
      </c>
      <c r="H35" s="5">
        <v>0.22058823529999999</v>
      </c>
      <c r="I35" s="5">
        <v>0.36531365310000002</v>
      </c>
      <c r="J35" s="5">
        <v>0.50505050510000005</v>
      </c>
      <c r="K35" s="7">
        <v>0.49494949490000001</v>
      </c>
      <c r="L35" s="8">
        <v>1</v>
      </c>
      <c r="M35" s="11">
        <f>13/94</f>
        <v>0.13829787234042554</v>
      </c>
    </row>
    <row r="36" spans="1:13" ht="15" thickBot="1" x14ac:dyDescent="0.35">
      <c r="A36" s="3">
        <v>47</v>
      </c>
      <c r="B36" s="4" t="s">
        <v>20</v>
      </c>
      <c r="C36" s="4" t="s">
        <v>23</v>
      </c>
      <c r="D36" s="4">
        <v>3.7</v>
      </c>
      <c r="E36" s="6" t="s">
        <v>32</v>
      </c>
      <c r="F36" s="4">
        <v>78</v>
      </c>
      <c r="G36" s="5">
        <v>16</v>
      </c>
      <c r="H36" s="5">
        <v>0.23529411759999999</v>
      </c>
      <c r="I36" s="5">
        <v>0.28782287820000002</v>
      </c>
      <c r="J36" s="5">
        <v>0.70512820509999996</v>
      </c>
      <c r="K36" s="7">
        <v>0.29487179489999998</v>
      </c>
      <c r="L36" s="8">
        <v>1</v>
      </c>
      <c r="M36" s="11">
        <f>19/73</f>
        <v>0.26027397260273971</v>
      </c>
    </row>
    <row r="37" spans="1:13" ht="15" thickBot="1" x14ac:dyDescent="0.35">
      <c r="A37" s="3">
        <v>48</v>
      </c>
      <c r="B37" s="4" t="s">
        <v>20</v>
      </c>
      <c r="C37" s="4" t="s">
        <v>23</v>
      </c>
      <c r="D37" s="4">
        <v>5</v>
      </c>
      <c r="E37" s="6" t="s">
        <v>32</v>
      </c>
      <c r="F37" s="4">
        <v>94</v>
      </c>
      <c r="G37" s="5">
        <v>10</v>
      </c>
      <c r="H37" s="5">
        <v>0.14705882349999999</v>
      </c>
      <c r="I37" s="5">
        <v>0.3468634686</v>
      </c>
      <c r="J37" s="5">
        <v>0.85106382979999995</v>
      </c>
      <c r="K37" s="7">
        <v>0.1489361702</v>
      </c>
      <c r="L37" s="8">
        <v>1</v>
      </c>
      <c r="M37" s="11">
        <f>10/9</f>
        <v>1.1111111111111112</v>
      </c>
    </row>
    <row r="38" spans="1:13" ht="15" thickBot="1" x14ac:dyDescent="0.35">
      <c r="A38" s="3">
        <v>49</v>
      </c>
      <c r="B38" s="4" t="s">
        <v>20</v>
      </c>
      <c r="C38" s="4" t="s">
        <v>24</v>
      </c>
      <c r="D38" s="4">
        <v>4.2</v>
      </c>
      <c r="E38" s="6" t="s">
        <v>32</v>
      </c>
      <c r="F38" s="4">
        <v>72</v>
      </c>
      <c r="G38" s="5">
        <v>16</v>
      </c>
      <c r="H38" s="5">
        <v>0.23529411759999999</v>
      </c>
      <c r="I38" s="5">
        <v>0.3364485981</v>
      </c>
      <c r="J38" s="5">
        <v>0.63888888889999995</v>
      </c>
      <c r="K38" s="7">
        <v>0.36111111109999999</v>
      </c>
      <c r="L38" s="8">
        <v>1</v>
      </c>
      <c r="M38" s="11">
        <f>33/46</f>
        <v>0.71739130434782605</v>
      </c>
    </row>
    <row r="39" spans="1:13" ht="15" thickBot="1" x14ac:dyDescent="0.35">
      <c r="A39" s="3">
        <v>50</v>
      </c>
      <c r="B39" s="4" t="s">
        <v>20</v>
      </c>
      <c r="C39" s="4" t="s">
        <v>24</v>
      </c>
      <c r="D39" s="4">
        <v>5.0999999999999996</v>
      </c>
      <c r="E39" s="6" t="s">
        <v>32</v>
      </c>
      <c r="F39" s="4">
        <v>68</v>
      </c>
      <c r="G39" s="5">
        <v>11</v>
      </c>
      <c r="H39" s="5">
        <v>0.1617647059</v>
      </c>
      <c r="I39" s="5">
        <v>0.3177570093</v>
      </c>
      <c r="J39" s="5">
        <v>0.67647058819999994</v>
      </c>
      <c r="K39" s="7">
        <v>0.3235294118</v>
      </c>
      <c r="L39" s="8">
        <v>1</v>
      </c>
      <c r="M39" s="11">
        <f>22/38</f>
        <v>0.57894736842105265</v>
      </c>
    </row>
    <row r="40" spans="1:13" ht="15" thickBot="1" x14ac:dyDescent="0.35">
      <c r="A40" s="3">
        <v>51</v>
      </c>
      <c r="B40" s="4" t="s">
        <v>20</v>
      </c>
      <c r="C40" s="4" t="s">
        <v>24</v>
      </c>
      <c r="D40" s="4">
        <v>4.5</v>
      </c>
      <c r="E40" s="6" t="s">
        <v>32</v>
      </c>
      <c r="F40" s="4">
        <v>74</v>
      </c>
      <c r="G40" s="5">
        <v>15</v>
      </c>
      <c r="H40" s="5">
        <v>0.22058823529999999</v>
      </c>
      <c r="I40" s="5">
        <v>0.34579439249999999</v>
      </c>
      <c r="J40" s="5">
        <v>0.25675675679999999</v>
      </c>
      <c r="K40" s="7">
        <v>0.74324324320000001</v>
      </c>
      <c r="L40" s="8">
        <v>1</v>
      </c>
      <c r="M40" s="11">
        <f>16/25</f>
        <v>0.64</v>
      </c>
    </row>
    <row r="41" spans="1:13" ht="15" thickBot="1" x14ac:dyDescent="0.35">
      <c r="A41" s="3">
        <v>16</v>
      </c>
      <c r="B41" s="4" t="s">
        <v>25</v>
      </c>
      <c r="C41" s="4" t="s">
        <v>26</v>
      </c>
      <c r="D41" s="4">
        <v>10.9</v>
      </c>
      <c r="E41" s="6" t="s">
        <v>31</v>
      </c>
      <c r="F41" s="4">
        <v>43</v>
      </c>
      <c r="G41" s="5">
        <v>15</v>
      </c>
      <c r="H41" s="5">
        <v>0.22058823529999999</v>
      </c>
      <c r="I41" s="5">
        <v>0.36134453779999998</v>
      </c>
      <c r="J41" s="5">
        <v>0.58139534879999999</v>
      </c>
      <c r="K41" s="7">
        <v>0.41860465120000001</v>
      </c>
      <c r="L41" s="8">
        <v>2</v>
      </c>
      <c r="M41" s="11">
        <f>12/12</f>
        <v>1</v>
      </c>
    </row>
    <row r="42" spans="1:13" ht="15" thickBot="1" x14ac:dyDescent="0.35">
      <c r="A42" s="3">
        <v>17</v>
      </c>
      <c r="B42" s="4" t="s">
        <v>25</v>
      </c>
      <c r="C42" s="4" t="s">
        <v>26</v>
      </c>
      <c r="D42" s="4">
        <v>11.4</v>
      </c>
      <c r="E42" s="6" t="s">
        <v>31</v>
      </c>
      <c r="F42" s="4">
        <v>54</v>
      </c>
      <c r="G42" s="5">
        <v>16</v>
      </c>
      <c r="H42" s="5">
        <v>0.23529411759999999</v>
      </c>
      <c r="I42" s="5">
        <v>0.45378151259999999</v>
      </c>
      <c r="J42" s="5">
        <v>0.68518518520000005</v>
      </c>
      <c r="K42" s="7">
        <v>0.31481481480000001</v>
      </c>
      <c r="L42" s="8">
        <v>2</v>
      </c>
      <c r="M42" s="11">
        <f>7/55</f>
        <v>0.12727272727272726</v>
      </c>
    </row>
    <row r="43" spans="1:13" ht="15" thickBot="1" x14ac:dyDescent="0.35">
      <c r="A43" s="3">
        <v>18</v>
      </c>
      <c r="B43" s="4" t="s">
        <v>25</v>
      </c>
      <c r="C43" s="4" t="s">
        <v>26</v>
      </c>
      <c r="D43" s="4">
        <v>11.9</v>
      </c>
      <c r="E43" s="6" t="s">
        <v>31</v>
      </c>
      <c r="F43" s="4">
        <v>22</v>
      </c>
      <c r="G43" s="5">
        <v>9</v>
      </c>
      <c r="H43" s="5">
        <v>0.13235294119999999</v>
      </c>
      <c r="I43" s="5">
        <v>0.1848739496</v>
      </c>
      <c r="J43" s="5">
        <v>0.4545454545</v>
      </c>
      <c r="K43" s="7">
        <v>0.54545454550000005</v>
      </c>
      <c r="L43" s="8">
        <v>2</v>
      </c>
      <c r="M43" s="11">
        <f>13/13</f>
        <v>1</v>
      </c>
    </row>
    <row r="44" spans="1:13" ht="15" thickBot="1" x14ac:dyDescent="0.35">
      <c r="A44" s="3">
        <v>19</v>
      </c>
      <c r="B44" s="4" t="s">
        <v>25</v>
      </c>
      <c r="C44" s="4" t="s">
        <v>27</v>
      </c>
      <c r="D44" s="4">
        <v>3.5</v>
      </c>
      <c r="E44" s="6" t="s">
        <v>32</v>
      </c>
      <c r="F44" s="4">
        <v>58</v>
      </c>
      <c r="G44" s="5">
        <v>11</v>
      </c>
      <c r="H44" s="5">
        <v>0.1617647059</v>
      </c>
      <c r="I44" s="5">
        <v>0.3169398907</v>
      </c>
      <c r="J44" s="5">
        <v>0.62068965519999997</v>
      </c>
      <c r="K44" s="7">
        <v>0.37931034479999998</v>
      </c>
      <c r="L44" s="8">
        <v>2</v>
      </c>
      <c r="M44" s="11">
        <f>11/33</f>
        <v>0.33333333333333331</v>
      </c>
    </row>
    <row r="45" spans="1:13" ht="15" thickBot="1" x14ac:dyDescent="0.35">
      <c r="A45" s="3">
        <v>20</v>
      </c>
      <c r="B45" s="4" t="s">
        <v>25</v>
      </c>
      <c r="C45" s="4" t="s">
        <v>27</v>
      </c>
      <c r="D45" s="4">
        <v>4.5999999999999996</v>
      </c>
      <c r="E45" s="6" t="s">
        <v>32</v>
      </c>
      <c r="F45" s="4">
        <v>64</v>
      </c>
      <c r="G45" s="5">
        <v>13</v>
      </c>
      <c r="H45" s="5">
        <v>0.19117647060000001</v>
      </c>
      <c r="I45" s="5">
        <v>0.34972677600000002</v>
      </c>
      <c r="J45" s="5">
        <v>0.671875</v>
      </c>
      <c r="K45" s="7">
        <v>0.328125</v>
      </c>
      <c r="L45" s="8">
        <v>2</v>
      </c>
      <c r="M45" s="11">
        <f>15/17</f>
        <v>0.88235294117647056</v>
      </c>
    </row>
    <row r="46" spans="1:13" ht="15" thickBot="1" x14ac:dyDescent="0.35">
      <c r="A46" s="3">
        <v>21</v>
      </c>
      <c r="B46" s="4" t="s">
        <v>25</v>
      </c>
      <c r="C46" s="4" t="s">
        <v>27</v>
      </c>
      <c r="D46" s="4">
        <v>3.9</v>
      </c>
      <c r="E46" s="6" t="s">
        <v>32</v>
      </c>
      <c r="F46" s="4">
        <v>61</v>
      </c>
      <c r="G46" s="5">
        <v>15</v>
      </c>
      <c r="H46" s="5">
        <v>0.22058823529999999</v>
      </c>
      <c r="I46" s="5">
        <v>0.33333333329999998</v>
      </c>
      <c r="J46" s="5">
        <v>0.50819672130000004</v>
      </c>
      <c r="K46" s="7">
        <v>0.49180327870000001</v>
      </c>
      <c r="L46" s="8">
        <v>2</v>
      </c>
      <c r="M46" s="11">
        <f>11/43</f>
        <v>0.2558139534883721</v>
      </c>
    </row>
    <row r="47" spans="1:13" ht="15" thickBot="1" x14ac:dyDescent="0.35">
      <c r="A47" s="3">
        <v>22</v>
      </c>
      <c r="B47" s="4" t="s">
        <v>25</v>
      </c>
      <c r="C47" s="4" t="s">
        <v>28</v>
      </c>
      <c r="D47" s="4">
        <v>10.4</v>
      </c>
      <c r="E47" s="6" t="s">
        <v>31</v>
      </c>
      <c r="F47" s="4">
        <v>107</v>
      </c>
      <c r="G47" s="5">
        <v>15</v>
      </c>
      <c r="H47" s="5">
        <v>0.22058823529999999</v>
      </c>
      <c r="I47" s="5">
        <v>0.49082568809999999</v>
      </c>
      <c r="J47" s="5">
        <v>0.87850467290000001</v>
      </c>
      <c r="K47" s="7">
        <v>0.12149532709999999</v>
      </c>
      <c r="L47" s="8">
        <v>2</v>
      </c>
      <c r="M47" s="11">
        <f>49/50</f>
        <v>0.98</v>
      </c>
    </row>
    <row r="48" spans="1:13" ht="15" thickBot="1" x14ac:dyDescent="0.35">
      <c r="A48" s="3">
        <v>23</v>
      </c>
      <c r="B48" s="4" t="s">
        <v>25</v>
      </c>
      <c r="C48" s="4" t="s">
        <v>28</v>
      </c>
      <c r="D48" s="4">
        <v>11.1</v>
      </c>
      <c r="E48" s="6" t="s">
        <v>31</v>
      </c>
      <c r="F48" s="4">
        <v>92</v>
      </c>
      <c r="G48" s="5">
        <v>11</v>
      </c>
      <c r="H48" s="5">
        <v>0.1617647059</v>
      </c>
      <c r="I48" s="5">
        <v>0.42201834859999998</v>
      </c>
      <c r="J48" s="5">
        <v>0.79347826089999995</v>
      </c>
      <c r="K48" s="7">
        <v>0.20652173909999999</v>
      </c>
      <c r="L48" s="8">
        <v>2</v>
      </c>
      <c r="M48" s="11">
        <f>23/55</f>
        <v>0.41818181818181815</v>
      </c>
    </row>
    <row r="49" spans="1:13" ht="15" thickBot="1" x14ac:dyDescent="0.35">
      <c r="A49" s="3">
        <v>24</v>
      </c>
      <c r="B49" s="4" t="s">
        <v>25</v>
      </c>
      <c r="C49" s="4" t="s">
        <v>28</v>
      </c>
      <c r="D49" s="4">
        <v>12.3</v>
      </c>
      <c r="E49" s="6" t="s">
        <v>31</v>
      </c>
      <c r="F49" s="4">
        <v>19</v>
      </c>
      <c r="G49" s="5">
        <v>8</v>
      </c>
      <c r="H49" s="5">
        <v>0.1176470588</v>
      </c>
      <c r="I49" s="5">
        <v>8.71559633E-2</v>
      </c>
      <c r="J49" s="5">
        <v>0.47368421049999998</v>
      </c>
      <c r="K49" s="7">
        <v>0.52631578950000002</v>
      </c>
      <c r="L49" s="8">
        <v>2</v>
      </c>
      <c r="M49" s="11">
        <f>14/80</f>
        <v>0.17499999999999999</v>
      </c>
    </row>
    <row r="50" spans="1:13" ht="15" thickBot="1" x14ac:dyDescent="0.35">
      <c r="A50" s="3">
        <v>25</v>
      </c>
      <c r="B50" s="4" t="s">
        <v>25</v>
      </c>
      <c r="C50" s="4" t="s">
        <v>29</v>
      </c>
      <c r="D50" s="4">
        <v>4.3</v>
      </c>
      <c r="E50" s="6" t="s">
        <v>32</v>
      </c>
      <c r="F50" s="4">
        <v>79</v>
      </c>
      <c r="G50" s="5">
        <v>17</v>
      </c>
      <c r="H50" s="5">
        <v>0.25</v>
      </c>
      <c r="I50" s="5">
        <v>0.4388888889</v>
      </c>
      <c r="J50" s="5">
        <v>0.58227848100000001</v>
      </c>
      <c r="K50" s="7">
        <v>0.41772151899999999</v>
      </c>
      <c r="L50" s="8">
        <v>2</v>
      </c>
      <c r="M50" s="11">
        <f>26/46</f>
        <v>0.56521739130434778</v>
      </c>
    </row>
    <row r="51" spans="1:13" ht="15" thickBot="1" x14ac:dyDescent="0.35">
      <c r="A51" s="3">
        <v>26</v>
      </c>
      <c r="B51" s="4" t="s">
        <v>25</v>
      </c>
      <c r="C51" s="4" t="s">
        <v>29</v>
      </c>
      <c r="D51" s="4">
        <v>5.0999999999999996</v>
      </c>
      <c r="E51" s="6" t="s">
        <v>32</v>
      </c>
      <c r="F51" s="4">
        <v>60</v>
      </c>
      <c r="G51" s="5">
        <v>17</v>
      </c>
      <c r="H51" s="5">
        <v>0.25</v>
      </c>
      <c r="I51" s="5">
        <v>0.33333333329999998</v>
      </c>
      <c r="J51" s="5">
        <v>0.63333333329999997</v>
      </c>
      <c r="K51" s="7">
        <v>0.36666666669999998</v>
      </c>
      <c r="L51" s="8">
        <v>2</v>
      </c>
      <c r="M51" s="11">
        <f>22/46</f>
        <v>0.47826086956521741</v>
      </c>
    </row>
    <row r="52" spans="1:13" ht="15" thickBot="1" x14ac:dyDescent="0.35">
      <c r="A52" s="3">
        <v>27</v>
      </c>
      <c r="B52" s="4" t="s">
        <v>25</v>
      </c>
      <c r="C52" s="4" t="s">
        <v>29</v>
      </c>
      <c r="D52" s="4">
        <v>4.8</v>
      </c>
      <c r="E52" s="6" t="s">
        <v>32</v>
      </c>
      <c r="F52" s="4">
        <v>41</v>
      </c>
      <c r="G52" s="5">
        <v>13</v>
      </c>
      <c r="H52" s="5">
        <v>0.19117647060000001</v>
      </c>
      <c r="I52" s="5">
        <v>0.2277777778</v>
      </c>
      <c r="J52" s="5">
        <v>0.60975609760000005</v>
      </c>
      <c r="K52" s="7">
        <v>0.39024390240000001</v>
      </c>
      <c r="L52" s="8">
        <v>2</v>
      </c>
      <c r="M52" s="11">
        <f>55/19</f>
        <v>2.8947368421052633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Bidinot</dc:creator>
  <cp:lastModifiedBy>Olivia Bidinot</cp:lastModifiedBy>
  <dcterms:created xsi:type="dcterms:W3CDTF">2019-02-16T06:24:19Z</dcterms:created>
  <dcterms:modified xsi:type="dcterms:W3CDTF">2019-02-26T06:22:57Z</dcterms:modified>
</cp:coreProperties>
</file>