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croningolomb_olivia_epa_gov/Documents/Profile/Documents/Chl_Error_Budget/MetOcean/"/>
    </mc:Choice>
  </mc:AlternateContent>
  <xr:revisionPtr revIDLastSave="204" documentId="8_{FEE2128F-60AD-4720-85EA-B9B7925EDBB2}" xr6:coauthVersionLast="47" xr6:coauthVersionMax="47" xr10:uidLastSave="{3B03E271-F2CD-49D4-8868-82EB29D746C4}"/>
  <bookViews>
    <workbookView xWindow="-110" yWindow="-110" windowWidth="19420" windowHeight="10300" xr2:uid="{E6F7ACA0-2177-46AE-A5BE-A3CD796240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B47" i="1"/>
  <c r="B20" i="1"/>
  <c r="B15" i="1"/>
  <c r="B17" i="1" s="1"/>
  <c r="B11" i="1"/>
  <c r="B5" i="1"/>
  <c r="B50" i="1" s="1"/>
  <c r="B41" i="1"/>
  <c r="B43" i="1" s="1"/>
  <c r="B42" i="1" l="1"/>
  <c r="B21" i="1"/>
  <c r="B23" i="1" l="1"/>
  <c r="B22" i="1"/>
  <c r="B35" i="1" l="1"/>
  <c r="B37" i="1" s="1"/>
  <c r="B27" i="1"/>
  <c r="B51" i="1" s="1"/>
  <c r="B31" i="1"/>
  <c r="B52" i="1" l="1"/>
</calcChain>
</file>

<file path=xl/sharedStrings.xml><?xml version="1.0" encoding="utf-8"?>
<sst xmlns="http://schemas.openxmlformats.org/spreadsheetml/2006/main" count="82" uniqueCount="54">
  <si>
    <t>Subscription Fee</t>
  </si>
  <si>
    <t>Airtime Fee</t>
  </si>
  <si>
    <t>Activation Fee</t>
  </si>
  <si>
    <t>Suspension Fee</t>
  </si>
  <si>
    <t>Deactivation Fee</t>
  </si>
  <si>
    <t>Number of Drifters</t>
  </si>
  <si>
    <t>IMEI</t>
  </si>
  <si>
    <t>Months</t>
  </si>
  <si>
    <t>Hours</t>
  </si>
  <si>
    <t>Minutes</t>
  </si>
  <si>
    <t>Bytes</t>
  </si>
  <si>
    <t>Number of Deployment Months</t>
  </si>
  <si>
    <t>Number of Deployment Days per Month</t>
  </si>
  <si>
    <t>Length of One Deployment</t>
  </si>
  <si>
    <t>Days</t>
  </si>
  <si>
    <t>Individual ping data size</t>
  </si>
  <si>
    <t>USD</t>
  </si>
  <si>
    <t>Individual Drifter Cost</t>
  </si>
  <si>
    <t>Drifter Deployment Details</t>
  </si>
  <si>
    <t>Five Drifter Bundle</t>
  </si>
  <si>
    <t>Drifter Cost</t>
  </si>
  <si>
    <t>Number of pings per Deployment</t>
  </si>
  <si>
    <t>Data Collection Interval</t>
  </si>
  <si>
    <t>Cost per Kbytes</t>
  </si>
  <si>
    <t>Total Cost of Drifters</t>
  </si>
  <si>
    <t>One Time 'Plan A' Fees</t>
  </si>
  <si>
    <t>SBDREG per ping</t>
  </si>
  <si>
    <t>Mailbox check per ping</t>
  </si>
  <si>
    <t>Airtime Fee Total</t>
  </si>
  <si>
    <t>SBGREG Fee</t>
  </si>
  <si>
    <t>Mailboc Check Fee</t>
  </si>
  <si>
    <t xml:space="preserve">Number of Suspensions </t>
  </si>
  <si>
    <t>Total months</t>
  </si>
  <si>
    <t>Pings</t>
  </si>
  <si>
    <t>Total data size</t>
  </si>
  <si>
    <t>Pings per month per drifter</t>
  </si>
  <si>
    <t>Suspension cost per drifter</t>
  </si>
  <si>
    <t>Plan Cost</t>
  </si>
  <si>
    <t>Total</t>
  </si>
  <si>
    <t>Unit</t>
  </si>
  <si>
    <t>Value</t>
  </si>
  <si>
    <t>Total days deployed</t>
  </si>
  <si>
    <t>SBDREG Total</t>
  </si>
  <si>
    <t>Mailbox Check Total</t>
  </si>
  <si>
    <t>Suspension Fee Total</t>
  </si>
  <si>
    <t xml:space="preserve">Total One Time Fees Drifter Total </t>
  </si>
  <si>
    <t>Pings per month</t>
  </si>
  <si>
    <t>Pings Total</t>
  </si>
  <si>
    <t>Suspension Fee per suspension</t>
  </si>
  <si>
    <t>Software Costs</t>
  </si>
  <si>
    <t>Monthly software cost</t>
  </si>
  <si>
    <t>Software Cost Total</t>
  </si>
  <si>
    <t>Monthly software cost per drifter</t>
  </si>
  <si>
    <t>*not sure if software costs are per drifter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</si>
</sst>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ECA6-0462-4680-9527-33CBFDD6E528}">
  <dimension ref="A1:D52"/>
  <sheetViews>
    <sheetView tabSelected="1" topLeftCell="A40" workbookViewId="0">
      <selection activeCell="H44" sqref="H44"/>
    </sheetView>
  </sheetViews>
  <sheetFormatPr defaultRowHeight="14.5" x14ac:dyDescent="0.35"/>
  <cols>
    <col min="1" max="1" width="23.08984375" style="5" bestFit="1" customWidth="1"/>
    <col min="2" max="3" width="8.7265625" style="6"/>
  </cols>
  <sheetData>
    <row r="1" spans="1:3" x14ac:dyDescent="0.35">
      <c r="A1" s="7" t="s">
        <v>20</v>
      </c>
      <c r="B1" s="9" t="s">
        <v>40</v>
      </c>
      <c r="C1" s="9" t="s">
        <v>39</v>
      </c>
    </row>
    <row r="2" spans="1:3" x14ac:dyDescent="0.35">
      <c r="A2" s="1" t="s">
        <v>5</v>
      </c>
      <c r="B2" s="2">
        <v>3</v>
      </c>
      <c r="C2" s="2" t="s">
        <v>6</v>
      </c>
    </row>
    <row r="3" spans="1:3" x14ac:dyDescent="0.35">
      <c r="A3" s="1" t="s">
        <v>17</v>
      </c>
      <c r="B3" s="2">
        <v>1200</v>
      </c>
      <c r="C3" s="2" t="s">
        <v>16</v>
      </c>
    </row>
    <row r="4" spans="1:3" x14ac:dyDescent="0.35">
      <c r="A4" s="1" t="s">
        <v>19</v>
      </c>
      <c r="B4" s="2">
        <v>5900</v>
      </c>
      <c r="C4" s="2" t="s">
        <v>16</v>
      </c>
    </row>
    <row r="5" spans="1:3" x14ac:dyDescent="0.35">
      <c r="A5" s="3" t="s">
        <v>24</v>
      </c>
      <c r="B5" s="4">
        <f>IF(B2&lt;5, B2*B3, (B2-ROUNDDOWN(B2/5,0)*5)*B3 + (ROUNDDOWN(B2/5,0) *B4))</f>
        <v>3600</v>
      </c>
      <c r="C5" s="4" t="s">
        <v>16</v>
      </c>
    </row>
    <row r="6" spans="1:3" x14ac:dyDescent="0.35">
      <c r="A6" s="3"/>
      <c r="B6" s="4"/>
      <c r="C6" s="4"/>
    </row>
    <row r="7" spans="1:3" x14ac:dyDescent="0.35">
      <c r="A7" s="3" t="s">
        <v>25</v>
      </c>
      <c r="B7" s="2"/>
      <c r="C7" s="2"/>
    </row>
    <row r="8" spans="1:3" x14ac:dyDescent="0.35">
      <c r="A8" s="1" t="s">
        <v>0</v>
      </c>
      <c r="B8" s="2">
        <v>13</v>
      </c>
      <c r="C8" s="2" t="s">
        <v>16</v>
      </c>
    </row>
    <row r="9" spans="1:3" x14ac:dyDescent="0.35">
      <c r="A9" s="1" t="s">
        <v>2</v>
      </c>
      <c r="B9" s="2">
        <v>0</v>
      </c>
      <c r="C9" s="2" t="s">
        <v>16</v>
      </c>
    </row>
    <row r="10" spans="1:3" x14ac:dyDescent="0.35">
      <c r="A10" s="1" t="s">
        <v>4</v>
      </c>
      <c r="B10" s="2">
        <v>0</v>
      </c>
      <c r="C10" s="2" t="s">
        <v>16</v>
      </c>
    </row>
    <row r="11" spans="1:3" ht="29" x14ac:dyDescent="0.35">
      <c r="A11" s="3" t="s">
        <v>45</v>
      </c>
      <c r="B11" s="4">
        <f>SUM(B8:B10)*B2</f>
        <v>39</v>
      </c>
      <c r="C11" s="4" t="s">
        <v>16</v>
      </c>
    </row>
    <row r="12" spans="1:3" x14ac:dyDescent="0.35">
      <c r="A12" s="1"/>
      <c r="B12" s="2"/>
      <c r="C12" s="2"/>
    </row>
    <row r="13" spans="1:3" ht="29" x14ac:dyDescent="0.35">
      <c r="A13" s="3" t="s">
        <v>18</v>
      </c>
      <c r="B13" s="2"/>
      <c r="C13" s="2"/>
    </row>
    <row r="14" spans="1:3" x14ac:dyDescent="0.35">
      <c r="A14" s="8" t="s">
        <v>32</v>
      </c>
      <c r="B14" s="2">
        <v>5</v>
      </c>
      <c r="C14" s="2" t="s">
        <v>7</v>
      </c>
    </row>
    <row r="15" spans="1:3" ht="29" x14ac:dyDescent="0.35">
      <c r="A15" s="1" t="s">
        <v>11</v>
      </c>
      <c r="B15" s="2">
        <f>ROUNDUP(B14/2, 0)</f>
        <v>3</v>
      </c>
      <c r="C15" s="2" t="s">
        <v>7</v>
      </c>
    </row>
    <row r="16" spans="1:3" ht="29" x14ac:dyDescent="0.35">
      <c r="A16" s="1" t="s">
        <v>12</v>
      </c>
      <c r="B16" s="2">
        <v>4</v>
      </c>
      <c r="C16" s="2" t="s">
        <v>14</v>
      </c>
    </row>
    <row r="17" spans="1:3" x14ac:dyDescent="0.35">
      <c r="A17" s="1" t="s">
        <v>41</v>
      </c>
      <c r="B17" s="2">
        <f>B15*B16</f>
        <v>12</v>
      </c>
      <c r="C17" s="2" t="s">
        <v>14</v>
      </c>
    </row>
    <row r="18" spans="1:3" ht="29" x14ac:dyDescent="0.35">
      <c r="A18" s="1" t="s">
        <v>13</v>
      </c>
      <c r="B18" s="2">
        <v>6</v>
      </c>
      <c r="C18" s="2" t="s">
        <v>8</v>
      </c>
    </row>
    <row r="19" spans="1:3" x14ac:dyDescent="0.35">
      <c r="A19" s="1" t="s">
        <v>22</v>
      </c>
      <c r="B19" s="2">
        <v>15</v>
      </c>
      <c r="C19" s="2" t="s">
        <v>9</v>
      </c>
    </row>
    <row r="20" spans="1:3" ht="29" x14ac:dyDescent="0.35">
      <c r="A20" s="1" t="s">
        <v>21</v>
      </c>
      <c r="B20" s="2">
        <f>(60/B19)*B18</f>
        <v>24</v>
      </c>
      <c r="C20" s="2" t="s">
        <v>33</v>
      </c>
    </row>
    <row r="21" spans="1:3" ht="29" x14ac:dyDescent="0.35">
      <c r="A21" s="1" t="s">
        <v>35</v>
      </c>
      <c r="B21" s="2">
        <f>B20*B16</f>
        <v>96</v>
      </c>
      <c r="C21" s="2" t="s">
        <v>33</v>
      </c>
    </row>
    <row r="22" spans="1:3" x14ac:dyDescent="0.35">
      <c r="A22" s="1" t="s">
        <v>46</v>
      </c>
      <c r="B22" s="2">
        <f>B21*B15</f>
        <v>288</v>
      </c>
      <c r="C22" s="2" t="s">
        <v>33</v>
      </c>
    </row>
    <row r="23" spans="1:3" x14ac:dyDescent="0.35">
      <c r="A23" s="3" t="s">
        <v>47</v>
      </c>
      <c r="B23" s="4">
        <f>B21*B15*B2</f>
        <v>864</v>
      </c>
      <c r="C23" s="4" t="s">
        <v>33</v>
      </c>
    </row>
    <row r="24" spans="1:3" x14ac:dyDescent="0.35">
      <c r="A24" s="1"/>
      <c r="B24" s="2"/>
      <c r="C24" s="2"/>
    </row>
    <row r="25" spans="1:3" x14ac:dyDescent="0.35">
      <c r="A25" s="3" t="s">
        <v>29</v>
      </c>
      <c r="B25" s="2"/>
      <c r="C25" s="2"/>
    </row>
    <row r="26" spans="1:3" x14ac:dyDescent="0.35">
      <c r="A26" s="8" t="s">
        <v>26</v>
      </c>
      <c r="B26" s="2">
        <v>0.02</v>
      </c>
      <c r="C26" s="2" t="s">
        <v>16</v>
      </c>
    </row>
    <row r="27" spans="1:3" x14ac:dyDescent="0.35">
      <c r="A27" s="3" t="s">
        <v>42</v>
      </c>
      <c r="B27" s="4">
        <f>B26*B23</f>
        <v>17.28</v>
      </c>
      <c r="C27" s="4" t="s">
        <v>16</v>
      </c>
    </row>
    <row r="28" spans="1:3" x14ac:dyDescent="0.35">
      <c r="A28" s="8"/>
      <c r="B28" s="2"/>
      <c r="C28" s="2"/>
    </row>
    <row r="29" spans="1:3" x14ac:dyDescent="0.35">
      <c r="A29" s="3" t="s">
        <v>30</v>
      </c>
      <c r="B29" s="2"/>
      <c r="C29" s="2"/>
    </row>
    <row r="30" spans="1:3" x14ac:dyDescent="0.35">
      <c r="A30" s="8" t="s">
        <v>27</v>
      </c>
      <c r="B30" s="2">
        <v>0.02</v>
      </c>
      <c r="C30" s="2" t="s">
        <v>16</v>
      </c>
    </row>
    <row r="31" spans="1:3" x14ac:dyDescent="0.35">
      <c r="A31" s="3" t="s">
        <v>43</v>
      </c>
      <c r="B31" s="4">
        <f>B30*B23</f>
        <v>17.28</v>
      </c>
      <c r="C31" s="4" t="s">
        <v>16</v>
      </c>
    </row>
    <row r="32" spans="1:3" x14ac:dyDescent="0.35">
      <c r="A32" s="8"/>
      <c r="B32" s="2"/>
      <c r="C32" s="2"/>
    </row>
    <row r="33" spans="1:4" x14ac:dyDescent="0.35">
      <c r="A33" s="3" t="s">
        <v>1</v>
      </c>
      <c r="B33" s="2"/>
      <c r="C33" s="2"/>
    </row>
    <row r="34" spans="1:4" x14ac:dyDescent="0.35">
      <c r="A34" s="1" t="s">
        <v>15</v>
      </c>
      <c r="B34" s="2">
        <v>25</v>
      </c>
      <c r="C34" s="2" t="s">
        <v>10</v>
      </c>
    </row>
    <row r="35" spans="1:4" x14ac:dyDescent="0.35">
      <c r="A35" s="1" t="s">
        <v>34</v>
      </c>
      <c r="B35" s="2">
        <f>B34*B23/1000</f>
        <v>21.6</v>
      </c>
      <c r="C35" s="2" t="s">
        <v>10</v>
      </c>
    </row>
    <row r="36" spans="1:4" x14ac:dyDescent="0.35">
      <c r="A36" s="1" t="s">
        <v>23</v>
      </c>
      <c r="B36" s="2">
        <v>1.4</v>
      </c>
      <c r="C36" s="2" t="s">
        <v>16</v>
      </c>
    </row>
    <row r="37" spans="1:4" x14ac:dyDescent="0.35">
      <c r="A37" s="3" t="s">
        <v>28</v>
      </c>
      <c r="B37" s="4">
        <f>B35 * B36</f>
        <v>30.24</v>
      </c>
      <c r="C37" s="4" t="s">
        <v>16</v>
      </c>
    </row>
    <row r="38" spans="1:4" x14ac:dyDescent="0.35">
      <c r="A38" s="1"/>
      <c r="B38" s="2"/>
      <c r="C38" s="2"/>
    </row>
    <row r="39" spans="1:4" x14ac:dyDescent="0.35">
      <c r="A39" s="3" t="s">
        <v>3</v>
      </c>
      <c r="B39" s="2"/>
      <c r="C39" s="2"/>
    </row>
    <row r="40" spans="1:4" ht="29" x14ac:dyDescent="0.35">
      <c r="A40" s="8" t="s">
        <v>48</v>
      </c>
      <c r="B40" s="2">
        <v>2</v>
      </c>
      <c r="C40" s="2" t="s">
        <v>16</v>
      </c>
    </row>
    <row r="41" spans="1:4" x14ac:dyDescent="0.35">
      <c r="A41" s="8" t="s">
        <v>31</v>
      </c>
      <c r="B41" s="2">
        <f>ROUNDUP(B14/2, 0) -1</f>
        <v>2</v>
      </c>
      <c r="C41" s="2"/>
    </row>
    <row r="42" spans="1:4" ht="29" x14ac:dyDescent="0.35">
      <c r="A42" s="8" t="s">
        <v>36</v>
      </c>
      <c r="B42" s="2">
        <f>B40*B41</f>
        <v>4</v>
      </c>
      <c r="C42" s="2" t="s">
        <v>16</v>
      </c>
    </row>
    <row r="43" spans="1:4" x14ac:dyDescent="0.35">
      <c r="A43" s="7" t="s">
        <v>44</v>
      </c>
      <c r="B43" s="9">
        <f>B41*2 *B2</f>
        <v>12</v>
      </c>
      <c r="C43" s="9" t="s">
        <v>16</v>
      </c>
    </row>
    <row r="44" spans="1:4" x14ac:dyDescent="0.35">
      <c r="A44" s="7"/>
      <c r="B44" s="9"/>
      <c r="C44" s="9"/>
    </row>
    <row r="45" spans="1:4" x14ac:dyDescent="0.35">
      <c r="A45" s="7" t="s">
        <v>49</v>
      </c>
      <c r="B45" s="9"/>
      <c r="C45" s="9"/>
    </row>
    <row r="46" spans="1:4" ht="29" x14ac:dyDescent="0.35">
      <c r="A46" s="19" t="s">
        <v>52</v>
      </c>
      <c r="B46" s="20">
        <v>10</v>
      </c>
      <c r="C46" s="20" t="s">
        <v>16</v>
      </c>
    </row>
    <row r="47" spans="1:4" x14ac:dyDescent="0.35">
      <c r="A47" s="19" t="s">
        <v>50</v>
      </c>
      <c r="B47" s="20">
        <f>B46*B2</f>
        <v>30</v>
      </c>
      <c r="C47" s="20" t="s">
        <v>16</v>
      </c>
    </row>
    <row r="48" spans="1:4" x14ac:dyDescent="0.35">
      <c r="A48" s="7" t="s">
        <v>51</v>
      </c>
      <c r="B48" s="20">
        <f>B47*B15</f>
        <v>90</v>
      </c>
      <c r="C48" s="20" t="s">
        <v>16</v>
      </c>
      <c r="D48" t="s">
        <v>53</v>
      </c>
    </row>
    <row r="49" spans="1:3" ht="15" thickBot="1" x14ac:dyDescent="0.4"/>
    <row r="50" spans="1:3" x14ac:dyDescent="0.35">
      <c r="A50" s="10" t="s">
        <v>20</v>
      </c>
      <c r="B50" s="11">
        <f>B5</f>
        <v>3600</v>
      </c>
      <c r="C50" s="12" t="s">
        <v>16</v>
      </c>
    </row>
    <row r="51" spans="1:3" x14ac:dyDescent="0.35">
      <c r="A51" s="13" t="s">
        <v>37</v>
      </c>
      <c r="B51" s="14">
        <f>B11+B27+B31+B37+B43+B48</f>
        <v>205.8</v>
      </c>
      <c r="C51" s="15" t="s">
        <v>16</v>
      </c>
    </row>
    <row r="52" spans="1:3" ht="15" thickBot="1" x14ac:dyDescent="0.4">
      <c r="A52" s="16" t="s">
        <v>38</v>
      </c>
      <c r="B52" s="17">
        <f>B50+B51</f>
        <v>3805.8</v>
      </c>
      <c r="C52" s="1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Cronin-Golomb, Olivia</dc:creator>
  <cp:lastModifiedBy>Cronin-Golomb, Olivia</cp:lastModifiedBy>
  <cp:lastPrinted>2024-02-21T22:39:52Z</cp:lastPrinted>
  <dcterms:created xsi:type="dcterms:W3CDTF">2024-02-21T20:31:08Z</dcterms:created>
  <dcterms:modified xsi:type="dcterms:W3CDTF">2024-02-22T20:45:02Z</dcterms:modified>
</cp:coreProperties>
</file>