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hallenges\"/>
    </mc:Choice>
  </mc:AlternateContent>
  <xr:revisionPtr revIDLastSave="0" documentId="13_ncr:1_{C6933F4A-0D2E-4AE5-99AC-D2B8DDF5D43F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rowdfunding" sheetId="1" r:id="rId1"/>
    <sheet name="PivotTable1" sheetId="4" r:id="rId2"/>
    <sheet name="PivotTable2" sheetId="5" r:id="rId3"/>
    <sheet name="PivotTable3" sheetId="9" r:id="rId4"/>
    <sheet name="GoalAnalysis" sheetId="10" r:id="rId5"/>
    <sheet name="Statistical Analysis" sheetId="11" r:id="rId6"/>
  </sheets>
  <definedNames>
    <definedName name="_xlchart.v1.0" hidden="1">'Statistical Analysis'!$H$1</definedName>
    <definedName name="_xlchart.v1.1" hidden="1">'Statistical Analysis'!$H$2:$H$566</definedName>
    <definedName name="_xlchart.v1.2" hidden="1">'Statistical Analysis'!$I$1</definedName>
    <definedName name="_xlchart.v1.3" hidden="1">'Statistical Analysis'!$I$9:$I$573</definedName>
    <definedName name="_xlchart.v1.4" hidden="1">'Statistical Analysis'!$E$2:$E$365</definedName>
    <definedName name="_xlchart.v1.5" hidden="1">'Statistical Analysis'!$H$1</definedName>
    <definedName name="_xlchart.v1.6" hidden="1">'Statistical Analysis'!$H$2:$H$566</definedName>
    <definedName name="_xlchart.v1.7" hidden="1">'Statistical Analysis'!$I$1</definedName>
    <definedName name="_xlchart.v1.8" hidden="1">'Statistical Analysis'!$I$9:$I$573</definedName>
    <definedName name="_xlcn.WorksheetConnection_CrowdfundingA1T10011" hidden="1">Crowdfunding!$A$1:$T$1001</definedName>
    <definedName name="goal">GoalAnalysis!$J:$J</definedName>
    <definedName name="outcome">GoalAnalysis!$M:$M</definedName>
    <definedName name="outcomes">'Statistical Analysis'!$A:$A</definedName>
    <definedName name="percentfunded">GoalAnalysis!$L:$L</definedName>
    <definedName name="pledged">GoalAnalysis!$K:$K</definedName>
  </definedNames>
  <calcPr calcId="191029" concurrentCalc="0"/>
  <pivotCaches>
    <pivotCache cacheId="85" r:id="rId7"/>
    <pivotCache cacheId="86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version" columnId="date created coversion">
                <x16:calculatedTimeColumn columnName="date created coversion (Year)" columnId="date created coversion (Year)" contentType="years" isSelected="1"/>
                <x16:calculatedTimeColumn columnName="date created coversion (Quarter)" columnId="date created coversion (Quarter)" contentType="quarters" isSelected="1"/>
                <x16:calculatedTimeColumn columnName="date created coversion (Month Index)" columnId="date created coversion (Month Index)" contentType="monthsindex" isSelected="1"/>
                <x16:calculatedTimeColumn columnName="date created coversion (Month)" columnId="date created co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1" l="1"/>
  <c r="M13" i="11"/>
  <c r="L13" i="11"/>
  <c r="K13" i="11"/>
  <c r="J13" i="11"/>
  <c r="N8" i="11"/>
  <c r="M8" i="11"/>
  <c r="L8" i="11"/>
  <c r="K8" i="11"/>
  <c r="J8" i="11"/>
  <c r="H2" i="11" a="1"/>
  <c r="H2" i="11"/>
  <c r="G2" i="11" a="1"/>
  <c r="G2" i="11"/>
  <c r="E2" i="11" a="1"/>
  <c r="E2" i="11"/>
  <c r="D2" i="11" a="1"/>
  <c r="D2" i="11"/>
  <c r="I4" i="1"/>
  <c r="H3" i="10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2" i="10"/>
  <c r="F3" i="10"/>
  <c r="F4" i="10"/>
  <c r="F5" i="10"/>
  <c r="F6" i="10"/>
  <c r="F7" i="10"/>
  <c r="F8" i="10"/>
  <c r="F9" i="10"/>
  <c r="F10" i="10"/>
  <c r="F11" i="10"/>
  <c r="F12" i="10"/>
  <c r="F13" i="10"/>
  <c r="E3" i="10"/>
  <c r="E4" i="10"/>
  <c r="E5" i="10"/>
  <c r="E6" i="10"/>
  <c r="E7" i="10"/>
  <c r="E8" i="10"/>
  <c r="E9" i="10"/>
  <c r="E10" i="10"/>
  <c r="E11" i="10"/>
  <c r="E12" i="10"/>
  <c r="E13" i="10"/>
  <c r="E2" i="10"/>
  <c r="D13" i="10"/>
  <c r="D12" i="10"/>
  <c r="D11" i="10"/>
  <c r="D10" i="10"/>
  <c r="D9" i="10"/>
  <c r="D8" i="10"/>
  <c r="D7" i="10"/>
  <c r="D6" i="10"/>
  <c r="D5" i="10"/>
  <c r="C5" i="10"/>
  <c r="D4" i="10"/>
  <c r="D3" i="10"/>
  <c r="D2" i="10"/>
  <c r="C13" i="10"/>
  <c r="C12" i="10"/>
  <c r="C11" i="10"/>
  <c r="C10" i="10"/>
  <c r="C9" i="10"/>
  <c r="C8" i="10"/>
  <c r="C7" i="10"/>
  <c r="C6" i="10"/>
  <c r="C3" i="10"/>
  <c r="C4" i="10"/>
  <c r="B3" i="10"/>
  <c r="C2" i="10"/>
  <c r="B2" i="10"/>
  <c r="B13" i="10"/>
  <c r="B12" i="10"/>
  <c r="B11" i="10"/>
  <c r="B10" i="10"/>
  <c r="B9" i="10"/>
  <c r="B8" i="10"/>
  <c r="B7" i="10"/>
  <c r="B6" i="10"/>
  <c r="B5" i="10"/>
  <c r="B4" i="10"/>
  <c r="L1001" i="10"/>
  <c r="L1000" i="10"/>
  <c r="L999" i="10"/>
  <c r="L998" i="10"/>
  <c r="L997" i="10"/>
  <c r="L996" i="10"/>
  <c r="L995" i="10"/>
  <c r="L994" i="10"/>
  <c r="L993" i="10"/>
  <c r="L992" i="10"/>
  <c r="L991" i="10"/>
  <c r="L990" i="10"/>
  <c r="L989" i="10"/>
  <c r="L988" i="10"/>
  <c r="L987" i="10"/>
  <c r="L986" i="10"/>
  <c r="L985" i="10"/>
  <c r="L984" i="10"/>
  <c r="L983" i="10"/>
  <c r="L982" i="10"/>
  <c r="L981" i="10"/>
  <c r="L980" i="10"/>
  <c r="L979" i="10"/>
  <c r="L978" i="10"/>
  <c r="L977" i="10"/>
  <c r="L976" i="10"/>
  <c r="L975" i="10"/>
  <c r="L974" i="10"/>
  <c r="L973" i="10"/>
  <c r="L972" i="10"/>
  <c r="L971" i="10"/>
  <c r="L970" i="10"/>
  <c r="L969" i="10"/>
  <c r="L968" i="10"/>
  <c r="L967" i="10"/>
  <c r="L966" i="10"/>
  <c r="L965" i="10"/>
  <c r="L964" i="10"/>
  <c r="L963" i="10"/>
  <c r="L962" i="10"/>
  <c r="L961" i="10"/>
  <c r="L960" i="10"/>
  <c r="L959" i="10"/>
  <c r="L958" i="10"/>
  <c r="L957" i="10"/>
  <c r="L956" i="10"/>
  <c r="L955" i="10"/>
  <c r="L954" i="10"/>
  <c r="L953" i="10"/>
  <c r="L952" i="10"/>
  <c r="L951" i="10"/>
  <c r="L950" i="10"/>
  <c r="L949" i="10"/>
  <c r="L948" i="10"/>
  <c r="L947" i="10"/>
  <c r="L946" i="10"/>
  <c r="L945" i="10"/>
  <c r="L944" i="10"/>
  <c r="L943" i="10"/>
  <c r="L942" i="10"/>
  <c r="L941" i="10"/>
  <c r="L940" i="10"/>
  <c r="L939" i="10"/>
  <c r="L938" i="10"/>
  <c r="L937" i="10"/>
  <c r="L936" i="10"/>
  <c r="L935" i="10"/>
  <c r="L934" i="10"/>
  <c r="L933" i="10"/>
  <c r="L932" i="10"/>
  <c r="L931" i="10"/>
  <c r="L930" i="10"/>
  <c r="L929" i="10"/>
  <c r="L928" i="10"/>
  <c r="L927" i="10"/>
  <c r="L926" i="10"/>
  <c r="L925" i="10"/>
  <c r="L924" i="10"/>
  <c r="L923" i="10"/>
  <c r="L922" i="10"/>
  <c r="L921" i="10"/>
  <c r="L920" i="10"/>
  <c r="L919" i="10"/>
  <c r="L918" i="10"/>
  <c r="L917" i="10"/>
  <c r="L916" i="10"/>
  <c r="L915" i="10"/>
  <c r="L914" i="10"/>
  <c r="L913" i="10"/>
  <c r="L912" i="10"/>
  <c r="L911" i="10"/>
  <c r="L910" i="10"/>
  <c r="L909" i="10"/>
  <c r="L908" i="10"/>
  <c r="L907" i="10"/>
  <c r="L906" i="10"/>
  <c r="L905" i="10"/>
  <c r="L904" i="10"/>
  <c r="L903" i="10"/>
  <c r="L902" i="10"/>
  <c r="L901" i="10"/>
  <c r="L900" i="10"/>
  <c r="L899" i="10"/>
  <c r="L898" i="10"/>
  <c r="L897" i="10"/>
  <c r="L896" i="10"/>
  <c r="L895" i="10"/>
  <c r="L894" i="10"/>
  <c r="L893" i="10"/>
  <c r="L892" i="10"/>
  <c r="L891" i="10"/>
  <c r="L890" i="10"/>
  <c r="L889" i="10"/>
  <c r="L888" i="10"/>
  <c r="L887" i="10"/>
  <c r="L886" i="10"/>
  <c r="L885" i="10"/>
  <c r="L884" i="10"/>
  <c r="L883" i="10"/>
  <c r="L882" i="10"/>
  <c r="L881" i="10"/>
  <c r="L880" i="10"/>
  <c r="L879" i="10"/>
  <c r="L878" i="10"/>
  <c r="L877" i="10"/>
  <c r="L876" i="10"/>
  <c r="L875" i="10"/>
  <c r="L874" i="10"/>
  <c r="L873" i="10"/>
  <c r="L872" i="10"/>
  <c r="L871" i="10"/>
  <c r="L870" i="10"/>
  <c r="L869" i="10"/>
  <c r="L868" i="10"/>
  <c r="L867" i="10"/>
  <c r="L866" i="10"/>
  <c r="L865" i="10"/>
  <c r="L864" i="10"/>
  <c r="L863" i="10"/>
  <c r="L862" i="10"/>
  <c r="L861" i="10"/>
  <c r="L860" i="10"/>
  <c r="L859" i="10"/>
  <c r="L858" i="10"/>
  <c r="L857" i="10"/>
  <c r="L856" i="10"/>
  <c r="L855" i="10"/>
  <c r="L854" i="10"/>
  <c r="L853" i="10"/>
  <c r="L852" i="10"/>
  <c r="L851" i="10"/>
  <c r="L850" i="10"/>
  <c r="L849" i="10"/>
  <c r="L848" i="10"/>
  <c r="L847" i="10"/>
  <c r="L846" i="10"/>
  <c r="L845" i="10"/>
  <c r="L844" i="10"/>
  <c r="L843" i="10"/>
  <c r="L842" i="10"/>
  <c r="L841" i="10"/>
  <c r="L840" i="10"/>
  <c r="L839" i="10"/>
  <c r="L838" i="10"/>
  <c r="L837" i="10"/>
  <c r="L836" i="10"/>
  <c r="L835" i="10"/>
  <c r="L834" i="10"/>
  <c r="L833" i="10"/>
  <c r="L832" i="10"/>
  <c r="L831" i="10"/>
  <c r="L830" i="10"/>
  <c r="L829" i="10"/>
  <c r="L828" i="10"/>
  <c r="L827" i="10"/>
  <c r="L826" i="10"/>
  <c r="L825" i="10"/>
  <c r="L824" i="10"/>
  <c r="L823" i="10"/>
  <c r="L822" i="10"/>
  <c r="L821" i="10"/>
  <c r="L820" i="10"/>
  <c r="L819" i="10"/>
  <c r="L818" i="10"/>
  <c r="L817" i="10"/>
  <c r="L816" i="10"/>
  <c r="L815" i="10"/>
  <c r="L814" i="10"/>
  <c r="L813" i="10"/>
  <c r="L812" i="10"/>
  <c r="L811" i="10"/>
  <c r="L810" i="10"/>
  <c r="L809" i="10"/>
  <c r="L808" i="10"/>
  <c r="L807" i="10"/>
  <c r="L806" i="10"/>
  <c r="L805" i="10"/>
  <c r="L804" i="10"/>
  <c r="L803" i="10"/>
  <c r="L802" i="10"/>
  <c r="L801" i="10"/>
  <c r="L800" i="10"/>
  <c r="L799" i="10"/>
  <c r="L798" i="10"/>
  <c r="L797" i="10"/>
  <c r="L796" i="10"/>
  <c r="L795" i="10"/>
  <c r="L794" i="10"/>
  <c r="L793" i="10"/>
  <c r="L792" i="10"/>
  <c r="L791" i="10"/>
  <c r="L790" i="10"/>
  <c r="L789" i="10"/>
  <c r="L788" i="10"/>
  <c r="L787" i="10"/>
  <c r="L786" i="10"/>
  <c r="L785" i="10"/>
  <c r="L784" i="10"/>
  <c r="L783" i="10"/>
  <c r="L782" i="10"/>
  <c r="L781" i="10"/>
  <c r="L780" i="10"/>
  <c r="L779" i="10"/>
  <c r="L778" i="10"/>
  <c r="L777" i="10"/>
  <c r="L776" i="10"/>
  <c r="L775" i="10"/>
  <c r="L774" i="10"/>
  <c r="L773" i="10"/>
  <c r="L772" i="10"/>
  <c r="L771" i="10"/>
  <c r="L770" i="10"/>
  <c r="L769" i="10"/>
  <c r="L768" i="10"/>
  <c r="L767" i="10"/>
  <c r="L766" i="10"/>
  <c r="L765" i="10"/>
  <c r="L764" i="10"/>
  <c r="L763" i="10"/>
  <c r="L762" i="10"/>
  <c r="L761" i="10"/>
  <c r="L760" i="10"/>
  <c r="L759" i="10"/>
  <c r="L758" i="10"/>
  <c r="L757" i="10"/>
  <c r="L756" i="10"/>
  <c r="L755" i="10"/>
  <c r="L754" i="10"/>
  <c r="L753" i="10"/>
  <c r="L752" i="10"/>
  <c r="L751" i="10"/>
  <c r="L750" i="10"/>
  <c r="L749" i="10"/>
  <c r="L748" i="10"/>
  <c r="L747" i="10"/>
  <c r="L746" i="10"/>
  <c r="L745" i="10"/>
  <c r="L744" i="10"/>
  <c r="L743" i="10"/>
  <c r="L742" i="10"/>
  <c r="L741" i="10"/>
  <c r="L740" i="10"/>
  <c r="L739" i="10"/>
  <c r="L738" i="10"/>
  <c r="L737" i="10"/>
  <c r="L736" i="10"/>
  <c r="L735" i="10"/>
  <c r="L734" i="10"/>
  <c r="L733" i="10"/>
  <c r="L732" i="10"/>
  <c r="L731" i="10"/>
  <c r="L730" i="10"/>
  <c r="L729" i="10"/>
  <c r="L728" i="10"/>
  <c r="L727" i="10"/>
  <c r="L726" i="10"/>
  <c r="L725" i="10"/>
  <c r="L724" i="10"/>
  <c r="L723" i="10"/>
  <c r="L722" i="10"/>
  <c r="L721" i="10"/>
  <c r="L720" i="10"/>
  <c r="L719" i="10"/>
  <c r="L718" i="10"/>
  <c r="L717" i="10"/>
  <c r="L716" i="10"/>
  <c r="L715" i="10"/>
  <c r="L714" i="10"/>
  <c r="L713" i="10"/>
  <c r="L712" i="10"/>
  <c r="L711" i="10"/>
  <c r="L710" i="10"/>
  <c r="L709" i="10"/>
  <c r="L708" i="10"/>
  <c r="L707" i="10"/>
  <c r="L706" i="10"/>
  <c r="L705" i="10"/>
  <c r="L704" i="10"/>
  <c r="L703" i="10"/>
  <c r="L702" i="10"/>
  <c r="L701" i="10"/>
  <c r="L700" i="10"/>
  <c r="L699" i="10"/>
  <c r="L698" i="10"/>
  <c r="L697" i="10"/>
  <c r="L696" i="10"/>
  <c r="L695" i="10"/>
  <c r="L694" i="10"/>
  <c r="L693" i="10"/>
  <c r="L692" i="10"/>
  <c r="L691" i="10"/>
  <c r="L690" i="10"/>
  <c r="L689" i="10"/>
  <c r="L688" i="10"/>
  <c r="L687" i="10"/>
  <c r="L686" i="10"/>
  <c r="L685" i="10"/>
  <c r="L684" i="10"/>
  <c r="L683" i="10"/>
  <c r="L682" i="10"/>
  <c r="L681" i="10"/>
  <c r="L680" i="10"/>
  <c r="L679" i="10"/>
  <c r="L678" i="10"/>
  <c r="L677" i="10"/>
  <c r="L676" i="10"/>
  <c r="L675" i="10"/>
  <c r="L674" i="10"/>
  <c r="L673" i="10"/>
  <c r="L672" i="10"/>
  <c r="L671" i="10"/>
  <c r="L670" i="10"/>
  <c r="L669" i="10"/>
  <c r="L668" i="10"/>
  <c r="L667" i="10"/>
  <c r="L666" i="10"/>
  <c r="L665" i="10"/>
  <c r="L664" i="10"/>
  <c r="L663" i="10"/>
  <c r="L662" i="10"/>
  <c r="L661" i="10"/>
  <c r="L660" i="10"/>
  <c r="L659" i="10"/>
  <c r="L658" i="10"/>
  <c r="L657" i="10"/>
  <c r="L656" i="10"/>
  <c r="L655" i="10"/>
  <c r="L654" i="10"/>
  <c r="L653" i="10"/>
  <c r="L652" i="10"/>
  <c r="L651" i="10"/>
  <c r="L650" i="10"/>
  <c r="L649" i="10"/>
  <c r="L648" i="10"/>
  <c r="L647" i="10"/>
  <c r="L646" i="10"/>
  <c r="L645" i="10"/>
  <c r="L644" i="10"/>
  <c r="L643" i="10"/>
  <c r="L642" i="10"/>
  <c r="L641" i="10"/>
  <c r="L640" i="10"/>
  <c r="L639" i="10"/>
  <c r="L638" i="10"/>
  <c r="L637" i="10"/>
  <c r="L636" i="10"/>
  <c r="L635" i="10"/>
  <c r="L634" i="10"/>
  <c r="L633" i="10"/>
  <c r="L632" i="10"/>
  <c r="L631" i="10"/>
  <c r="L630" i="10"/>
  <c r="L629" i="10"/>
  <c r="L628" i="10"/>
  <c r="L627" i="10"/>
  <c r="L626" i="10"/>
  <c r="L625" i="10"/>
  <c r="L624" i="10"/>
  <c r="L623" i="10"/>
  <c r="L622" i="10"/>
  <c r="L621" i="10"/>
  <c r="L620" i="10"/>
  <c r="L619" i="10"/>
  <c r="L618" i="10"/>
  <c r="L617" i="10"/>
  <c r="L616" i="10"/>
  <c r="L615" i="10"/>
  <c r="L614" i="10"/>
  <c r="L613" i="10"/>
  <c r="L612" i="10"/>
  <c r="L611" i="10"/>
  <c r="L610" i="10"/>
  <c r="L609" i="10"/>
  <c r="L608" i="10"/>
  <c r="L607" i="10"/>
  <c r="L606" i="10"/>
  <c r="L605" i="10"/>
  <c r="L604" i="10"/>
  <c r="L603" i="10"/>
  <c r="L602" i="10"/>
  <c r="L601" i="10"/>
  <c r="L600" i="10"/>
  <c r="L599" i="10"/>
  <c r="L598" i="10"/>
  <c r="L597" i="10"/>
  <c r="L596" i="10"/>
  <c r="L595" i="10"/>
  <c r="L594" i="10"/>
  <c r="L593" i="10"/>
  <c r="L592" i="10"/>
  <c r="L591" i="10"/>
  <c r="L590" i="10"/>
  <c r="L589" i="10"/>
  <c r="L588" i="10"/>
  <c r="L587" i="10"/>
  <c r="L586" i="10"/>
  <c r="L585" i="10"/>
  <c r="L584" i="10"/>
  <c r="L583" i="10"/>
  <c r="L582" i="10"/>
  <c r="L581" i="10"/>
  <c r="L580" i="10"/>
  <c r="L579" i="10"/>
  <c r="L578" i="10"/>
  <c r="L577" i="10"/>
  <c r="L576" i="10"/>
  <c r="L575" i="10"/>
  <c r="L574" i="10"/>
  <c r="L573" i="10"/>
  <c r="L572" i="10"/>
  <c r="L571" i="10"/>
  <c r="L570" i="10"/>
  <c r="L569" i="10"/>
  <c r="L568" i="10"/>
  <c r="L567" i="10"/>
  <c r="L566" i="10"/>
  <c r="L565" i="10"/>
  <c r="L564" i="10"/>
  <c r="L563" i="10"/>
  <c r="L562" i="10"/>
  <c r="L561" i="10"/>
  <c r="L560" i="10"/>
  <c r="L559" i="10"/>
  <c r="L558" i="10"/>
  <c r="L557" i="10"/>
  <c r="L556" i="10"/>
  <c r="L555" i="10"/>
  <c r="L554" i="10"/>
  <c r="L553" i="10"/>
  <c r="L552" i="10"/>
  <c r="L551" i="10"/>
  <c r="L550" i="10"/>
  <c r="L549" i="10"/>
  <c r="L548" i="10"/>
  <c r="L547" i="10"/>
  <c r="L546" i="10"/>
  <c r="L545" i="10"/>
  <c r="L544" i="10"/>
  <c r="L543" i="10"/>
  <c r="L542" i="10"/>
  <c r="L541" i="10"/>
  <c r="L540" i="10"/>
  <c r="L539" i="10"/>
  <c r="L538" i="10"/>
  <c r="L537" i="10"/>
  <c r="L536" i="10"/>
  <c r="L535" i="10"/>
  <c r="L534" i="10"/>
  <c r="L533" i="10"/>
  <c r="L532" i="10"/>
  <c r="L531" i="10"/>
  <c r="L530" i="10"/>
  <c r="L529" i="10"/>
  <c r="L528" i="10"/>
  <c r="L527" i="10"/>
  <c r="L526" i="10"/>
  <c r="L525" i="10"/>
  <c r="L524" i="10"/>
  <c r="L523" i="10"/>
  <c r="L522" i="10"/>
  <c r="L521" i="10"/>
  <c r="L520" i="10"/>
  <c r="L519" i="10"/>
  <c r="L518" i="10"/>
  <c r="L517" i="10"/>
  <c r="L516" i="10"/>
  <c r="L515" i="10"/>
  <c r="L514" i="10"/>
  <c r="L513" i="10"/>
  <c r="L512" i="10"/>
  <c r="L511" i="10"/>
  <c r="L510" i="10"/>
  <c r="L509" i="10"/>
  <c r="L508" i="10"/>
  <c r="L507" i="10"/>
  <c r="L506" i="10"/>
  <c r="L505" i="10"/>
  <c r="L504" i="10"/>
  <c r="L503" i="10"/>
  <c r="L502" i="10"/>
  <c r="L501" i="10"/>
  <c r="L500" i="10"/>
  <c r="L499" i="10"/>
  <c r="L498" i="10"/>
  <c r="L497" i="10"/>
  <c r="L496" i="10"/>
  <c r="L495" i="10"/>
  <c r="L494" i="10"/>
  <c r="L493" i="10"/>
  <c r="L492" i="10"/>
  <c r="L491" i="10"/>
  <c r="L490" i="10"/>
  <c r="L489" i="10"/>
  <c r="L488" i="10"/>
  <c r="L487" i="10"/>
  <c r="L486" i="10"/>
  <c r="L485" i="10"/>
  <c r="L484" i="10"/>
  <c r="L483" i="10"/>
  <c r="L482" i="10"/>
  <c r="L481" i="10"/>
  <c r="L480" i="10"/>
  <c r="L479" i="10"/>
  <c r="L478" i="10"/>
  <c r="L477" i="10"/>
  <c r="L476" i="10"/>
  <c r="L475" i="10"/>
  <c r="L474" i="10"/>
  <c r="L473" i="10"/>
  <c r="L472" i="10"/>
  <c r="L471" i="10"/>
  <c r="L470" i="10"/>
  <c r="L469" i="10"/>
  <c r="L468" i="10"/>
  <c r="L467" i="10"/>
  <c r="L466" i="10"/>
  <c r="L465" i="10"/>
  <c r="L464" i="10"/>
  <c r="L463" i="10"/>
  <c r="L462" i="10"/>
  <c r="L461" i="10"/>
  <c r="L460" i="10"/>
  <c r="L459" i="10"/>
  <c r="L458" i="10"/>
  <c r="L457" i="10"/>
  <c r="L456" i="10"/>
  <c r="L455" i="10"/>
  <c r="L454" i="10"/>
  <c r="L453" i="10"/>
  <c r="L452" i="10"/>
  <c r="L451" i="10"/>
  <c r="L450" i="10"/>
  <c r="L449" i="10"/>
  <c r="L448" i="10"/>
  <c r="L447" i="10"/>
  <c r="L446" i="10"/>
  <c r="L445" i="10"/>
  <c r="L444" i="10"/>
  <c r="L443" i="10"/>
  <c r="L442" i="10"/>
  <c r="L441" i="10"/>
  <c r="L440" i="10"/>
  <c r="L439" i="10"/>
  <c r="L438" i="10"/>
  <c r="L437" i="10"/>
  <c r="L436" i="10"/>
  <c r="L435" i="10"/>
  <c r="L434" i="10"/>
  <c r="L433" i="10"/>
  <c r="L432" i="10"/>
  <c r="L431" i="10"/>
  <c r="L430" i="10"/>
  <c r="L429" i="10"/>
  <c r="L428" i="10"/>
  <c r="L427" i="10"/>
  <c r="L426" i="10"/>
  <c r="L425" i="10"/>
  <c r="L424" i="10"/>
  <c r="L423" i="10"/>
  <c r="L422" i="10"/>
  <c r="L421" i="10"/>
  <c r="L420" i="10"/>
  <c r="L419" i="10"/>
  <c r="L418" i="10"/>
  <c r="L417" i="10"/>
  <c r="L416" i="10"/>
  <c r="L415" i="10"/>
  <c r="L414" i="10"/>
  <c r="L413" i="10"/>
  <c r="L412" i="10"/>
  <c r="L411" i="10"/>
  <c r="L410" i="10"/>
  <c r="L409" i="10"/>
  <c r="L408" i="10"/>
  <c r="L407" i="10"/>
  <c r="L406" i="10"/>
  <c r="L405" i="10"/>
  <c r="L404" i="10"/>
  <c r="L403" i="10"/>
  <c r="L402" i="10"/>
  <c r="L401" i="10"/>
  <c r="L400" i="10"/>
  <c r="L399" i="10"/>
  <c r="L398" i="10"/>
  <c r="L397" i="10"/>
  <c r="L396" i="10"/>
  <c r="L395" i="10"/>
  <c r="L394" i="10"/>
  <c r="L393" i="10"/>
  <c r="L392" i="10"/>
  <c r="L391" i="10"/>
  <c r="L390" i="10"/>
  <c r="L389" i="10"/>
  <c r="L388" i="10"/>
  <c r="L387" i="10"/>
  <c r="L386" i="10"/>
  <c r="L385" i="10"/>
  <c r="L384" i="10"/>
  <c r="L383" i="10"/>
  <c r="L382" i="10"/>
  <c r="L381" i="10"/>
  <c r="L380" i="10"/>
  <c r="L379" i="10"/>
  <c r="L378" i="10"/>
  <c r="L377" i="10"/>
  <c r="L376" i="10"/>
  <c r="L375" i="10"/>
  <c r="L374" i="10"/>
  <c r="L373" i="10"/>
  <c r="L372" i="10"/>
  <c r="L371" i="10"/>
  <c r="L370" i="10"/>
  <c r="L369" i="10"/>
  <c r="L368" i="10"/>
  <c r="L367" i="10"/>
  <c r="L366" i="10"/>
  <c r="L365" i="10"/>
  <c r="L364" i="10"/>
  <c r="L363" i="10"/>
  <c r="L362" i="10"/>
  <c r="L361" i="10"/>
  <c r="L360" i="10"/>
  <c r="L359" i="10"/>
  <c r="L358" i="10"/>
  <c r="L357" i="10"/>
  <c r="L356" i="10"/>
  <c r="L355" i="10"/>
  <c r="L354" i="10"/>
  <c r="L353" i="10"/>
  <c r="L352" i="10"/>
  <c r="L351" i="10"/>
  <c r="L350" i="10"/>
  <c r="L349" i="10"/>
  <c r="L348" i="10"/>
  <c r="L347" i="10"/>
  <c r="L346" i="10"/>
  <c r="L345" i="10"/>
  <c r="L344" i="10"/>
  <c r="L343" i="10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2" i="1" a="1"/>
  <c r="S2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CDE54-97BD-48BA-A3A3-AF515C1E1F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01FABFD-8565-43B5-BDEC-18A3ED1BB490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<sst xmlns="http://schemas.openxmlformats.org/spreadsheetml/2006/main" count="8144" uniqueCount="2114">
  <si>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</si>
  <si>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</si>
  <si>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</si>
  <si>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</si>
  <si>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</si>
  <si>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</si>
  <si>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</si>
  <si>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</si>
  <si>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</si>
  <si>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</si>
  <si>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</si>
  <si>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</si>
  <si>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</si>
  <si>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</si>
  <si>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</si>
  <si>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</si>
  <si>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</si>
  <si>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</si>
  <si>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</si>
  <si>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</si>
  <si>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</si>
  <si>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</si>
  <si>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</si>
  <si>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</si>
  <si>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</si>
  <si>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</si>
  <si>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</si>
  <si>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</si>
  <si>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</si>
  <si>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</si>
  <si>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</si>
  <si>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</si>
  <si>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</si>
  <si>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</si>
  <si>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</si>
  <si>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</si>
  <si>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</si>
  <si>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</si>
  <si>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</si>
  <si>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</si>
  <si>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</si>
  <si>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</si>
  <si>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</si>
  <si>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</si>
  <si>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</si>
  <si>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</si>
  <si>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</si>
  <si>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</si>
  <si>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</si>
  <si>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</si>
  <si>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</si>
  <si>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</si>
  <si>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</si>
  <si>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</si>
  <si>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</si>
  <si>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</si>
  <si>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</si>
  <si>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</si>
  <si>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</si>
  <si>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</si>
  <si>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</si>
  <si>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</si>
  <si>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</si>
  <si>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</si>
  <si>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</si>
  <si>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</si>
  <si>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</si>
  <si>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</si>
  <si>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</si>
  <si>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</si>
  <si>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</si>
  <si>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</si>
  <si>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</si>
  <si>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</si>
  <si>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</si>
  <si>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</si>
  <si>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</si>
  <si>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</si>
  <si>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</si>
  <si>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</si>
  <si>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</si>
  <si>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</si>
  <si>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</si>
  <si>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</si>
  <si>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</si>
  <si>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</si>
  <si>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</si>
  <si>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</si>
  <si>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</si>
  <si>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</si>
  <si>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</si>
  <si>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</si>
  <si>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</si>
  <si>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</si>
  <si>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</si>
  <si>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</si>
  <si>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</si>
  <si>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</si>
  <si>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</si>
  <si>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</si>
  <si>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</si>
  <si>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</si>
  <si>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</si>
  <si>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</si>
  <si>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</si>
  <si>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</si>
  <si>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</si>
  <si>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</si>
  <si>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</si>
  <si>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</si>
  <si>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</si>
  <si>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</si>
  <si>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</si>
  <si>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</si>
  <si>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</si>
  <si>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</si>
  <si>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</si>
  <si>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</si>
  <si>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</si>
  <si>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</si>
  <si>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</si>
  <si>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</si>
  <si>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</si>
  <si>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</si>
  <si>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</si>
  <si>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</si>
  <si>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</si>
  <si>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</si>
  <si>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</si>
  <si>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</si>
  <si>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</si>
  <si>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</si>
  <si>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</si>
  <si>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</si>
  <si>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</si>
  <si>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</si>
  <si>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</si>
  <si>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</si>
  <si>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</si>
  <si>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</si>
  <si>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</si>
  <si>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</si>
  <si>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</si>
  <si>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</si>
  <si>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</si>
  <si>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</si>
  <si>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</si>
  <si>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</si>
  <si>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</si>
  <si>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</si>
  <si>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</si>
  <si>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</si>
  <si>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</si>
  <si>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</si>
  <si>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</si>
  <si>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</si>
  <si>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</si>
  <si>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</si>
  <si>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</si>
  <si>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</si>
  <si>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</si>
  <si>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</si>
  <si>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</si>
  <si>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</si>
  <si>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</si>
  <si>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</si>
  <si>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</si>
  <si>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</si>
  <si>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</si>
  <si>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</si>
  <si>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</si>
  <si>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</si>
  <si>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</si>
  <si>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</si>
  <si>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</si>
  <si>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</si>
  <si>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</si>
  <si>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</si>
  <si>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</si>
  <si>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</si>
  <si>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</si>
  <si>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</si>
  <si>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</si>
  <si>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</si>
  <si>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</si>
  <si>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</si>
  <si>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</si>
  <si>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</si>
  <si>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</si>
  <si>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</si>
  <si>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</si>
  <si>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</si>
  <si>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</si>
  <si>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</si>
  <si>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</si>
  <si>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</si>
  <si>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</si>
  <si>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</si>
  <si>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</si>
  <si>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</si>
  <si>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</si>
  <si>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</si>
  <si>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</si>
  <si>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</si>
  <si>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</si>
  <si>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</si>
  <si>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</si>
  <si>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</si>
  <si>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</si>
  <si>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</si>
  <si>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</si>
  <si>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</si>
  <si>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</si>
  <si>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</si>
  <si>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</si>
  <si>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</si>
  <si>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</si>
  <si>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</si>
  <si>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</si>
  <si>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</si>
  <si>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</si>
  <si>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</si>
  <si>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</si>
  <si>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</si>
  <si>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</si>
  <si>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</si>
  <si>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</si>
  <si>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</si>
  <si>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</si>
  <si>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</si>
  <si>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</si>
  <si>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</si>
  <si>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</si>
  <si>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</si>
  <si>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</si>
  <si>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</si>
  <si>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</si>
  <si>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</si>
  <si>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</si>
  <si>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</si>
  <si>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</si>
  <si>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</si>
  <si>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</si>
  <si>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</si>
  <si>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</si>
  <si>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</si>
  <si>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</si>
  <si>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</si>
  <si>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</si>
  <si>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</si>
  <si>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</si>
  <si>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</si>
  <si>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</si>
  <si>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</si>
  <si>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</si>
  <si>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</si>
  <si>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</si>
  <si>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</si>
  <si>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</si>
  <si>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</si>
  <si>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</si>
  <si>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</si>
  <si>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</si>
  <si>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</si>
  <si>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</si>
  <si>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</si>
  <si>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</si>
  <si>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</si>
  <si>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</si>
  <si>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</si>
  <si>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</si>
  <si>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</si>
  <si>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</si>
  <si>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</si>
  <si>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</si>
  <si>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</si>
  <si>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</si>
  <si>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</si>
  <si>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</si>
  <si>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</si>
  <si>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</si>
  <si>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</si>
  <si>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</si>
  <si>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</si>
  <si>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</si>
  <si>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</si>
  <si>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</si>
  <si>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</si>
  <si>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</si>
  <si>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</si>
  <si>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</si>
  <si>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</si>
  <si>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</si>
  <si>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</si>
  <si>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</si>
  <si>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</si>
  <si>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</si>
  <si>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</si>
  <si>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</si>
  <si>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</si>
  <si>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</si>
  <si>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</si>
  <si>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</si>
  <si>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</si>
  <si>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</si>
  <si>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</si>
  <si>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</si>
  <si>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</si>
  <si>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</si>
  <si>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</si>
  <si>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</si>
  <si>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</si>
  <si>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</si>
  <si>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</si>
  <si>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</si>
  <si>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</si>
  <si>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</si>
  <si>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</si>
  <si>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</si>
  <si>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</si>
  <si>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</si>
  <si>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</si>
  <si>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</si>
  <si>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</si>
  <si>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</si>
  <si>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</si>
  <si>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</si>
  <si>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</si>
  <si>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</si>
  <si>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</si>
  <si>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</si>
  <si>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</si>
  <si>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</si>
  <si>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</si>
  <si>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</si>
  <si>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</si>
  <si>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</si>
  <si>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</si>
  <si>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</si>
  <si>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</si>
  <si>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</si>
  <si>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</si>
  <si>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</si>
  <si>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</si>
  <si>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</si>
  <si>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</si>
  <si>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</si>
  <si>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</si>
  <si>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</si>
  <si>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</si>
  <si>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</si>
  <si>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</si>
  <si>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</si>
  <si>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</si>
  <si>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</si>
  <si>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</si>
  <si>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</si>
  <si>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</si>
  <si>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</si>
  <si>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</si>
  <si>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</si>
  <si>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</si>
  <si>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</si>
  <si>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</si>
  <si>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</si>
  <si>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</si>
  <si>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</si>
  <si>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</si>
  <si>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</si>
  <si>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</si>
  <si>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</si>
  <si>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</si>
  <si>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</si>
  <si>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</si>
  <si>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</si>
  <si>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</si>
  <si>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</si>
  <si>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</si>
  <si>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</si>
  <si>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</si>
  <si>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</si>
  <si>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</si>
  <si>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</si>
  <si>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</si>
  <si>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</si>
  <si>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</si>
  <si>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</si>
  <si>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</si>
  <si>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</si>
  <si>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</si>
  <si>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</si>
  <si>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</si>
  <si>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</si>
  <si>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</si>
  <si>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</si>
  <si>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</si>
  <si>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</si>
  <si>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</si>
  <si>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</si>
  <si>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</si>
  <si>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</si>
  <si>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</si>
  <si>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</si>
  <si>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</si>
  <si>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</si>
  <si>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</si>
  <si>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</si>
  <si>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</si>
  <si>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</si>
  <si>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</si>
  <si>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</si>
  <si>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</si>
  <si>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</si>
  <si>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</si>
  <si>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</si>
  <si>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</si>
  <si>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</si>
  <si>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</si>
  <si>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</si>
  <si>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</si>
  <si>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</si>
  <si>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</si>
  <si>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</si>
  <si>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</si>
  <si>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</si>
  <si>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</si>
  <si>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</si>
  <si>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</si>
  <si>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</si>
  <si>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</si>
  <si>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</si>
  <si>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</si>
  <si>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</si>
  <si>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</si>
  <si>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</si>
  <si>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</si>
  <si>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</si>
  <si>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</si>
  <si>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</si>
  <si>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</si>
  <si>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</si>
  <si>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</si>
  <si>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</si>
  <si>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</si>
  <si>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</si>
  <si>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</si>
  <si>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</si>
  <si>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</si>
  <si>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</si>
  <si>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</si>
  <si>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</si>
  <si>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</si>
  <si>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</si>
  <si>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</si>
  <si>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</si>
  <si>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</si>
  <si>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</si>
  <si>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</si>
  <si>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</si>
  <si>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</si>
  <si>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</si>
  <si>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</si>
  <si>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</si>
  <si>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</si>
  <si>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</si>
  <si>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</si>
  <si>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</si>
  <si>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</si>
  <si>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</si>
  <si>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</si>
  <si>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</si>
  <si>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</si>
  <si>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</si>
  <si>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</si>
  <si>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</si>
  <si>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</si>
  <si>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</si>
  <si>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</si>
  <si>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</si>
  <si>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</si>
  <si>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</si>
  <si>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</si>
  <si>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</si>
  <si>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</si>
  <si>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</si>
  <si>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</si>
  <si>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</si>
  <si>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</si>
  <si>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</si>
  <si>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</si>
  <si>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</si>
  <si>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</si>
  <si>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</si>
  <si>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</si>
  <si>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</si>
  <si>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</si>
  <si>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</si>
  <si>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</si>
  <si>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</si>
  <si>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</si>
  <si>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</si>
  <si>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</si>
  <si>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</si>
  <si>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</si>
  <si>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</si>
  <si>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</si>
  <si>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</si>
  <si>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</si>
  <si>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</si>
  <si>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</si>
  <si>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</si>
  <si>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</si>
  <si>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</si>
  <si>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</si>
  <si>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</si>
  <si>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</si>
  <si>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</si>
  <si>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</si>
  <si>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</si>
  <si>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</si>
  <si>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</si>
  <si>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</si>
  <si>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</si>
  <si>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</si>
  <si>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</si>
  <si>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</si>
  <si>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</si>
  <si>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</si>
  <si>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</si>
  <si>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</si>
  <si>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</si>
  <si>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</si>
  <si>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</si>
  <si>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</si>
  <si>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</si>
  <si>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</si>
  <si>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</si>
  <si>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</si>
  <si>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</si>
  <si>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</si>
  <si>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</si>
  <si>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</si>
  <si>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</si>
  <si>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</si>
  <si>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</si>
  <si>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</si>
  <si>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</si>
  <si>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</si>
  <si>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</si>
  <si>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</si>
  <si>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</si>
  <si>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</si>
  <si>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</si>
  <si>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</si>
  <si>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</si>
  <si>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</si>
  <si>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</si>
  <si>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</si>
  <si>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</si>
  <si>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</si>
  <si>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</si>
  <si>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</si>
  <si>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</si>
  <si>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</si>
  <si>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</si>
  <si>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</si>
  <si>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</si>
  <si>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</si>
  <si>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</si>
  <si>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</si>
  <si>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</si>
  <si>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</si>
  <si>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</si>
  <si>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</si>
  <si>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</si>
  <si>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</si>
  <si>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</si>
  <si>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</si>
  <si>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</si>
  <si>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</si>
  <si>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</si>
  <si>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</si>
  <si>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</si>
  <si>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</si>
  <si>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</si>
  <si>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</si>
  <si>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</si>
  <si>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</si>
  <si>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</si>
  <si>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</si>
  <si>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</si>
  <si>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</si>
  <si>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</si>
  <si>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</si>
  <si>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</si>
  <si>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</si>
  <si>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</si>
  <si>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</si>
  <si>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</si>
  <si>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</si>
  <si>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</si>
  <si>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</si>
  <si>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</si>
  <si>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</si>
  <si>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</si>
  <si>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</si>
  <si>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</si>
  <si>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</si>
  <si>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</si>
  <si>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</si>
  <si>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</si>
  <si>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</si>
  <si>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</si>
  <si>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</si>
  <si>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</si>
  <si>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</si>
  <si>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</si>
  <si>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</si>
  <si>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</si>
  <si>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</si>
  <si>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</si>
  <si>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</si>
  <si>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</si>
  <si>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</si>
  <si>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</si>
  <si>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</si>
  <si>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</si>
  <si>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</si>
  <si>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</si>
  <si>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</si>
  <si>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</si>
  <si>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</si>
  <si>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</si>
  <si>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</si>
  <si>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</si>
  <si>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</si>
  <si>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</si>
  <si>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</si>
  <si>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</si>
  <si>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</si>
  <si>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</si>
  <si>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</si>
  <si>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</si>
  <si>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</si>
  <si>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</si>
  <si>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</si>
  <si>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</si>
  <si>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</si>
  <si>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</si>
  <si>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</si>
  <si>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</si>
  <si>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</si>
  <si>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</si>
  <si>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</si>
  <si>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</si>
  <si>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</si>
  <si>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</si>
  <si>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</si>
  <si>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</si>
  <si>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</si>
  <si>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</si>
  <si>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</si>
  <si>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</si>
  <si>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</si>
  <si>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</si>
  <si>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</si>
  <si>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</si>
  <si>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</si>
  <si>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</si>
  <si>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</si>
  <si>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</si>
  <si>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</si>
  <si>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</si>
  <si>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</si>
  <si>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</si>
  <si>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</si>
  <si>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</si>
  <si>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</si>
  <si>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</si>
  <si>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</si>
  <si>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</si>
  <si>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</si>
  <si>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</si>
  <si>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</si>
  <si>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</si>
  <si>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</si>
  <si>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</si>
  <si>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</si>
  <si>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</si>
  <si>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</si>
  <si>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</si>
  <si>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</si>
  <si>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</si>
  <si>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</si>
  <si>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</si>
  <si>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</si>
  <si>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</si>
  <si>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</si>
  <si>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</si>
  <si>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</si>
  <si>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</si>
  <si>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</si>
  <si>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</si>
  <si>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</si>
  <si>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</si>
  <si>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</si>
  <si>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</si>
  <si>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</si>
  <si>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</si>
  <si>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</si>
  <si>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</si>
  <si>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</si>
  <si>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</si>
  <si>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</si>
  <si>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</si>
  <si>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</si>
  <si>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</si>
  <si>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</si>
  <si>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</si>
  <si>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</si>
  <si>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</si>
  <si>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</si>
  <si>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</si>
  <si>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</si>
  <si>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</si>
  <si>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</si>
  <si>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</si>
  <si>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</si>
  <si>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</si>
  <si>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</si>
  <si>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</si>
  <si>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</si>
  <si>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</si>
  <si>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</si>
  <si>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</si>
  <si>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</si>
  <si>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</si>
  <si>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</si>
  <si>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</si>
  <si>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</si>
  <si>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</si>
  <si>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</si>
  <si>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</si>
  <si>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</si>
  <si>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</si>
  <si>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</si>
  <si>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</si>
  <si>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</si>
  <si>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</si>
  <si>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</si>
  <si>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</si>
  <si>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</si>
  <si>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</si>
  <si>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</si>
  <si>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</si>
  <si>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</si>
  <si>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</si>
  <si>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</si>
  <si>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</si>
  <si>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</si>
  <si>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</si>
  <si>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</si>
  <si>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</si>
  <si>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</si>
  <si>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</si>
  <si>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</si>
  <si>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</si>
  <si>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</si>
  <si>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</si>
  <si>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</si>
  <si>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</si>
  <si>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</si>
  <si>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</si>
  <si>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</si>
  <si>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</si>
  <si>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</si>
  <si>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</si>
  <si>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</si>
  <si>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</si>
  <si>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</si>
  <si>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</si>
  <si>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</si>
  <si>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</si>
  <si>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</si>
  <si>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</si>
  <si>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</si>
  <si>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</si>
  <si>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</si>
  <si>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</si>
  <si>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</si>
  <si>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</si>
  <si>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</si>
  <si>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</si>
  <si>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</si>
  <si>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</si>
  <si>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</si>
  <si>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</si>
  <si>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</si>
  <si>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</si>
  <si>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</si>
  <si>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</si>
  <si>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</si>
  <si>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</si>
  <si>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</si>
  <si>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</si>
  <si>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</si>
  <si>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</si>
  <si>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</si>
  <si>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</si>
  <si>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</si>
  <si>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</si>
  <si>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</si>
  <si>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</si>
  <si>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</si>
  <si>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</si>
  <si>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</si>
  <si>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</si>
  <si>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</si>
  <si>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</si>
  <si>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</si>
  <si>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</si>
  <si>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</si>
  <si>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</si>
  <si>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</si>
  <si>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</si>
  <si>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</si>
  <si>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</si>
  <si>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</si>
  <si>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</si>
  <si>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</si>
  <si>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</si>
  <si>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</si>
  <si>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</si>
  <si>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</si>
  <si>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</si>
  <si>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</si>
  <si>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</si>
  <si>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</si>
  <si>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</si>
  <si>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</si>
  <si>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</si>
  <si>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</si>
  <si>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</si>
  <si>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</si>
  <si>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</si>
  <si>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</si>
  <si>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</si>
  <si>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</si>
  <si>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</si>
  <si>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</si>
  <si>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</si>
  <si>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</si>
  <si>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</si>
  <si>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</si>
  <si>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</si>
  <si>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</si>
  <si>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</si>
  <si>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</si>
  <si>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</si>
  <si>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</si>
  <si>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</si>
  <si>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</si>
  <si>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</si>
  <si>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</si>
  <si>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</si>
  <si>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</si>
  <si>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</si>
  <si>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</si>
  <si>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</si>
  <si>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</si>
  <si>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</si>
  <si>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</si>
  <si>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</si>
  <si>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</si>
  <si>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</si>
  <si>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</si>
  <si>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</si>
  <si>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</si>
  <si>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</si>
  <si>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</si>
  <si>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</si>
  <si>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</si>
  <si>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</si>
  <si>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</si>
  <si>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</si>
  <si>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</si>
  <si>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</si>
  <si>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</si>
  <si>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</si>
  <si>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</si>
  <si>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</si>
  <si>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</si>
  <si>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</si>
  <si>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</si>
  <si>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</si>
  <si>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</si>
  <si>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</si>
  <si>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</si>
  <si>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</si>
  <si>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</si>
  <si>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</si>
  <si>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</si>
  <si>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</si>
  <si>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</si>
  <si>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</si>
  <si>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</si>
  <si>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</si>
  <si>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</si>
  <si>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</si>
  <si>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</si>
  <si>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</si>
  <si>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</si>
  <si>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</si>
  <si>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</si>
  <si>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</si>
  <si>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</si>
  <si>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</si>
  <si>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</si>
  <si>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</si>
  <si>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</si>
  <si>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</si>
  <si>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</si>
  <si>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</si>
  <si>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</si>
  <si>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</si>
  <si>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</si>
  <si>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</si>
  <si>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</si>
  <si>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</si>
  <si>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</si>
  <si>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</si>
  <si>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</si>
  <si>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</si>
  <si>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</si>
  <si>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</si>
  <si>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</si>
  <si>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</si>
  <si>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</si>
  <si>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</si>
  <si>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</si>
  <si>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</si>
  <si>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</si>
  <si>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</si>
  <si>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</si>
  <si>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</si>
  <si>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</si>
  <si>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</si>
  <si>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</si>
  <si>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</si>
  <si>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</si>
  <si>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</si>
  <si>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</si>
  <si>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</si>
  <si>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</si>
  <si>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</si>
  <si>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</si>
  <si>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</si>
  <si>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</si>
  <si>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</si>
  <si>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</si>
  <si>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</si>
  <si>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</si>
  <si>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</si>
  <si>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</si>
  <si>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</si>
  <si>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</si>
  <si>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</si>
  <si>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</si>
  <si>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</si>
  <si>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</si>
  <si>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</si>
  <si>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</si>
  <si>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</si>
  <si>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</si>
  <si>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</si>
  <si>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</si>
  <si>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</si>
  <si>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</si>
  <si>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</si>
  <si>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</si>
  <si>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</si>
  <si>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</si>
  <si>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</si>
  <si>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</si>
  <si>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</si>
  <si>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</si>
  <si>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</si>
  <si>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</si>
  <si>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</si>
  <si>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</si>
  <si>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</si>
  <si>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</si>
  <si>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</si>
  <si>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</si>
  <si>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</si>
  <si>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</si>
  <si>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</si>
  <si>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</si>
  <si>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</si>
  <si>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</si>
  <si>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</si>
  <si>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</si>
  <si>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</si>
  <si>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</si>
  <si>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</si>
  <si>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</si>
  <si>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</si>
  <si>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</si>
  <si>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</si>
  <si>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</si>
  <si>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</si>
  <si>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</si>
  <si>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</si>
  <si>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</si>
  <si>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</si>
  <si>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</si>
  <si>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</si>
  <si>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</si>
  <si>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</si>
  <si>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</si>
  <si>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</si>
  <si>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</si>
  <si>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</si>
  <si>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</si>
  <si>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</si>
  <si>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</si>
  <si>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</si>
  <si>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</si>
  <si>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</si>
  <si>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</si>
  <si>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</si>
  <si>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</si>
  <si>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</si>
  <si>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</si>
  <si>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</si>
  <si>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</si>
  <si>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</si>
  <si>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</si>
  <si>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</si>
  <si>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</si>
  <si>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</si>
  <si>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</si>
  <si>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</si>
  <si>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</si>
  <si>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</si>
  <si>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</si>
  <si>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</si>
  <si>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</si>
  <si>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</si>
  <si>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</si>
  <si>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</si>
  <si>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</si>
  <si>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</si>
  <si>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</si>
  <si>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</si>
  <si>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</si>
  <si>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</si>
  <si>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</si>
  <si>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</si>
  <si>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</si>
  <si>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</si>
  <si>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</si>
  <si>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</si>
  <si>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</si>
  <si>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</si>
  <si>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</si>
  <si>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</si>
  <si>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</si>
  <si>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</si>
  <si>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</si>
  <si>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</si>
  <si>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</si>
  <si>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</si>
  <si>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</si>
  <si>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</si>
  <si>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</si>
  <si>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</si>
  <si>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</si>
  <si>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</si>
  <si>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</si>
  <si>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</si>
  <si>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</si>
  <si>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</si>
  <si>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</si>
  <si>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</si>
  <si>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</si>
  <si>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</si>
  <si>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</si>
  <si>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</si>
  <si>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</si>
  <si>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</si>
  <si>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</si>
  <si>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</si>
  <si>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</si>
  <si>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</si>
  <si>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</si>
  <si>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</si>
  <si>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</si>
  <si>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</si>
  <si>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</si>
  <si>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</si>
  <si>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</si>
  <si>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</si>
  <si>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</si>
  <si>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</si>
  <si>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</si>
  <si>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</si>
  <si>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</si>
  <si>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</si>
  <si>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</si>
  <si>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</si>
  <si>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</si>
  <si>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</si>
  <si>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</si>
  <si>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</si>
  <si>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</si>
  <si>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</si>
  <si>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</si>
  <si>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</si>
  <si>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</si>
  <si>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</si>
  <si>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</si>
  <si>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</si>
  <si>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</si>
  <si>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</si>
  <si>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</si>
  <si>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</si>
  <si>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</si>
  <si>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</si>
  <si>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</si>
  <si>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</si>
  <si>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</si>
  <si>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</si>
  <si>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</si>
  <si>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</si>
  <si>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</si>
  <si>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</si>
  <si>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</si>
  <si>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</si>
  <si>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</si>
  <si>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</si>
  <si>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</si>
  <si>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</si>
  <si>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</si>
  <si>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</si>
  <si>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</si>
  <si>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</si>
  <si>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</si>
  <si>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</si>
  <si>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</si>
  <si>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</si>
  <si>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</si>
  <si>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</si>
  <si>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</si>
  <si>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</si>
  <si>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</si>
  <si>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</si>
  <si>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</si>
  <si>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</si>
  <si>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</si>
  <si>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</si>
  <si>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</si>
  <si>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</si>
  <si>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</si>
  <si>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</si>
  <si>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</si>
  <si>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</si>
  <si>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</si>
  <si>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</si>
  <si>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</si>
  <si>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</si>
  <si>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</si>
  <si>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</si>
  <si>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</si>
  <si>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</si>
  <si>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</si>
  <si>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</si>
  <si>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</si>
  <si>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</si>
  <si>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</si>
  <si>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</si>
  <si>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</si>
  <si>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</si>
  <si>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</si>
  <si>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</si>
  <si>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</si>
  <si>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</si>
  <si>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</si>
  <si>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</si>
  <si>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</si>
  <si>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</si>
  <si>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</si>
  <si>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</si>
  <si>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</si>
  <si>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</si>
  <si>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</si>
  <si>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</si>
  <si>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</si>
  <si>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</si>
  <si>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</si>
  <si>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</si>
  <si>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</si>
  <si>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</si>
  <si>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</si>
  <si>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</si>
  <si>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</si>
  <si>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</si>
  <si>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</si>
  <si>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</si>
  <si>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</si>
  <si>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</si>
  <si>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</si>
  <si>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</si>
  <si>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</si>
  <si>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</si>
  <si>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</si>
  <si>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</si>
  <si>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</si>
  <si>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</si>
  <si>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</si>
  <si>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</si>
  <si>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</si>
  <si>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</si>
  <si>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</si>
  <si>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</si>
  <si>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</si>
  <si>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</si>
  <si>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</si>
  <si>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</si>
  <si>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</si>
  <si>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</si>
  <si>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</si>
  <si>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</si>
  <si>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</si>
  <si>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</si>
  <si>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</si>
  <si>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</si>
  <si>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</si>
  <si>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</si>
  <si>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</si>
  <si>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</si>
  <si>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</si>
  <si>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</si>
  <si>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</si>
  <si>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</si>
  <si>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</si>
  <si>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</si>
  <si>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</si>
  <si>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</si>
  <si>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</si>
  <si>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</si>
  <si>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</si>
  <si>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</si>
  <si>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</si>
  <si>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</si>
  <si>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</si>
  <si>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</si>
  <si>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</si>
  <si>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</si>
  <si>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</si>
  <si>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</si>
  <si>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</si>
  <si>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</si>
  <si>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</si>
  <si>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</si>
  <si>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</si>
  <si>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</si>
  <si>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</si>
  <si>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</si>
  <si>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</si>
  <si>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</si>
  <si>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</si>
  <si>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</si>
  <si>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</si>
  <si>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</si>
  <si>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</si>
  <si>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</si>
  <si>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</si>
  <si>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</si>
  <si>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</si>
  <si>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</si>
  <si>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</si>
  <si>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</si>
  <si>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</si>
  <si>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</si>
  <si>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</si>
  <si>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</si>
  <si>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</si>
  <si>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</si>
  <si>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</si>
  <si>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</si>
  <si>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</si>
  <si>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</si>
  <si>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</si>
  <si>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</si>
  <si>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</si>
  <si>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</si>
  <si>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</si>
  <si>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</si>
  <si>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</si>
  <si>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</si>
  <si>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</si>
  <si>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</si>
  <si>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</si>
  <si>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</si>
  <si>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</si>
  <si>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</si>
  <si>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</si>
  <si>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</si>
  <si>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</si>
  <si>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</si>
  <si>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</si>
  <si>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</si>
  <si>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</si>
  <si>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</si>
  <si>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</si>
  <si>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</si>
  <si>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</si>
  <si>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</si>
  <si>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</si>
  <si>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</si>
  <si>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</si>
  <si>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</si>
  <si>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</si>
  <si>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</si>
  <si>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</si>
  <si>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</si>
  <si>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</si>
  <si>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</si>
  <si>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</si>
  <si>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</si>
  <si>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</si>
  <si>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</si>
  <si>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</si>
  <si>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</si>
  <si>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</si>
  <si>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</si>
  <si>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</si>
  <si>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</si>
  <si>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</si>
  <si>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</si>
  <si>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</si>
  <si>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</si>
  <si>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</si>
  <si>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</si>
  <si>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</si>
  <si>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</si>
  <si>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</si>
  <si>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</si>
  <si>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</si>
  <si>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</si>
  <si>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</si>
  <si>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</si>
  <si>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</si>
  <si>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</si>
  <si>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</si>
  <si>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</si>
  <si>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</si>
  <si>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</si>
  <si>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</si>
  <si>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</si>
  <si>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</si>
  <si>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</si>
  <si>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</si>
  <si>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</si>
  <si>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</si>
  <si>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</si>
  <si>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</si>
  <si>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</si>
  <si>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</si>
  <si>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</si>
  <si>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</si>
  <si>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</si>
  <si>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</si>
  <si>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</si>
  <si>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</si>
  <si>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</si>
  <si>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</si>
  <si>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</si>
  <si>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</si>
  <si>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</si>
  <si>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</si>
  <si>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</si>
  <si>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</si>
  <si>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</si>
  <si>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</si>
  <si>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</si>
  <si>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</si>
  <si>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</si>
  <si>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</si>
  <si>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</si>
  <si>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</si>
  <si>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</si>
  <si>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</si>
  <si>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</si>
  <si>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</si>
  <si>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</si>
  <si>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</si>
  <si>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</si>
  <si>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</si>
  <si>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</si>
  <si>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</si>
  <si>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</si>
  <si>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</si>
  <si>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</si>
  <si>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</si>
  <si>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</si>
  <si>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</si>
  <si>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</si>
  <si>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</si>
  <si>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</si>
  <si>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</si>
  <si>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</si>
  <si>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</si>
  <si>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</si>
  <si>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</si>
  <si>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</si>
  <si>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</si>
  <si>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</si>
  <si>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</si>
  <si>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</si>
  <si>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</si>
  <si>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</si>
  <si>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</si>
  <si>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</si>
  <si>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</si>
  <si>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</si>
  <si>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</si>
  <si>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</si>
  <si>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</si>
  <si>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</si>
  <si>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</si>
  <si>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</si>
  <si>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</si>
  <si>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</si>
  <si>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</si>
  <si>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</si>
  <si>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</si>
  <si>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</si>
  <si>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</si>
  <si>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</si>
  <si>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</si>
  <si>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</si>
  <si>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</si>
  <si>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</si>
  <si>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</si>
  <si>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</si>
  <si>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</si>
  <si>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</si>
  <si>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</si>
  <si>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</si>
  <si>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</si>
  <si>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</si>
  <si>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</si>
  <si>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</si>
  <si>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</si>
  <si>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</si>
  <si>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</si>
  <si>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</si>
  <si>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</si>
  <si>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</si>
  <si>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</si>
  <si>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</si>
  <si>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</si>
  <si>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</si>
  <si>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</si>
  <si>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</si>
  <si>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</si>
  <si>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</si>
  <si>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</si>
  <si>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</si>
  <si>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</si>
  <si>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</si>
  <si>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</si>
  <si>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</si>
  <si>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</si>
  <si>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</si>
  <si>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</si>
  <si>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</si>
  <si>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</si>
  <si>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</si>
  <si>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</si>
  <si>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</si>
  <si>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</si>
  <si>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</si>
  <si>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</si>
  <si>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</si>
  <si>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</si>
  <si>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</si>
  <si>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</si>
  <si>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</si>
  <si>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</si>
  <si>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</si>
  <si>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</si>
  <si>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</si>
  <si>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</si>
  <si>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</si>
  <si>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</si>
  <si>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</si>
  <si>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</si>
  <si>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</si>
  <si>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</si>
  <si>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</si>
  <si>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</si>
  <si>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</si>
  <si>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</si>
  <si>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</si>
  <si>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</si>
  <si>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</si>
  <si>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</si>
  <si>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</si>
  <si>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</si>
  <si>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</si>
  <si>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</si>
  <si>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</si>
  <si>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</si>
  <si>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</si>
  <si>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</si>
  <si>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</si>
  <si>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</si>
  <si>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</si>
  <si>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</si>
  <si>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</si>
  <si>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</si>
  <si>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</si>
  <si>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</si>
  <si>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</si>
  <si>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</si>
  <si>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</si>
  <si>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</si>
  <si>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</si>
  <si>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</si>
  <si>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</si>
  <si>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</si>
  <si>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</si>
  <si>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</si>
  <si>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</si>
  <si>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</si>
  <si>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</si>
  <si>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</si>
  <si>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</si>
  <si>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</si>
  <si>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</si>
  <si>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</si>
  <si>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</si>
  <si>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</si>
  <si>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</si>
  <si>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</si>
  <si>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</si>
  <si>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</si>
  <si>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</si>
  <si>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</si>
  <si>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</si>
  <si>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</si>
  <si>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</si>
  <si>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</si>
  <si>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</si>
  <si>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</si>
  <si>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</si>
  <si>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</si>
  <si>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</si>
  <si>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</si>
  <si>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</si>
  <si>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</si>
  <si>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</si>
  <si>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</si>
  <si>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</si>
  <si>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</si>
  <si>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</si>
  <si>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</si>
  <si>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</si>
  <si>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</si>
  <si>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</si>
  <si>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</si>
  <si>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</si>
  <si>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</si>
  <si>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</si>
  <si>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</si>
  <si>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</si>
  <si>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</si>
  <si>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</si>
  <si>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</si>
  <si>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</si>
  <si>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</si>
  <si>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</si>
  <si>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</si>
  <si>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</si>
  <si>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</si>
  <si>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</si>
  <si>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</si>
  <si>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</si>
  <si>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</si>
  <si>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</si>
  <si>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</si>
  <si>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</si>
  <si>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</si>
  <si>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</si>
  <si>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</si>
  <si>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</si>
  <si>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</si>
  <si>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</si>
  <si>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</si>
  <si>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</si>
  <si>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</si>
  <si>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</si>
  <si>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</si>
  <si>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</si>
  <si>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</si>
  <si>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</si>
  <si>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</si>
  <si>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</si>
  <si>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</si>
  <si>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</si>
  <si>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</si>
  <si>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</si>
  <si>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</si>
  <si>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</si>
  <si>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</si>
  <si>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</si>
  <si>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</si>
  <si>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</si>
  <si>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</si>
  <si>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</si>
  <si>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</si>
  <si>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</si>
  <si>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</si>
  <si>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</si>
  <si>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</si>
  <si>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</si>
  <si>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</si>
  <si>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</si>
  <si>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</si>
  <si>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</si>
  <si>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</si>
  <si>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</si>
  <si>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</si>
  <si>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</si>
  <si>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</si>
  <si>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</si>
  <si>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</si>
  <si>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</si>
  <si>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</si>
  <si>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</si>
  <si>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</si>
  <si>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</si>
  <si>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</si>
  <si>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</si>
  <si>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</si>
  <si>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</si>
  <si>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</si>
  <si>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</si>
  <si>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</si>
  <si>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</si>
  <si>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</si>
  <si>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</si>
  <si>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</si>
  <si>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</si>
  <si>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</si>
  <si>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</si>
  <si>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</si>
  <si>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</si>
  <si>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</si>
  <si>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</si>
  <si>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</si>
  <si>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</si>
  <si>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</si>
  <si>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</si>
  <si>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</si>
  <si>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</si>
  <si>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</si>
  <si>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</si>
  <si>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</si>
  <si>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</si>
  <si>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</si>
  <si>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</si>
  <si>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</si>
  <si>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</si>
  <si>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</si>
  <si>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</si>
  <si>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</si>
  <si>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</si>
  <si>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</si>
  <si>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</si>
  <si>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</si>
  <si>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</si>
  <si>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</si>
  <si>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</si>
  <si>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</si>
  <si>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</si>
  <si>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</si>
  <si>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</si>
  <si>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</si>
  <si>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</si>
  <si>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</si>
  <si>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</si>
  <si>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</si>
  <si>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</si>
  <si>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</si>
  <si>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</si>
  <si>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</si>
  <si>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</si>
  <si>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</si>
  <si>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</si>
  <si>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</si>
  <si>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</si>
  <si>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</si>
  <si>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</si>
  <si>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</si>
  <si>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</si>
  <si>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</si>
  <si>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</si>
  <si>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</si>
  <si>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</si>
  <si>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</si>
  <si>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</si>
  <si>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</si>
  <si>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</si>
  <si>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</si>
  <si>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</si>
  <si>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</si>
  <si>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</si>
  <si>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</si>
  <si>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</si>
  <si>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</si>
  <si>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</si>
  <si>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</si>
  <si>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</si>
  <si>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</si>
  <si>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</si>
  <si>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</si>
  <si>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</si>
  <si>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</si>
  <si>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</si>
  <si>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</si>
  <si>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</si>
  <si>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</si>
  <si>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</si>
  <si>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</si>
  <si>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</si>
  <si>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</si>
  <si>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</si>
  <si>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</si>
  <si>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</si>
  <si>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</si>
  <si>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</si>
  <si>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</si>
  <si>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</si>
  <si>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</si>
  <si>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</si>
  <si>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</si>
  <si>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</si>
  <si>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</si>
  <si>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</si>
  <si>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</si>
  <si>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</si>
  <si>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</si>
  <si>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</si>
  <si>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</si>
  <si>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</si>
  <si>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</si>
  <si>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</si>
  <si>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</si>
  <si>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</si>
  <si>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</si>
  <si>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</si>
  <si>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</si>
  <si>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</si>
  <si>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</si>
  <si>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</si>
  <si>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</si>
  <si>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</si>
  <si>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</si>
  <si>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</si>
  <si>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</si>
  <si>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</si>
  <si>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</si>
  <si>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</si>
  <si>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</si>
  <si>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</si>
  <si>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</si>
  <si>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</si>
  <si>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</si>
  <si>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</si>
  <si>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</si>
  <si>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</si>
  <si>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</si>
  <si>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</si>
  <si>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</si>
  <si>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</si>
  <si>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</si>
  <si>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</si>
  <si>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</si>
  <si>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</si>
  <si>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</si>
  <si>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</si>
  <si>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</si>
  <si>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</si>
  <si>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</si>
  <si>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</si>
  <si>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</si>
  <si>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</si>
  <si>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</si>
  <si>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</si>
  <si>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</si>
  <si>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</si>
  <si>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</si>
  <si>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</si>
  <si>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</si>
  <si>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</si>
  <si>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</si>
  <si>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</si>
  <si>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</si>
  <si>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</si>
  <si>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</si>
  <si>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</si>
  <si>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</si>
  <si>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</si>
  <si>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</si>
  <si>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</si>
  <si>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</si>
  <si>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</si>
  <si>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</si>
  <si>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</si>
  <si>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</si>
  <si>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</si>
  <si>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</si>
  <si>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</si>
  <si>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</si>
  <si>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</si>
  <si>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</si>
  <si>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</si>
  <si>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</si>
  <si>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</si>
  <si>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</si>
  <si>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</si>
  <si>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</si>
  <si>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</si>
  <si>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</si>
  <si>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</si>
  <si>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</si>
  <si>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</si>
  <si>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</si>
  <si>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</si>
  <si>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</si>
  <si>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</si>
  <si>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</si>
  <si>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</si>
  <si>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</si>
  <si>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</si>
  <si>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</si>
  <si>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</si>
  <si>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</si>
  <si>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</si>
  <si>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</si>
  <si>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</si>
  <si>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</si>
  <si>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</si>
  <si>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</si>
  <si>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</si>
  <si>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</si>
  <si>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</si>
  <si>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</si>
  <si>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</si>
  <si>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</si>
  <si>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</si>
  <si>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</si>
  <si>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</si>
  <si>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</si>
  <si>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</si>
  <si>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</si>
  <si>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</si>
  <si>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</si>
  <si>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</si>
  <si>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</si>
  <si>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</si>
  <si>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</si>
  <si>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</si>
  <si>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</si>
  <si>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</si>
  <si>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</si>
  <si>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</si>
  <si>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</si>
  <si>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</si>
  <si>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</si>
  <si>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</si>
  <si>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</si>
  <si>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</si>
  <si>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</si>
  <si>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</si>
  <si>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</si>
  <si>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</si>
  <si>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</si>
  <si>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</si>
  <si>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</si>
  <si>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</si>
  <si>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</si>
  <si>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</si>
  <si>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</si>
  <si>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</si>
  <si>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</si>
  <si>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</si>
  <si>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</si>
  <si>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</si>
  <si>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</si>
  <si>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</si>
  <si>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</si>
  <si>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</si>
  <si>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</si>
  <si>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</si>
  <si>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</si>
  <si>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</si>
  <si>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</si>
  <si>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</si>
  <si>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</si>
  <si>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</si>
  <si>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</si>
  <si>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</si>
  <si>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</si>
  <si>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</si>
  <si>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</si>
  <si>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</si>
  <si>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</si>
  <si>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</si>
  <si>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</si>
  <si>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</si>
  <si>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</si>
  <si>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</si>
  <si>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</si>
  <si>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</si>
  <si>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</si>
  <si>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</si>
  <si>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</si>
  <si>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</si>
  <si>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</si>
  <si>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</si>
  <si>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</si>
  <si>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</si>
  <si>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</si>
  <si>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</si>
  <si>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</si>
  <si>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</si>
  <si>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</si>
  <si>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</si>
  <si>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</si>
  <si>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</si>
  <si>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</si>
  <si>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</si>
  <si>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</si>
  <si>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</si>
  <si>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</si>
  <si>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</si>
  <si>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</si>
  <si>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</si>
  <si>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</si>
  <si>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</si>
  <si>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</si>
  <si>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</si>
  <si>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</si>
  <si>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</si>
  <si>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</si>
  <si>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</si>
  <si>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</si>
  <si>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</si>
  <si>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</si>
  <si>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</si>
  <si>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</si>
  <si>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</si>
  <si>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</si>
  <si>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</si>
  <si>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</si>
  <si>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</si>
  <si>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</si>
  <si>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</si>
  <si>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</si>
  <si>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</si>
  <si>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</si>
  <si>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</si>
  <si>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</si>
  <si>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</si>
  <si>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</si>
  <si>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</si>
  <si>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</si>
  <si>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</si>
  <si>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</si>
  <si>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</si>
  <si>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</si>
  <si>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</si>
  <si>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</si>
  <si>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</si>
  <si>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</si>
  <si>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</si>
  <si>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</si>
  <si>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</si>
  <si>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</si>
  <si>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</si>
  <si>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</si>
  <si>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</si>
  <si>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</si>
  <si>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</si>
  <si>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</si>
  <si>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</si>
  <si>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</si>
  <si>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</si>
  <si>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</si>
  <si>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</si>
  <si>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</si>
  <si>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</si>
  <si>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</si>
  <si>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</si>
  <si>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</si>
  <si>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</si>
  <si>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</si>
  <si>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</si>
  <si>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</si>
  <si>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</si>
  <si>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</si>
  <si>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</si>
  <si>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</si>
  <si>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</si>
  <si>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</si>
  <si>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</si>
  <si>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</si>
  <si>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</si>
  <si>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</si>
  <si>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</si>
  <si>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</si>
  <si>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</si>
  <si>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</si>
  <si>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</si>
  <si>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</si>
  <si>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</si>
  <si>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</si>
  <si>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</si>
  <si>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</si>
  <si>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</si>
  <si>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</si>
  <si>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</si>
  <si>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</si>
  <si>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</si>
  <si>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</si>
  <si>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</si>
  <si>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</si>
  <si>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</si>
  <si>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</si>
  <si>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</si>
  <si>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</si>
  <si>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</si>
  <si>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</si>
  <si>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</si>
  <si>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</si>
  <si>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</si>
  <si>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</si>
  <si>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</si>
  <si>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</si>
  <si>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</si>
  <si>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</si>
  <si>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</si>
  <si>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</si>
  <si>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</si>
  <si>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</si>
  <si>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</si>
  <si>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</si>
  <si>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</si>
  <si>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</si>
  <si>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</si>
  <si>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</si>
  <si>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</si>
  <si>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</si>
  <si>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</si>
  <si>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</si>
  <si>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</si>
  <si>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</si>
  <si>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</si>
  <si>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</si>
  <si>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</si>
  <si>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</si>
  <si>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</si>
  <si>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</si>
  <si>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</si>
  <si>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</si>
  <si>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</si>
  <si>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</si>
  <si>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</si>
  <si>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</si>
  <si>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</si>
  <si>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</si>
  <si>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Year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</si>
  <si>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</si>
  <si>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</si>
  <si>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</si>
  <si>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</si>
  <si>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</si>
  <si>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</si>
  <si>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</si>
  <si>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</si>
  <si>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</si>
  <si>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</si>
  <si>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</si>
  <si>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</si>
  <si>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</si>
  <si>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</si>
  <si>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t0 34999</t>
  </si>
  <si>
    <t>35000 to 39999</t>
  </si>
  <si>
    <t>40000 to 44999</t>
  </si>
  <si>
    <t>45000 to 49000</t>
  </si>
  <si>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 50000</t>
    </r>
  </si>
  <si>
    <t>&lt;1000</t>
  </si>
  <si>
    <t>Failed Backers Count</t>
  </si>
  <si>
    <t>Mean</t>
  </si>
  <si>
    <t>Median</t>
  </si>
  <si>
    <t>Minimum</t>
  </si>
  <si>
    <t>Maximum</t>
  </si>
  <si>
    <t>Standard Deviation</t>
  </si>
  <si>
    <t>Successful Backers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</si>
</sst>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18" fillId="0" borderId="0" xfId="0" applyNumberFormat="1" applyFont="1"/>
    <xf numFmtId="0" fontId="16" fillId="33" borderId="0" xfId="0" applyFont="1" applyFill="1"/>
    <xf numFmtId="0" fontId="0" fillId="0" borderId="0" xfId="0" quotePrefix="1"/>
    <xf numFmtId="0" fontId="16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0" xfId="0" applyBorder="1"/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numFmt numFmtId="165" formatCode="0_);\(0\)"/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8"/>
        </patternFill>
      </fill>
    </dxf>
    <dxf>
      <numFmt numFmtId="165" formatCode="0_);\(0\)"/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[Challenge1_CrowdfundingBook.xlsx]PivotTable1!PivotTable2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F-4E48-9D47-25BD7692A775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F-4E48-9D47-25BD7692A775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F-4E48-9D47-25BD7692A775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CF-4E48-9D47-25BD7692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6796175"/>
        <c:axId val="1158858031"/>
      </c:barChart>
      <c:catAx>
        <c:axId val="202679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58031"/>
        <c:crosses val="autoZero"/>
        <c:auto val="1"/>
        <c:lblAlgn val="ctr"/>
        <c:lblOffset val="100"/>
        <c:noMultiLvlLbl val="0"/>
      </c:catAx>
      <c:valAx>
        <c:axId val="1158858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9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[Challenge1_CrowdfundingBook.xlsx]PivotTable2!PivotTable3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C-4EC5-BD82-690608B75F7B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C-4EC5-BD82-690608B75F7B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C-4EC5-BD82-690608B75F7B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D-472E-9E71-C2EF093EB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1413407"/>
        <c:axId val="1158848431"/>
      </c:barChart>
      <c:catAx>
        <c:axId val="175141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48431"/>
        <c:crosses val="autoZero"/>
        <c:auto val="1"/>
        <c:lblAlgn val="ctr"/>
        <c:lblOffset val="100"/>
        <c:noMultiLvlLbl val="0"/>
      </c:catAx>
      <c:valAx>
        <c:axId val="115884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1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[Challenge1_CrowdfundingBook.xlsx]PivotTable3!PivotTable4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C-41F5-B985-D0AD40294490}"/>
            </c:ext>
          </c:extLst>
        </c:ser>
        <c:ser>
          <c:idx val="1"/>
          <c:order val="1"/>
          <c:tx>
            <c:strRef>
              <c:f>PivotTable3!$C$4:$C$5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C-41F5-B985-D0AD40294490}"/>
            </c:ext>
          </c:extLst>
        </c:ser>
        <c:ser>
          <c:idx val="2"/>
          <c:order val="2"/>
          <c:tx>
            <c:strRef>
              <c:f>PivotTable3!$D$4:$D$5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C-41F5-B985-D0AD40294490}"/>
            </c:ext>
          </c:extLst>
        </c:ser>
        <c:ser>
          <c:idx val="3"/>
          <c:order val="3"/>
          <c:tx>
            <c:strRef>
              <c:f>PivotTable3!$E$4:$E$5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C-41F5-B985-D0AD4029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812319"/>
        <c:axId val="77053407"/>
      </c:lineChart>
      <c:catAx>
        <c:axId val="14178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3407"/>
        <c:crosses val="autoZero"/>
        <c:auto val="1"/>
        <c:lblAlgn val="ctr"/>
        <c:lblOffset val="100"/>
        <c:noMultiLvlLbl val="0"/>
      </c:catAx>
      <c:valAx>
        <c:axId val="770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4"/>
          <c:order val="4"/>
          <c:tx>
            <c:strRef>
              <c:f>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49000</c:v>
                </c:pt>
                <c:pt idx="11">
                  <c:v>≥ 50000</c:v>
                </c:pt>
              </c:strCache>
            </c:strRef>
          </c:cat>
          <c:val>
            <c:numRef>
              <c:f>GoalAnalysis!$F$2:$F$13</c:f>
              <c:numCache>
                <c:formatCode>General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100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0E-4CCA-BBCF-3A5AE9194FD7}"/>
            </c:ext>
          </c:extLst>
        </c:ser>
        <c:ser>
          <c:idx val="5"/>
          <c:order val="5"/>
          <c:tx>
            <c:strRef>
              <c:f>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49000</c:v>
                </c:pt>
                <c:pt idx="11">
                  <c:v>≥ 50000</c:v>
                </c:pt>
              </c:strCache>
            </c:strRef>
          </c:cat>
          <c:val>
            <c:numRef>
              <c:f>GoalAnalysis!$G$2:$G$13</c:f>
              <c:numCache>
                <c:formatCode>General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0E-4CCA-BBCF-3A5AE9194FD7}"/>
            </c:ext>
          </c:extLst>
        </c:ser>
        <c:ser>
          <c:idx val="6"/>
          <c:order val="6"/>
          <c:tx>
            <c:strRef>
              <c:f>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&lt;1000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49000</c:v>
                </c:pt>
                <c:pt idx="11">
                  <c:v>≥ 50000</c:v>
                </c:pt>
              </c:strCache>
            </c:strRef>
          </c:cat>
          <c:val>
            <c:numRef>
              <c:f>GoalAnalysis!$H$2:$H$13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0E-4CCA-BBCF-3A5AE9194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83247"/>
        <c:axId val="2961075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t0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49000</c:v>
                      </c:pt>
                      <c:pt idx="11">
                        <c:v>≥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0E-4CCA-BBCF-3A5AE9194FD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t0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49000</c:v>
                      </c:pt>
                      <c:pt idx="11">
                        <c:v>≥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0E-4CCA-BBCF-3A5AE9194FD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t0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49000</c:v>
                      </c:pt>
                      <c:pt idx="11">
                        <c:v>≥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0E-4CCA-BBCF-3A5AE9194FD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t0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49000</c:v>
                      </c:pt>
                      <c:pt idx="11">
                        <c:v>≥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0E-4CCA-BBCF-3A5AE9194FD7}"/>
                  </c:ext>
                </c:extLst>
              </c15:ser>
            </c15:filteredLineSeries>
          </c:ext>
        </c:extLst>
      </c:lineChart>
      <c:catAx>
        <c:axId val="20588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07599"/>
        <c:crossesAt val="0"/>
        <c:auto val="1"/>
        <c:lblAlgn val="ctr"/>
        <c:lblOffset val="100"/>
        <c:noMultiLvlLbl val="0"/>
      </c:catAx>
      <c:valAx>
        <c:axId val="296107599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Successful Outcomes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Outcomes</a:t>
          </a:r>
        </a:p>
      </cx:txPr>
    </cx:title>
    <cx:plotArea>
      <cx:plotAreaRegion>
        <cx:series layoutId="boxWhisker" uniqueId="{0931774F-B3E8-49DD-A49E-796FB057C049}">
          <cx:tx>
            <cx:txData>
              <cx:f>_xlchart.v1.5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Failed Outcomes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Outcomes</a:t>
          </a:r>
        </a:p>
      </cx:txPr>
    </cx:title>
    <cx:plotArea>
      <cx:plotAreaRegion>
        <cx:series layoutId="boxWhisker" uniqueId="{BCBE5A3B-AEEE-4C06-B92C-4485544DD42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549275</xdr:colOff>
      <xdr:row>0</xdr:row>
      <xdr:rowOff>152400</xdr:rowOff>
    </xdr:from>
    <xdr:to>
      <xdr:col>13</xdr:col>
      <xdr:colOff>498475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56C63-5177-09BC-E4AC-0516DD0D7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488950</xdr:colOff>
      <xdr:row>3</xdr:row>
      <xdr:rowOff>69850</xdr:rowOff>
    </xdr:from>
    <xdr:to>
      <xdr:col>14</xdr:col>
      <xdr:colOff>269875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05310-9F0E-BF8A-95D4-B65FA24BB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4</xdr:row>
      <xdr:rowOff>25400</xdr:rowOff>
    </xdr:from>
    <xdr:to>
      <xdr:col>14</xdr:col>
      <xdr:colOff>34925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11B95-7F6A-7A60-E815-6C37D1F1F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15</xdr:row>
      <xdr:rowOff>76200</xdr:rowOff>
    </xdr:from>
    <xdr:to>
      <xdr:col>7</xdr:col>
      <xdr:colOff>736600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D318F-5F32-D038-811C-6885679B6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20</xdr:row>
      <xdr:rowOff>12700</xdr:rowOff>
    </xdr:from>
    <xdr:to>
      <xdr:col>13</xdr:col>
      <xdr:colOff>793750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CE53BD-E34A-DA45-F999-55824160D2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6750" y="3949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317500</xdr:colOff>
      <xdr:row>34</xdr:row>
      <xdr:rowOff>152400</xdr:rowOff>
    </xdr:from>
    <xdr:to>
      <xdr:col>13</xdr:col>
      <xdr:colOff>793750</xdr:colOff>
      <xdr:row>48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EC4E9E4-24DE-DB06-701A-197FB1882D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16750" y="684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Billings" refreshedDate="45202.994174884261" createdVersion="8" refreshedVersion="8" minRefreshableVersion="3" recordCount="1000" xr:uid="{31F69589-8809-429C-9A65-40CD75FED83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MixedTypes="1" containsNumber="1" minValue="0.75436408977556113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livia Billings" refreshedDate="45203.931517013887" backgroundQuery="1" createdVersion="8" refreshedVersion="8" minRefreshableVersion="3" recordCount="0" supportSubquery="1" supportAdvancedDrill="1" xr:uid="{39DFE419-323D-4BBA-99A2-C06EAACDB87F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version (Month)].[date created coversion (Month)]" caption="date created co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version (Year)].[date created coversion (Year)]" caption="date created co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13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version]" caption="date created coversion" attribute="1" time="1" defaultMemberUniqueName="[Range].[date created coversion].[All]" allUniqueName="[Range].[date created coversion].[All]" dimensionUniqueName="[Range]" displayFolder="" count="2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version (Year)]" caption="date created coversion (Year)" attribute="1" defaultMemberUniqueName="[Range].[date created coversion (Year)].[All]" allUniqueName="[Range].[date created co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version (Quarter)]" caption="date created coversion (Quarter)" attribute="1" defaultMemberUniqueName="[Range].[date created coversion (Quarter)].[All]" allUniqueName="[Range].[date created coversion (Quarter)].[All]" dimensionUniqueName="[Range]" displayFolder="" count="2" memberValueDatatype="130" unbalanced="0"/>
    <cacheHierarchy uniqueName="[Range].[date created coversion (Month)]" caption="date created coversion (Month)" attribute="1" defaultMemberUniqueName="[Range].[date created coversion (Month)].[All]" allUniqueName="[Range].[date created co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version (Month Index)]" caption="date created coversion (Month Index)" attribute="1" defaultMemberUniqueName="[Range].[date created coversion (Month Index)].[All]" allUniqueName="[Range].[date created co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s v="0"/>
    <x v="0"/>
    <n v="0"/>
    <s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s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C66520-933C-4EF3-8F29-F30DC7CE8A63}" name="PivotTable2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BF61B-F851-4EDC-9897-A829F6A881C2}" name="PivotTable3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A8D9D6-B32F-4774-872D-81F0132ED083}" name="PivotTable4" cacheId="86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"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18" name="[Range].[parent category].[All]" cap="All"/>
    <pageField fld="4" hier="20" name="[Range].[date created co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3"/>
  <sheetViews>
    <sheetView zoomScale="115" zoomScaleNormal="115" workbookViewId="0">
      <selection activeCell="H3" sqref="H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4" max="4" width="9.83203125" customWidth="1"/>
    <col min="6" max="6" width="15.9140625" customWidth="1"/>
    <col min="8" max="8" width="13" bestFit="1" customWidth="1"/>
    <col min="9" max="9" width="15.1640625" customWidth="1"/>
    <col min="12" max="13" width="11.1640625" bestFit="1" customWidth="1"/>
    <col min="14" max="14" width="18.58203125" style="8" customWidth="1"/>
    <col min="15" max="15" width="20.1640625" style="8" bestFit="1" customWidth="1"/>
    <col min="18" max="18" width="32.08203125" customWidth="1"/>
    <col min="19" max="19" width="14.6640625" customWidth="1"/>
    <col min="20" max="20" width="16.66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7" t="s">
        <v>2072</v>
      </c>
      <c r="O1" s="7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 t="str">
        <f>IF(E2=0,"0", (E2/D2)*100)</f>
        <v>0</v>
      </c>
      <c r="G2" t="s">
        <v>14</v>
      </c>
      <c r="H2">
        <v>0</v>
      </c>
      <c r="I2" s="4" t="str">
        <f>IF(H2=0,"0",ROUND((E2/H2),2))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4" si="0">IF(E3=0,"0", (E3/D3)*100)</f>
        <v>1040</v>
      </c>
      <c r="G3" t="s">
        <v>20</v>
      </c>
      <c r="H3">
        <v>158</v>
      </c>
      <c r="I3" s="4">
        <f t="shared" ref="I3:I66" si="1">IF(H3=0,"0",ROUND((E3/H3),2))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4">
        <f>IF(H4=0,"0",ROUND((E4/H4),2))</f>
        <v>100.02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6" si="4">IF(E5=0,"0", (E5/D5)*100)</f>
        <v>58.976190476190467</v>
      </c>
      <c r="G5" t="s">
        <v>14</v>
      </c>
      <c r="H5">
        <v>24</v>
      </c>
      <c r="I5" s="4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69.276315789473685</v>
      </c>
      <c r="G6" t="s">
        <v>14</v>
      </c>
      <c r="H6">
        <v>53</v>
      </c>
      <c r="I6" s="4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4"/>
        <v>173.61842105263159</v>
      </c>
      <c r="G7" t="s">
        <v>20</v>
      </c>
      <c r="H7">
        <v>174</v>
      </c>
      <c r="I7" s="4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20.961538461538463</v>
      </c>
      <c r="G8" t="s">
        <v>14</v>
      </c>
      <c r="H8">
        <v>18</v>
      </c>
      <c r="I8" s="4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327.57777777777778</v>
      </c>
      <c r="G9" t="s">
        <v>20</v>
      </c>
      <c r="H9">
        <v>227</v>
      </c>
      <c r="I9" s="4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19.932788374205266</v>
      </c>
      <c r="G10" t="s">
        <v>47</v>
      </c>
      <c r="H10">
        <v>708</v>
      </c>
      <c r="I10" s="4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51.741935483870968</v>
      </c>
      <c r="G11" t="s">
        <v>14</v>
      </c>
      <c r="H11">
        <v>44</v>
      </c>
      <c r="I11" s="4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266.11538461538464</v>
      </c>
      <c r="G12" t="s">
        <v>20</v>
      </c>
      <c r="H12">
        <v>220</v>
      </c>
      <c r="I12" s="4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48.095238095238095</v>
      </c>
      <c r="G13" t="s">
        <v>14</v>
      </c>
      <c r="H13">
        <v>27</v>
      </c>
      <c r="I13" s="4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89.349206349206341</v>
      </c>
      <c r="G14" t="s">
        <v>14</v>
      </c>
      <c r="H14">
        <v>55</v>
      </c>
      <c r="I14" s="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245.11904761904765</v>
      </c>
      <c r="G15" t="s">
        <v>20</v>
      </c>
      <c r="H15">
        <v>98</v>
      </c>
      <c r="I15" s="4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66.769503546099301</v>
      </c>
      <c r="G16" t="s">
        <v>14</v>
      </c>
      <c r="H16">
        <v>200</v>
      </c>
      <c r="I16" s="4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47.307881773399011</v>
      </c>
      <c r="G17" t="s">
        <v>14</v>
      </c>
      <c r="H17">
        <v>452</v>
      </c>
      <c r="I17" s="4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649.47058823529414</v>
      </c>
      <c r="G18" t="s">
        <v>20</v>
      </c>
      <c r="H18">
        <v>100</v>
      </c>
      <c r="I18" s="4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159.39125295508273</v>
      </c>
      <c r="G19" t="s">
        <v>20</v>
      </c>
      <c r="H19">
        <v>1249</v>
      </c>
      <c r="I19" s="4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66.912087912087912</v>
      </c>
      <c r="G20" t="s">
        <v>74</v>
      </c>
      <c r="H20">
        <v>135</v>
      </c>
      <c r="I20" s="4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48.529600000000002</v>
      </c>
      <c r="G21" t="s">
        <v>14</v>
      </c>
      <c r="H21">
        <v>674</v>
      </c>
      <c r="I21" s="4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112.24279210925646</v>
      </c>
      <c r="G22" t="s">
        <v>20</v>
      </c>
      <c r="H22">
        <v>1396</v>
      </c>
      <c r="I22" s="4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40.992553191489364</v>
      </c>
      <c r="G23" t="s">
        <v>14</v>
      </c>
      <c r="H23">
        <v>558</v>
      </c>
      <c r="I23" s="4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128.07106598984771</v>
      </c>
      <c r="G24" t="s">
        <v>20</v>
      </c>
      <c r="H24">
        <v>890</v>
      </c>
      <c r="I24" s="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332.04444444444448</v>
      </c>
      <c r="G25" t="s">
        <v>20</v>
      </c>
      <c r="H25">
        <v>142</v>
      </c>
      <c r="I25" s="4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112.83225108225108</v>
      </c>
      <c r="G26" t="s">
        <v>20</v>
      </c>
      <c r="H26">
        <v>2673</v>
      </c>
      <c r="I26" s="4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216.43636363636364</v>
      </c>
      <c r="G27" t="s">
        <v>20</v>
      </c>
      <c r="H27">
        <v>163</v>
      </c>
      <c r="I27" s="4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48.199069767441863</v>
      </c>
      <c r="G28" t="s">
        <v>74</v>
      </c>
      <c r="H28">
        <v>1480</v>
      </c>
      <c r="I28" s="4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79.95</v>
      </c>
      <c r="G29" t="s">
        <v>14</v>
      </c>
      <c r="H29">
        <v>15</v>
      </c>
      <c r="I29" s="4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105.22553516819573</v>
      </c>
      <c r="G30" t="s">
        <v>20</v>
      </c>
      <c r="H30">
        <v>2220</v>
      </c>
      <c r="I30" s="4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328.89978213507629</v>
      </c>
      <c r="G31" t="s">
        <v>20</v>
      </c>
      <c r="H31">
        <v>1606</v>
      </c>
      <c r="I31" s="4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160.61111111111111</v>
      </c>
      <c r="G32" t="s">
        <v>20</v>
      </c>
      <c r="H32">
        <v>129</v>
      </c>
      <c r="I32" s="4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310</v>
      </c>
      <c r="G33" t="s">
        <v>20</v>
      </c>
      <c r="H33">
        <v>226</v>
      </c>
      <c r="I33" s="4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86.807920792079202</v>
      </c>
      <c r="G34" t="s">
        <v>14</v>
      </c>
      <c r="H34">
        <v>2307</v>
      </c>
      <c r="I34" s="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377.82071713147411</v>
      </c>
      <c r="G35" t="s">
        <v>20</v>
      </c>
      <c r="H35">
        <v>5419</v>
      </c>
      <c r="I35" s="4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150.80645161290323</v>
      </c>
      <c r="G36" t="s">
        <v>20</v>
      </c>
      <c r="H36">
        <v>165</v>
      </c>
      <c r="I36" s="4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150.30119521912351</v>
      </c>
      <c r="G37" t="s">
        <v>20</v>
      </c>
      <c r="H37">
        <v>1965</v>
      </c>
      <c r="I37" s="4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157.28571428571431</v>
      </c>
      <c r="G38" t="s">
        <v>20</v>
      </c>
      <c r="H38">
        <v>16</v>
      </c>
      <c r="I38" s="4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139.98765432098764</v>
      </c>
      <c r="G39" t="s">
        <v>20</v>
      </c>
      <c r="H39">
        <v>107</v>
      </c>
      <c r="I39" s="4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325.32258064516128</v>
      </c>
      <c r="G40" t="s">
        <v>20</v>
      </c>
      <c r="H40">
        <v>134</v>
      </c>
      <c r="I40" s="4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50.777777777777779</v>
      </c>
      <c r="G41" t="s">
        <v>14</v>
      </c>
      <c r="H41">
        <v>88</v>
      </c>
      <c r="I41" s="4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169.06818181818181</v>
      </c>
      <c r="G42" t="s">
        <v>20</v>
      </c>
      <c r="H42">
        <v>198</v>
      </c>
      <c r="I42" s="4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212.92857142857144</v>
      </c>
      <c r="G43" t="s">
        <v>20</v>
      </c>
      <c r="H43">
        <v>111</v>
      </c>
      <c r="I43" s="4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443.94444444444446</v>
      </c>
      <c r="G44" t="s">
        <v>20</v>
      </c>
      <c r="H44">
        <v>222</v>
      </c>
      <c r="I44" s="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185.9390243902439</v>
      </c>
      <c r="G45" t="s">
        <v>20</v>
      </c>
      <c r="H45">
        <v>6212</v>
      </c>
      <c r="I45" s="4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658.8125</v>
      </c>
      <c r="G46" t="s">
        <v>20</v>
      </c>
      <c r="H46">
        <v>98</v>
      </c>
      <c r="I46" s="4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47.684210526315788</v>
      </c>
      <c r="G47" t="s">
        <v>14</v>
      </c>
      <c r="H47">
        <v>48</v>
      </c>
      <c r="I47" s="4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114.78378378378378</v>
      </c>
      <c r="G48" t="s">
        <v>20</v>
      </c>
      <c r="H48">
        <v>92</v>
      </c>
      <c r="I48" s="4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475.26666666666665</v>
      </c>
      <c r="G49" t="s">
        <v>20</v>
      </c>
      <c r="H49">
        <v>149</v>
      </c>
      <c r="I49" s="4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386.97297297297297</v>
      </c>
      <c r="G50" t="s">
        <v>20</v>
      </c>
      <c r="H50">
        <v>2431</v>
      </c>
      <c r="I50" s="4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189.625</v>
      </c>
      <c r="G51" t="s">
        <v>20</v>
      </c>
      <c r="H51">
        <v>303</v>
      </c>
      <c r="I51" s="4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2</v>
      </c>
      <c r="G52" t="s">
        <v>14</v>
      </c>
      <c r="H52">
        <v>1</v>
      </c>
      <c r="I52" s="4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91.867805186590772</v>
      </c>
      <c r="G53" t="s">
        <v>14</v>
      </c>
      <c r="H53">
        <v>1467</v>
      </c>
      <c r="I53" s="4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34.152777777777779</v>
      </c>
      <c r="G54" t="s">
        <v>14</v>
      </c>
      <c r="H54">
        <v>75</v>
      </c>
      <c r="I54" s="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140.40909090909091</v>
      </c>
      <c r="G55" t="s">
        <v>20</v>
      </c>
      <c r="H55">
        <v>209</v>
      </c>
      <c r="I55" s="4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89.86666666666666</v>
      </c>
      <c r="G56" t="s">
        <v>14</v>
      </c>
      <c r="H56">
        <v>120</v>
      </c>
      <c r="I56" s="4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177.96969696969697</v>
      </c>
      <c r="G57" t="s">
        <v>20</v>
      </c>
      <c r="H57">
        <v>131</v>
      </c>
      <c r="I57" s="4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143.66249999999999</v>
      </c>
      <c r="G58" t="s">
        <v>20</v>
      </c>
      <c r="H58">
        <v>164</v>
      </c>
      <c r="I58" s="4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215.27586206896552</v>
      </c>
      <c r="G59" t="s">
        <v>20</v>
      </c>
      <c r="H59">
        <v>201</v>
      </c>
      <c r="I59" s="4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227.11111111111114</v>
      </c>
      <c r="G60" t="s">
        <v>20</v>
      </c>
      <c r="H60">
        <v>211</v>
      </c>
      <c r="I60" s="4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275.07142857142861</v>
      </c>
      <c r="G61" t="s">
        <v>20</v>
      </c>
      <c r="H61">
        <v>128</v>
      </c>
      <c r="I61" s="4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144.37048832271762</v>
      </c>
      <c r="G62" t="s">
        <v>20</v>
      </c>
      <c r="H62">
        <v>1600</v>
      </c>
      <c r="I62" s="4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92.74598393574297</v>
      </c>
      <c r="G63" t="s">
        <v>14</v>
      </c>
      <c r="H63">
        <v>2253</v>
      </c>
      <c r="I63" s="4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722.6</v>
      </c>
      <c r="G64" t="s">
        <v>20</v>
      </c>
      <c r="H64">
        <v>249</v>
      </c>
      <c r="I64" s="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11.851063829787234</v>
      </c>
      <c r="G65" t="s">
        <v>14</v>
      </c>
      <c r="H65">
        <v>5</v>
      </c>
      <c r="I65" s="4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97.642857142857139</v>
      </c>
      <c r="G66" t="s">
        <v>14</v>
      </c>
      <c r="H66">
        <v>38</v>
      </c>
      <c r="I66" s="4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IF(E67=0,"0", (E67/D67)*100)</f>
        <v>236.14754098360655</v>
      </c>
      <c r="G67" t="s">
        <v>20</v>
      </c>
      <c r="H67">
        <v>236</v>
      </c>
      <c r="I67" s="4">
        <f t="shared" ref="I67:I130" si="6">IF(H67=0,"0",ROUND((E67/H67),2))</f>
        <v>61.04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9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 s="4">
        <f t="shared" si="6"/>
        <v>108.92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9">
        <f t="shared" si="8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162.38567493112947</v>
      </c>
      <c r="G69" t="s">
        <v>20</v>
      </c>
      <c r="H69">
        <v>4065</v>
      </c>
      <c r="I69" s="4">
        <f t="shared" si="6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9">
        <f t="shared" si="8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254.52631578947367</v>
      </c>
      <c r="G70" t="s">
        <v>20</v>
      </c>
      <c r="H70">
        <v>246</v>
      </c>
      <c r="I70" s="4">
        <f t="shared" si="6"/>
        <v>58.98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9">
        <f t="shared" si="8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24.063291139240505</v>
      </c>
      <c r="G71" t="s">
        <v>74</v>
      </c>
      <c r="H71">
        <v>17</v>
      </c>
      <c r="I71" s="4">
        <f t="shared" si="6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9">
        <f t="shared" si="8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123.74140625000001</v>
      </c>
      <c r="G72" t="s">
        <v>20</v>
      </c>
      <c r="H72">
        <v>2475</v>
      </c>
      <c r="I72" s="4">
        <f t="shared" si="6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9">
        <f t="shared" si="8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108.06666666666666</v>
      </c>
      <c r="G73" t="s">
        <v>20</v>
      </c>
      <c r="H73">
        <v>76</v>
      </c>
      <c r="I73" s="4">
        <f t="shared" si="6"/>
        <v>85.32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9">
        <f t="shared" si="8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670.33333333333326</v>
      </c>
      <c r="G74" t="s">
        <v>20</v>
      </c>
      <c r="H74">
        <v>54</v>
      </c>
      <c r="I74" s="4">
        <f t="shared" si="6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9">
        <f t="shared" si="8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660.92857142857144</v>
      </c>
      <c r="G75" t="s">
        <v>20</v>
      </c>
      <c r="H75">
        <v>88</v>
      </c>
      <c r="I75" s="4">
        <f t="shared" si="6"/>
        <v>105.15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9">
        <f t="shared" si="8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122.46153846153847</v>
      </c>
      <c r="G76" t="s">
        <v>20</v>
      </c>
      <c r="H76">
        <v>85</v>
      </c>
      <c r="I76" s="4">
        <f t="shared" si="6"/>
        <v>56.19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9">
        <f t="shared" si="8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150.57731958762886</v>
      </c>
      <c r="G77" t="s">
        <v>20</v>
      </c>
      <c r="H77">
        <v>170</v>
      </c>
      <c r="I77" s="4">
        <f t="shared" si="6"/>
        <v>85.92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9">
        <f t="shared" si="8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78.106590724165997</v>
      </c>
      <c r="G78" t="s">
        <v>14</v>
      </c>
      <c r="H78">
        <v>1684</v>
      </c>
      <c r="I78" s="4">
        <f t="shared" si="6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9">
        <f t="shared" si="8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46.94736842105263</v>
      </c>
      <c r="G79" t="s">
        <v>14</v>
      </c>
      <c r="H79">
        <v>56</v>
      </c>
      <c r="I79" s="4">
        <f t="shared" si="6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9">
        <f t="shared" si="8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300.8</v>
      </c>
      <c r="G80" t="s">
        <v>20</v>
      </c>
      <c r="H80">
        <v>330</v>
      </c>
      <c r="I80" s="4">
        <f t="shared" si="6"/>
        <v>41.02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9">
        <f t="shared" si="8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69.598615916955026</v>
      </c>
      <c r="G81" t="s">
        <v>14</v>
      </c>
      <c r="H81">
        <v>838</v>
      </c>
      <c r="I81" s="4">
        <f t="shared" si="6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9">
        <f t="shared" si="8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637.4545454545455</v>
      </c>
      <c r="G82" t="s">
        <v>20</v>
      </c>
      <c r="H82">
        <v>127</v>
      </c>
      <c r="I82" s="4">
        <f t="shared" si="6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9">
        <f t="shared" si="8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225.33928571428569</v>
      </c>
      <c r="G83" t="s">
        <v>20</v>
      </c>
      <c r="H83">
        <v>411</v>
      </c>
      <c r="I83" s="4">
        <f t="shared" si="6"/>
        <v>92.11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9">
        <f t="shared" si="8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1497.3000000000002</v>
      </c>
      <c r="G84" t="s">
        <v>20</v>
      </c>
      <c r="H84">
        <v>180</v>
      </c>
      <c r="I84" s="4">
        <f t="shared" si="6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9">
        <f t="shared" si="8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37.590225563909776</v>
      </c>
      <c r="G85" t="s">
        <v>14</v>
      </c>
      <c r="H85">
        <v>1000</v>
      </c>
      <c r="I85" s="4">
        <f t="shared" si="6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9">
        <f t="shared" si="8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132.36942675159236</v>
      </c>
      <c r="G86" t="s">
        <v>20</v>
      </c>
      <c r="H86">
        <v>374</v>
      </c>
      <c r="I86" s="4">
        <f t="shared" si="6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9">
        <f t="shared" si="8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131.22448979591837</v>
      </c>
      <c r="G87" t="s">
        <v>20</v>
      </c>
      <c r="H87">
        <v>71</v>
      </c>
      <c r="I87" s="4">
        <f t="shared" si="6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9">
        <f t="shared" si="8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167.63513513513513</v>
      </c>
      <c r="G88" t="s">
        <v>20</v>
      </c>
      <c r="H88">
        <v>203</v>
      </c>
      <c r="I88" s="4">
        <f t="shared" si="6"/>
        <v>61.11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9">
        <f t="shared" si="8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61.984886649874063</v>
      </c>
      <c r="G89" t="s">
        <v>14</v>
      </c>
      <c r="H89">
        <v>1482</v>
      </c>
      <c r="I89" s="4">
        <f t="shared" si="6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9">
        <f t="shared" si="8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260.75</v>
      </c>
      <c r="G90" t="s">
        <v>20</v>
      </c>
      <c r="H90">
        <v>113</v>
      </c>
      <c r="I90" s="4">
        <f t="shared" si="6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9">
        <f t="shared" si="8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252.58823529411765</v>
      </c>
      <c r="G91" t="s">
        <v>20</v>
      </c>
      <c r="H91">
        <v>96</v>
      </c>
      <c r="I91" s="4">
        <f t="shared" si="6"/>
        <v>89.46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9">
        <f t="shared" si="8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78.615384615384613</v>
      </c>
      <c r="G92" t="s">
        <v>14</v>
      </c>
      <c r="H92">
        <v>106</v>
      </c>
      <c r="I92" s="4">
        <f t="shared" si="6"/>
        <v>57.85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9">
        <f t="shared" si="8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48.404406999351913</v>
      </c>
      <c r="G93" t="s">
        <v>14</v>
      </c>
      <c r="H93">
        <v>679</v>
      </c>
      <c r="I93" s="4">
        <f t="shared" si="6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9">
        <f t="shared" si="8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258.875</v>
      </c>
      <c r="G94" t="s">
        <v>20</v>
      </c>
      <c r="H94">
        <v>498</v>
      </c>
      <c r="I94" s="4">
        <f t="shared" si="6"/>
        <v>103.97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9">
        <f t="shared" si="8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60.548713235294116</v>
      </c>
      <c r="G95" t="s">
        <v>74</v>
      </c>
      <c r="H95">
        <v>610</v>
      </c>
      <c r="I95" s="4">
        <f t="shared" si="6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9">
        <f t="shared" si="8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303.68965517241378</v>
      </c>
      <c r="G96" t="s">
        <v>20</v>
      </c>
      <c r="H96">
        <v>180</v>
      </c>
      <c r="I96" s="4">
        <f t="shared" si="6"/>
        <v>48.93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9">
        <f t="shared" si="8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112.99999999999999</v>
      </c>
      <c r="G97" t="s">
        <v>20</v>
      </c>
      <c r="H97">
        <v>27</v>
      </c>
      <c r="I97" s="4">
        <f t="shared" si="6"/>
        <v>37.67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9">
        <f t="shared" si="8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217.37876614060258</v>
      </c>
      <c r="G98" t="s">
        <v>20</v>
      </c>
      <c r="H98">
        <v>2331</v>
      </c>
      <c r="I98" s="4">
        <f t="shared" si="6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9">
        <f t="shared" si="8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926.69230769230762</v>
      </c>
      <c r="G99" t="s">
        <v>20</v>
      </c>
      <c r="H99">
        <v>113</v>
      </c>
      <c r="I99" s="4">
        <f t="shared" si="6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9">
        <f t="shared" si="8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33.692229038854805</v>
      </c>
      <c r="G100" t="s">
        <v>14</v>
      </c>
      <c r="H100">
        <v>1220</v>
      </c>
      <c r="I100" s="4">
        <f t="shared" si="6"/>
        <v>27.01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9">
        <f t="shared" si="8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196.7236842105263</v>
      </c>
      <c r="G101" t="s">
        <v>20</v>
      </c>
      <c r="H101">
        <v>164</v>
      </c>
      <c r="I101" s="4">
        <f t="shared" si="6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9">
        <f t="shared" si="8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1</v>
      </c>
      <c r="G102" t="s">
        <v>14</v>
      </c>
      <c r="H102">
        <v>1</v>
      </c>
      <c r="I102" s="4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9">
        <f t="shared" si="8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1021.4444444444445</v>
      </c>
      <c r="G103" t="s">
        <v>20</v>
      </c>
      <c r="H103">
        <v>164</v>
      </c>
      <c r="I103" s="4">
        <f t="shared" si="6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9">
        <f t="shared" si="8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281.67567567567568</v>
      </c>
      <c r="G104" t="s">
        <v>20</v>
      </c>
      <c r="H104">
        <v>336</v>
      </c>
      <c r="I104" s="4">
        <f t="shared" si="6"/>
        <v>31.02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9">
        <f t="shared" si="8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24.610000000000003</v>
      </c>
      <c r="G105" t="s">
        <v>14</v>
      </c>
      <c r="H105">
        <v>37</v>
      </c>
      <c r="I105" s="4">
        <f t="shared" si="6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9">
        <f t="shared" si="8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143.14010067114094</v>
      </c>
      <c r="G106" t="s">
        <v>20</v>
      </c>
      <c r="H106">
        <v>1917</v>
      </c>
      <c r="I106" s="4">
        <f t="shared" si="6"/>
        <v>89.01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9">
        <f t="shared" si="8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144.54411764705884</v>
      </c>
      <c r="G107" t="s">
        <v>20</v>
      </c>
      <c r="H107">
        <v>95</v>
      </c>
      <c r="I107" s="4">
        <f t="shared" si="6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9">
        <f t="shared" si="8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359.12820512820514</v>
      </c>
      <c r="G108" t="s">
        <v>20</v>
      </c>
      <c r="H108">
        <v>147</v>
      </c>
      <c r="I108" s="4">
        <f t="shared" si="6"/>
        <v>95.28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9">
        <f t="shared" si="8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186.48571428571427</v>
      </c>
      <c r="G109" t="s">
        <v>20</v>
      </c>
      <c r="H109">
        <v>86</v>
      </c>
      <c r="I109" s="4">
        <f t="shared" si="6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9">
        <f t="shared" si="8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595.26666666666665</v>
      </c>
      <c r="G110" t="s">
        <v>20</v>
      </c>
      <c r="H110">
        <v>83</v>
      </c>
      <c r="I110" s="4">
        <f t="shared" si="6"/>
        <v>107.58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9">
        <f t="shared" si="8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59.21153846153846</v>
      </c>
      <c r="G111" t="s">
        <v>14</v>
      </c>
      <c r="H111">
        <v>60</v>
      </c>
      <c r="I111" s="4">
        <f t="shared" si="6"/>
        <v>51.32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9">
        <f t="shared" si="8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14.962780898876405</v>
      </c>
      <c r="G112" t="s">
        <v>14</v>
      </c>
      <c r="H112">
        <v>296</v>
      </c>
      <c r="I112" s="4">
        <f t="shared" si="6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9">
        <f t="shared" si="8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119.95602605863192</v>
      </c>
      <c r="G113" t="s">
        <v>20</v>
      </c>
      <c r="H113">
        <v>676</v>
      </c>
      <c r="I113" s="4">
        <f t="shared" si="6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9">
        <f t="shared" si="8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268.82978723404256</v>
      </c>
      <c r="G114" t="s">
        <v>20</v>
      </c>
      <c r="H114">
        <v>361</v>
      </c>
      <c r="I114" s="4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9">
        <f t="shared" si="8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376.87878787878788</v>
      </c>
      <c r="G115" t="s">
        <v>20</v>
      </c>
      <c r="H115">
        <v>131</v>
      </c>
      <c r="I115" s="4">
        <f t="shared" si="6"/>
        <v>94.94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9">
        <f t="shared" si="8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727.15789473684208</v>
      </c>
      <c r="G116" t="s">
        <v>20</v>
      </c>
      <c r="H116">
        <v>126</v>
      </c>
      <c r="I116" s="4">
        <f t="shared" si="6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9">
        <f t="shared" si="8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87.211757648470297</v>
      </c>
      <c r="G117" t="s">
        <v>14</v>
      </c>
      <c r="H117">
        <v>3304</v>
      </c>
      <c r="I117" s="4">
        <f t="shared" si="6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9">
        <f t="shared" si="8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88</v>
      </c>
      <c r="G118" t="s">
        <v>14</v>
      </c>
      <c r="H118">
        <v>73</v>
      </c>
      <c r="I118" s="4">
        <f t="shared" si="6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9">
        <f t="shared" si="8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173.9387755102041</v>
      </c>
      <c r="G119" t="s">
        <v>20</v>
      </c>
      <c r="H119">
        <v>275</v>
      </c>
      <c r="I119" s="4">
        <f t="shared" si="6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9">
        <f t="shared" si="8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117.61111111111111</v>
      </c>
      <c r="G120" t="s">
        <v>20</v>
      </c>
      <c r="H120">
        <v>67</v>
      </c>
      <c r="I120" s="4">
        <f t="shared" si="6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9">
        <f t="shared" si="8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214.96</v>
      </c>
      <c r="G121" t="s">
        <v>20</v>
      </c>
      <c r="H121">
        <v>154</v>
      </c>
      <c r="I121" s="4">
        <f t="shared" si="6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9">
        <f t="shared" si="8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149.49667110519306</v>
      </c>
      <c r="G122" t="s">
        <v>20</v>
      </c>
      <c r="H122">
        <v>1782</v>
      </c>
      <c r="I122" s="4">
        <f t="shared" si="6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9">
        <f t="shared" si="8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219.33995584988963</v>
      </c>
      <c r="G123" t="s">
        <v>20</v>
      </c>
      <c r="H123">
        <v>903</v>
      </c>
      <c r="I123" s="4">
        <f t="shared" si="6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9">
        <f t="shared" si="8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64.367690058479525</v>
      </c>
      <c r="G124" t="s">
        <v>14</v>
      </c>
      <c r="H124">
        <v>3387</v>
      </c>
      <c r="I124" s="4">
        <f t="shared" si="6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9">
        <f t="shared" si="8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18.622397298818232</v>
      </c>
      <c r="G125" t="s">
        <v>14</v>
      </c>
      <c r="H125">
        <v>662</v>
      </c>
      <c r="I125" s="4">
        <f t="shared" si="6"/>
        <v>49.99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9">
        <f t="shared" si="8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367.76923076923077</v>
      </c>
      <c r="G126" t="s">
        <v>20</v>
      </c>
      <c r="H126">
        <v>94</v>
      </c>
      <c r="I126" s="4">
        <f t="shared" si="6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9">
        <f t="shared" si="8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159.90566037735849</v>
      </c>
      <c r="G127" t="s">
        <v>20</v>
      </c>
      <c r="H127">
        <v>180</v>
      </c>
      <c r="I127" s="4">
        <f t="shared" si="6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9">
        <f t="shared" si="8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38.633185349611544</v>
      </c>
      <c r="G128" t="s">
        <v>14</v>
      </c>
      <c r="H128">
        <v>774</v>
      </c>
      <c r="I128" s="4">
        <f t="shared" si="6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9">
        <f t="shared" si="8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51.42151162790698</v>
      </c>
      <c r="G129" t="s">
        <v>14</v>
      </c>
      <c r="H129">
        <v>672</v>
      </c>
      <c r="I129" s="4">
        <f t="shared" si="6"/>
        <v>78.97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9">
        <f t="shared" si="8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60.334277620396605</v>
      </c>
      <c r="G130" t="s">
        <v>74</v>
      </c>
      <c r="H130">
        <v>532</v>
      </c>
      <c r="I130" s="4">
        <f t="shared" si="6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9">
        <f t="shared" si="8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IF(E131=0,"0", (E131/D131)*100)</f>
        <v>3.202693602693603</v>
      </c>
      <c r="G131" t="s">
        <v>74</v>
      </c>
      <c r="H131">
        <v>55</v>
      </c>
      <c r="I131" s="4">
        <f t="shared" ref="I131:I194" si="10">IF(H131=0,"0",ROUND((E131/H131),2))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1">(((L131/60)/60)/24)+DATE(1970,1,1)</f>
        <v>42038.25</v>
      </c>
      <c r="O131" s="9">
        <f t="shared" ref="O131:O194" si="12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155.46875</v>
      </c>
      <c r="G132" t="s">
        <v>20</v>
      </c>
      <c r="H132">
        <v>533</v>
      </c>
      <c r="I132" s="4">
        <f t="shared" si="10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1"/>
        <v>40842.208333333336</v>
      </c>
      <c r="O132" s="9">
        <f t="shared" si="12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100.85974499089254</v>
      </c>
      <c r="G133" t="s">
        <v>20</v>
      </c>
      <c r="H133">
        <v>2443</v>
      </c>
      <c r="I133" s="4">
        <f t="shared" si="10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1"/>
        <v>41607.25</v>
      </c>
      <c r="O133" s="9">
        <f t="shared" si="12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116.18181818181819</v>
      </c>
      <c r="G134" t="s">
        <v>20</v>
      </c>
      <c r="H134">
        <v>89</v>
      </c>
      <c r="I134" s="4">
        <f t="shared" si="10"/>
        <v>43.08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1"/>
        <v>43112.25</v>
      </c>
      <c r="O134" s="9">
        <f t="shared" si="12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310.77777777777777</v>
      </c>
      <c r="G135" t="s">
        <v>20</v>
      </c>
      <c r="H135">
        <v>159</v>
      </c>
      <c r="I135" s="4">
        <f t="shared" si="10"/>
        <v>87.96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1"/>
        <v>40767.208333333336</v>
      </c>
      <c r="O135" s="9">
        <f t="shared" si="12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89.73668341708543</v>
      </c>
      <c r="G136" t="s">
        <v>14</v>
      </c>
      <c r="H136">
        <v>940</v>
      </c>
      <c r="I136" s="4">
        <f t="shared" si="10"/>
        <v>94.99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1"/>
        <v>40713.208333333336</v>
      </c>
      <c r="O136" s="9">
        <f t="shared" si="12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71.27272727272728</v>
      </c>
      <c r="G137" t="s">
        <v>14</v>
      </c>
      <c r="H137">
        <v>117</v>
      </c>
      <c r="I137" s="4">
        <f t="shared" si="10"/>
        <v>46.91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1"/>
        <v>41340.25</v>
      </c>
      <c r="O137" s="9">
        <f t="shared" si="12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3.2862318840579712</v>
      </c>
      <c r="G138" t="s">
        <v>74</v>
      </c>
      <c r="H138">
        <v>58</v>
      </c>
      <c r="I138" s="4">
        <f t="shared" si="10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1"/>
        <v>41797.208333333336</v>
      </c>
      <c r="O138" s="9">
        <f t="shared" si="12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261.77777777777777</v>
      </c>
      <c r="G139" t="s">
        <v>20</v>
      </c>
      <c r="H139">
        <v>50</v>
      </c>
      <c r="I139" s="4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1"/>
        <v>40457.208333333336</v>
      </c>
      <c r="O139" s="9">
        <f t="shared" si="12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96</v>
      </c>
      <c r="G140" t="s">
        <v>14</v>
      </c>
      <c r="H140">
        <v>115</v>
      </c>
      <c r="I140" s="4">
        <f t="shared" si="10"/>
        <v>80.14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1"/>
        <v>41180.208333333336</v>
      </c>
      <c r="O140" s="9">
        <f t="shared" si="12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20.896851248642779</v>
      </c>
      <c r="G141" t="s">
        <v>14</v>
      </c>
      <c r="H141">
        <v>326</v>
      </c>
      <c r="I141" s="4">
        <f t="shared" si="10"/>
        <v>59.04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1"/>
        <v>42115.208333333328</v>
      </c>
      <c r="O141" s="9">
        <f t="shared" si="12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223.16363636363636</v>
      </c>
      <c r="G142" t="s">
        <v>20</v>
      </c>
      <c r="H142">
        <v>186</v>
      </c>
      <c r="I142" s="4">
        <f t="shared" si="10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1"/>
        <v>43156.25</v>
      </c>
      <c r="O142" s="9">
        <f t="shared" si="12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101.59097978227061</v>
      </c>
      <c r="G143" t="s">
        <v>20</v>
      </c>
      <c r="H143">
        <v>1071</v>
      </c>
      <c r="I143" s="4">
        <f t="shared" si="10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1"/>
        <v>42167.208333333328</v>
      </c>
      <c r="O143" s="9">
        <f t="shared" si="12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230.03999999999996</v>
      </c>
      <c r="G144" t="s">
        <v>20</v>
      </c>
      <c r="H144">
        <v>117</v>
      </c>
      <c r="I144" s="4">
        <f t="shared" si="10"/>
        <v>98.31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1"/>
        <v>41005.208333333336</v>
      </c>
      <c r="O144" s="9">
        <f t="shared" si="12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135.59259259259261</v>
      </c>
      <c r="G145" t="s">
        <v>20</v>
      </c>
      <c r="H145">
        <v>70</v>
      </c>
      <c r="I145" s="4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1"/>
        <v>40357.208333333336</v>
      </c>
      <c r="O145" s="9">
        <f t="shared" si="12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129.1</v>
      </c>
      <c r="G146" t="s">
        <v>20</v>
      </c>
      <c r="H146">
        <v>135</v>
      </c>
      <c r="I146" s="4">
        <f t="shared" si="10"/>
        <v>86.07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1"/>
        <v>43633.208333333328</v>
      </c>
      <c r="O146" s="9">
        <f t="shared" si="12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236.512</v>
      </c>
      <c r="G147" t="s">
        <v>20</v>
      </c>
      <c r="H147">
        <v>768</v>
      </c>
      <c r="I147" s="4">
        <f t="shared" si="10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1"/>
        <v>41889.208333333336</v>
      </c>
      <c r="O147" s="9">
        <f t="shared" si="12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17.25</v>
      </c>
      <c r="G148" t="s">
        <v>74</v>
      </c>
      <c r="H148">
        <v>51</v>
      </c>
      <c r="I148" s="4">
        <f t="shared" si="10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1"/>
        <v>40855.25</v>
      </c>
      <c r="O148" s="9">
        <f t="shared" si="12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112.49397590361446</v>
      </c>
      <c r="G149" t="s">
        <v>20</v>
      </c>
      <c r="H149">
        <v>199</v>
      </c>
      <c r="I149" s="4">
        <f t="shared" si="10"/>
        <v>46.92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1"/>
        <v>42534.208333333328</v>
      </c>
      <c r="O149" s="9">
        <f t="shared" si="12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121.02150537634408</v>
      </c>
      <c r="G150" t="s">
        <v>20</v>
      </c>
      <c r="H150">
        <v>107</v>
      </c>
      <c r="I150" s="4">
        <f t="shared" si="10"/>
        <v>105.19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1"/>
        <v>42941.208333333328</v>
      </c>
      <c r="O150" s="9">
        <f t="shared" si="12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219.87096774193549</v>
      </c>
      <c r="G151" t="s">
        <v>20</v>
      </c>
      <c r="H151">
        <v>195</v>
      </c>
      <c r="I151" s="4">
        <f t="shared" si="10"/>
        <v>69.91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1"/>
        <v>41275.25</v>
      </c>
      <c r="O151" s="9">
        <f t="shared" si="12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1</v>
      </c>
      <c r="G152" t="s">
        <v>14</v>
      </c>
      <c r="H152">
        <v>1</v>
      </c>
      <c r="I152" s="4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1"/>
        <v>43450.25</v>
      </c>
      <c r="O152" s="9">
        <f t="shared" si="12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64.166909620991248</v>
      </c>
      <c r="G153" t="s">
        <v>14</v>
      </c>
      <c r="H153">
        <v>1467</v>
      </c>
      <c r="I153" s="4">
        <f t="shared" si="10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1"/>
        <v>41799.208333333336</v>
      </c>
      <c r="O153" s="9">
        <f t="shared" si="12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423.06746987951806</v>
      </c>
      <c r="G154" t="s">
        <v>20</v>
      </c>
      <c r="H154">
        <v>3376</v>
      </c>
      <c r="I154" s="4">
        <f t="shared" si="10"/>
        <v>52.01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1"/>
        <v>42783.25</v>
      </c>
      <c r="O154" s="9">
        <f t="shared" si="12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92.984160506863773</v>
      </c>
      <c r="G155" t="s">
        <v>14</v>
      </c>
      <c r="H155">
        <v>5681</v>
      </c>
      <c r="I155" s="4">
        <f t="shared" si="10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1"/>
        <v>41201.208333333336</v>
      </c>
      <c r="O155" s="9">
        <f t="shared" si="12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58.756567425569173</v>
      </c>
      <c r="G156" t="s">
        <v>14</v>
      </c>
      <c r="H156">
        <v>1059</v>
      </c>
      <c r="I156" s="4">
        <f t="shared" si="10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1"/>
        <v>42502.208333333328</v>
      </c>
      <c r="O156" s="9">
        <f t="shared" si="12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65.022222222222226</v>
      </c>
      <c r="G157" t="s">
        <v>14</v>
      </c>
      <c r="H157">
        <v>1194</v>
      </c>
      <c r="I157" s="4">
        <f t="shared" si="10"/>
        <v>75.97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1"/>
        <v>40262.208333333336</v>
      </c>
      <c r="O157" s="9">
        <f t="shared" si="12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73.939560439560438</v>
      </c>
      <c r="G158" t="s">
        <v>74</v>
      </c>
      <c r="H158">
        <v>379</v>
      </c>
      <c r="I158" s="4">
        <f t="shared" si="10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1"/>
        <v>43743.208333333328</v>
      </c>
      <c r="O158" s="9">
        <f t="shared" si="12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52.666666666666664</v>
      </c>
      <c r="G159" t="s">
        <v>14</v>
      </c>
      <c r="H159">
        <v>30</v>
      </c>
      <c r="I159" s="4">
        <f t="shared" si="10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1"/>
        <v>41638.25</v>
      </c>
      <c r="O159" s="9">
        <f t="shared" si="12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220.95238095238096</v>
      </c>
      <c r="G160" t="s">
        <v>20</v>
      </c>
      <c r="H160">
        <v>41</v>
      </c>
      <c r="I160" s="4">
        <f t="shared" si="10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1"/>
        <v>42346.25</v>
      </c>
      <c r="O160" s="9">
        <f t="shared" si="12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100.01150627615063</v>
      </c>
      <c r="G161" t="s">
        <v>20</v>
      </c>
      <c r="H161">
        <v>1821</v>
      </c>
      <c r="I161" s="4">
        <f t="shared" si="10"/>
        <v>105.01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1"/>
        <v>43551.208333333328</v>
      </c>
      <c r="O161" s="9">
        <f t="shared" si="12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162.3125</v>
      </c>
      <c r="G162" t="s">
        <v>20</v>
      </c>
      <c r="H162">
        <v>164</v>
      </c>
      <c r="I162" s="4">
        <f t="shared" si="10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1"/>
        <v>43582.208333333328</v>
      </c>
      <c r="O162" s="9">
        <f t="shared" si="12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78.181818181818187</v>
      </c>
      <c r="G163" t="s">
        <v>14</v>
      </c>
      <c r="H163">
        <v>75</v>
      </c>
      <c r="I163" s="4">
        <f t="shared" si="10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1"/>
        <v>42270.208333333328</v>
      </c>
      <c r="O163" s="9">
        <f t="shared" si="12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149.73770491803279</v>
      </c>
      <c r="G164" t="s">
        <v>20</v>
      </c>
      <c r="H164">
        <v>157</v>
      </c>
      <c r="I164" s="4">
        <f t="shared" si="10"/>
        <v>58.18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1"/>
        <v>43442.25</v>
      </c>
      <c r="O164" s="9">
        <f t="shared" si="12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253.25714285714284</v>
      </c>
      <c r="G165" t="s">
        <v>20</v>
      </c>
      <c r="H165">
        <v>246</v>
      </c>
      <c r="I165" s="4">
        <f t="shared" si="10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1"/>
        <v>43028.208333333328</v>
      </c>
      <c r="O165" s="9">
        <f t="shared" si="12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100.16943521594683</v>
      </c>
      <c r="G166" t="s">
        <v>20</v>
      </c>
      <c r="H166">
        <v>1396</v>
      </c>
      <c r="I166" s="4">
        <f t="shared" si="10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1"/>
        <v>43016.208333333328</v>
      </c>
      <c r="O166" s="9">
        <f t="shared" si="12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121.99004424778761</v>
      </c>
      <c r="G167" t="s">
        <v>20</v>
      </c>
      <c r="H167">
        <v>2506</v>
      </c>
      <c r="I167" s="4">
        <f t="shared" si="10"/>
        <v>44.01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1"/>
        <v>42948.208333333328</v>
      </c>
      <c r="O167" s="9">
        <f t="shared" si="12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137.13265306122449</v>
      </c>
      <c r="G168" t="s">
        <v>20</v>
      </c>
      <c r="H168">
        <v>244</v>
      </c>
      <c r="I168" s="4">
        <f t="shared" si="10"/>
        <v>55.08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1"/>
        <v>40534.25</v>
      </c>
      <c r="O168" s="9">
        <f t="shared" si="12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415.53846153846149</v>
      </c>
      <c r="G169" t="s">
        <v>20</v>
      </c>
      <c r="H169">
        <v>146</v>
      </c>
      <c r="I169" s="4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1"/>
        <v>41435.208333333336</v>
      </c>
      <c r="O169" s="9">
        <f t="shared" si="12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31.30913348946136</v>
      </c>
      <c r="G170" t="s">
        <v>14</v>
      </c>
      <c r="H170">
        <v>955</v>
      </c>
      <c r="I170" s="4">
        <f t="shared" si="10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1"/>
        <v>43518.25</v>
      </c>
      <c r="O170" s="9">
        <f t="shared" si="12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424.08154506437768</v>
      </c>
      <c r="G171" t="s">
        <v>20</v>
      </c>
      <c r="H171">
        <v>1267</v>
      </c>
      <c r="I171" s="4">
        <f t="shared" si="10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1"/>
        <v>41077.208333333336</v>
      </c>
      <c r="O171" s="9">
        <f t="shared" si="12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2.93886230728336</v>
      </c>
      <c r="G172" t="s">
        <v>14</v>
      </c>
      <c r="H172">
        <v>67</v>
      </c>
      <c r="I172" s="4">
        <f t="shared" si="10"/>
        <v>82.51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1"/>
        <v>42950.208333333328</v>
      </c>
      <c r="O172" s="9">
        <f t="shared" si="12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10.63265306122449</v>
      </c>
      <c r="G173" t="s">
        <v>14</v>
      </c>
      <c r="H173">
        <v>5</v>
      </c>
      <c r="I173" s="4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1"/>
        <v>41718.208333333336</v>
      </c>
      <c r="O173" s="9">
        <f t="shared" si="12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82.875</v>
      </c>
      <c r="G174" t="s">
        <v>14</v>
      </c>
      <c r="H174">
        <v>26</v>
      </c>
      <c r="I174" s="4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1"/>
        <v>41839.208333333336</v>
      </c>
      <c r="O174" s="9">
        <f t="shared" si="12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163.01447776628748</v>
      </c>
      <c r="G175" t="s">
        <v>20</v>
      </c>
      <c r="H175">
        <v>1561</v>
      </c>
      <c r="I175" s="4">
        <f t="shared" si="10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1"/>
        <v>41412.208333333336</v>
      </c>
      <c r="O175" s="9">
        <f t="shared" si="12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894.66666666666674</v>
      </c>
      <c r="G176" t="s">
        <v>20</v>
      </c>
      <c r="H176">
        <v>48</v>
      </c>
      <c r="I176" s="4">
        <f t="shared" si="10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1"/>
        <v>42282.208333333328</v>
      </c>
      <c r="O176" s="9">
        <f t="shared" si="12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26.191501103752756</v>
      </c>
      <c r="G177" t="s">
        <v>14</v>
      </c>
      <c r="H177">
        <v>1130</v>
      </c>
      <c r="I177" s="4">
        <f t="shared" si="10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1"/>
        <v>42613.208333333328</v>
      </c>
      <c r="O177" s="9">
        <f t="shared" si="12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74.834782608695647</v>
      </c>
      <c r="G178" t="s">
        <v>14</v>
      </c>
      <c r="H178">
        <v>782</v>
      </c>
      <c r="I178" s="4">
        <f t="shared" si="10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1"/>
        <v>42616.208333333328</v>
      </c>
      <c r="O178" s="9">
        <f t="shared" si="12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416.47680412371136</v>
      </c>
      <c r="G179" t="s">
        <v>20</v>
      </c>
      <c r="H179">
        <v>2739</v>
      </c>
      <c r="I179" s="4">
        <f t="shared" si="10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1"/>
        <v>40497.25</v>
      </c>
      <c r="O179" s="9">
        <f t="shared" si="12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96.208333333333329</v>
      </c>
      <c r="G180" t="s">
        <v>14</v>
      </c>
      <c r="H180">
        <v>210</v>
      </c>
      <c r="I180" s="4">
        <f t="shared" si="10"/>
        <v>32.99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1"/>
        <v>42999.208333333328</v>
      </c>
      <c r="O180" s="9">
        <f t="shared" si="12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357.71910112359546</v>
      </c>
      <c r="G181" t="s">
        <v>20</v>
      </c>
      <c r="H181">
        <v>3537</v>
      </c>
      <c r="I181" s="4">
        <f t="shared" si="10"/>
        <v>45.01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1"/>
        <v>41350.208333333336</v>
      </c>
      <c r="O181" s="9">
        <f t="shared" si="12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308.45714285714286</v>
      </c>
      <c r="G182" t="s">
        <v>20</v>
      </c>
      <c r="H182">
        <v>2107</v>
      </c>
      <c r="I182" s="4">
        <f t="shared" si="10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1"/>
        <v>40259.208333333336</v>
      </c>
      <c r="O182" s="9">
        <f t="shared" si="12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61.802325581395344</v>
      </c>
      <c r="G183" t="s">
        <v>14</v>
      </c>
      <c r="H183">
        <v>136</v>
      </c>
      <c r="I183" s="4">
        <f t="shared" si="10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1"/>
        <v>43012.208333333328</v>
      </c>
      <c r="O183" s="9">
        <f t="shared" si="12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722.32472324723244</v>
      </c>
      <c r="G184" t="s">
        <v>20</v>
      </c>
      <c r="H184">
        <v>3318</v>
      </c>
      <c r="I184" s="4">
        <f t="shared" si="10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1"/>
        <v>43631.208333333328</v>
      </c>
      <c r="O184" s="9">
        <f t="shared" si="12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69.117647058823522</v>
      </c>
      <c r="G185" t="s">
        <v>14</v>
      </c>
      <c r="H185">
        <v>86</v>
      </c>
      <c r="I185" s="4">
        <f t="shared" si="10"/>
        <v>40.99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1"/>
        <v>40430.208333333336</v>
      </c>
      <c r="O185" s="9">
        <f t="shared" si="12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293.05555555555554</v>
      </c>
      <c r="G186" t="s">
        <v>20</v>
      </c>
      <c r="H186">
        <v>340</v>
      </c>
      <c r="I186" s="4">
        <f t="shared" si="10"/>
        <v>31.03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1"/>
        <v>43588.208333333328</v>
      </c>
      <c r="O186" s="9">
        <f t="shared" si="12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71.8</v>
      </c>
      <c r="G187" t="s">
        <v>14</v>
      </c>
      <c r="H187">
        <v>19</v>
      </c>
      <c r="I187" s="4">
        <f t="shared" si="10"/>
        <v>37.79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1"/>
        <v>43233.208333333328</v>
      </c>
      <c r="O187" s="9">
        <f t="shared" si="12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31.934684684684683</v>
      </c>
      <c r="G188" t="s">
        <v>14</v>
      </c>
      <c r="H188">
        <v>886</v>
      </c>
      <c r="I188" s="4">
        <f t="shared" si="10"/>
        <v>32.01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1"/>
        <v>41782.208333333336</v>
      </c>
      <c r="O188" s="9">
        <f t="shared" si="12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229.87375415282392</v>
      </c>
      <c r="G189" t="s">
        <v>20</v>
      </c>
      <c r="H189">
        <v>1442</v>
      </c>
      <c r="I189" s="4">
        <f t="shared" si="10"/>
        <v>95.97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1"/>
        <v>41328.25</v>
      </c>
      <c r="O189" s="9">
        <f t="shared" si="12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32.012195121951223</v>
      </c>
      <c r="G190" t="s">
        <v>14</v>
      </c>
      <c r="H190">
        <v>35</v>
      </c>
      <c r="I190" s="4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1"/>
        <v>41975.25</v>
      </c>
      <c r="O190" s="9">
        <f t="shared" si="12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23.525352848928385</v>
      </c>
      <c r="G191" t="s">
        <v>74</v>
      </c>
      <c r="H191">
        <v>441</v>
      </c>
      <c r="I191" s="4">
        <f t="shared" si="10"/>
        <v>102.05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1"/>
        <v>42433.25</v>
      </c>
      <c r="O191" s="9">
        <f t="shared" si="12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68.594594594594597</v>
      </c>
      <c r="G192" t="s">
        <v>14</v>
      </c>
      <c r="H192">
        <v>24</v>
      </c>
      <c r="I192" s="4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1"/>
        <v>41429.208333333336</v>
      </c>
      <c r="O192" s="9">
        <f t="shared" si="12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37.952380952380956</v>
      </c>
      <c r="G193" t="s">
        <v>14</v>
      </c>
      <c r="H193">
        <v>86</v>
      </c>
      <c r="I193" s="4">
        <f t="shared" si="10"/>
        <v>37.07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1"/>
        <v>43536.208333333328</v>
      </c>
      <c r="O193" s="9">
        <f t="shared" si="12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19.992957746478872</v>
      </c>
      <c r="G194" t="s">
        <v>14</v>
      </c>
      <c r="H194">
        <v>243</v>
      </c>
      <c r="I194" s="4">
        <f t="shared" si="10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1"/>
        <v>41817.208333333336</v>
      </c>
      <c r="O194" s="9">
        <f t="shared" si="12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IF(E195=0,"0", (E195/D195)*100)</f>
        <v>45.636363636363633</v>
      </c>
      <c r="G195" t="s">
        <v>14</v>
      </c>
      <c r="H195">
        <v>65</v>
      </c>
      <c r="I195" s="4">
        <f t="shared" ref="I195:I258" si="14">IF(H195=0,"0",ROUND((E195/H195),2))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5">(((L195/60)/60)/24)+DATE(1970,1,1)</f>
        <v>43198.208333333328</v>
      </c>
      <c r="O195" s="9">
        <f t="shared" ref="O195:O258" si="16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122.7605633802817</v>
      </c>
      <c r="G196" t="s">
        <v>20</v>
      </c>
      <c r="H196">
        <v>126</v>
      </c>
      <c r="I196" s="4">
        <f t="shared" si="14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5"/>
        <v>42261.208333333328</v>
      </c>
      <c r="O196" s="9">
        <f t="shared" si="16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361.75316455696202</v>
      </c>
      <c r="G197" t="s">
        <v>20</v>
      </c>
      <c r="H197">
        <v>524</v>
      </c>
      <c r="I197" s="4">
        <f t="shared" si="14"/>
        <v>109.08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5"/>
        <v>43310.208333333328</v>
      </c>
      <c r="O197" s="9">
        <f t="shared" si="16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63.146341463414636</v>
      </c>
      <c r="G198" t="s">
        <v>14</v>
      </c>
      <c r="H198">
        <v>100</v>
      </c>
      <c r="I198" s="4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5"/>
        <v>42616.208333333328</v>
      </c>
      <c r="O198" s="9">
        <f t="shared" si="16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298.20475319926874</v>
      </c>
      <c r="G199" t="s">
        <v>20</v>
      </c>
      <c r="H199">
        <v>1989</v>
      </c>
      <c r="I199" s="4">
        <f t="shared" si="14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5"/>
        <v>42909.208333333328</v>
      </c>
      <c r="O199" s="9">
        <f t="shared" si="16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9.5585443037974684</v>
      </c>
      <c r="G200" t="s">
        <v>14</v>
      </c>
      <c r="H200">
        <v>168</v>
      </c>
      <c r="I200" s="4">
        <f t="shared" si="14"/>
        <v>35.96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5"/>
        <v>40396.208333333336</v>
      </c>
      <c r="O200" s="9">
        <f t="shared" si="16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53.777777777777779</v>
      </c>
      <c r="G201" t="s">
        <v>14</v>
      </c>
      <c r="H201">
        <v>13</v>
      </c>
      <c r="I201" s="4">
        <f t="shared" si="14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5"/>
        <v>42192.208333333328</v>
      </c>
      <c r="O201" s="9">
        <f t="shared" si="16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2</v>
      </c>
      <c r="G202" t="s">
        <v>14</v>
      </c>
      <c r="H202">
        <v>1</v>
      </c>
      <c r="I202" s="4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5"/>
        <v>40262.208333333336</v>
      </c>
      <c r="O202" s="9">
        <f t="shared" si="16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681.19047619047615</v>
      </c>
      <c r="G203" t="s">
        <v>20</v>
      </c>
      <c r="H203">
        <v>157</v>
      </c>
      <c r="I203" s="4">
        <f t="shared" si="14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5"/>
        <v>41845.208333333336</v>
      </c>
      <c r="O203" s="9">
        <f t="shared" si="16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78.831325301204828</v>
      </c>
      <c r="G204" t="s">
        <v>74</v>
      </c>
      <c r="H204">
        <v>82</v>
      </c>
      <c r="I204" s="4">
        <f t="shared" si="14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5"/>
        <v>40818.208333333336</v>
      </c>
      <c r="O204" s="9">
        <f t="shared" si="16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134.40792216817235</v>
      </c>
      <c r="G205" t="s">
        <v>20</v>
      </c>
      <c r="H205">
        <v>4498</v>
      </c>
      <c r="I205" s="4">
        <f t="shared" si="14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5"/>
        <v>42752.25</v>
      </c>
      <c r="O205" s="9">
        <f t="shared" si="16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3.3719999999999999</v>
      </c>
      <c r="G206" t="s">
        <v>14</v>
      </c>
      <c r="H206">
        <v>40</v>
      </c>
      <c r="I206" s="4">
        <f t="shared" si="14"/>
        <v>63.23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5"/>
        <v>40636.208333333336</v>
      </c>
      <c r="O206" s="9">
        <f t="shared" si="16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431.84615384615387</v>
      </c>
      <c r="G207" t="s">
        <v>20</v>
      </c>
      <c r="H207">
        <v>80</v>
      </c>
      <c r="I207" s="4">
        <f t="shared" si="14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5"/>
        <v>43390.208333333328</v>
      </c>
      <c r="O207" s="9">
        <f t="shared" si="16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38.844444444444441</v>
      </c>
      <c r="G208" t="s">
        <v>74</v>
      </c>
      <c r="H208">
        <v>57</v>
      </c>
      <c r="I208" s="4">
        <f t="shared" si="14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5"/>
        <v>40236.25</v>
      </c>
      <c r="O208" s="9">
        <f t="shared" si="16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425.7</v>
      </c>
      <c r="G209" t="s">
        <v>20</v>
      </c>
      <c r="H209">
        <v>43</v>
      </c>
      <c r="I209" s="4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5"/>
        <v>43340.208333333328</v>
      </c>
      <c r="O209" s="9">
        <f t="shared" si="16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101.12239715591672</v>
      </c>
      <c r="G210" t="s">
        <v>20</v>
      </c>
      <c r="H210">
        <v>2053</v>
      </c>
      <c r="I210" s="4">
        <f t="shared" si="14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5"/>
        <v>43048.25</v>
      </c>
      <c r="O210" s="9">
        <f t="shared" si="16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21.188688946015425</v>
      </c>
      <c r="G211" t="s">
        <v>47</v>
      </c>
      <c r="H211">
        <v>808</v>
      </c>
      <c r="I211" s="4">
        <f t="shared" si="14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5"/>
        <v>42496.208333333328</v>
      </c>
      <c r="O211" s="9">
        <f t="shared" si="16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67.425531914893625</v>
      </c>
      <c r="G212" t="s">
        <v>14</v>
      </c>
      <c r="H212">
        <v>226</v>
      </c>
      <c r="I212" s="4">
        <f t="shared" si="14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5"/>
        <v>42797.25</v>
      </c>
      <c r="O212" s="9">
        <f t="shared" si="16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94.923371647509583</v>
      </c>
      <c r="G213" t="s">
        <v>14</v>
      </c>
      <c r="H213">
        <v>1625</v>
      </c>
      <c r="I213" s="4">
        <f t="shared" si="14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5"/>
        <v>41513.208333333336</v>
      </c>
      <c r="O213" s="9">
        <f t="shared" si="16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151.85185185185185</v>
      </c>
      <c r="G214" t="s">
        <v>20</v>
      </c>
      <c r="H214">
        <v>168</v>
      </c>
      <c r="I214" s="4">
        <f t="shared" si="14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5"/>
        <v>43814.25</v>
      </c>
      <c r="O214" s="9">
        <f t="shared" si="16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195.16382252559728</v>
      </c>
      <c r="G215" t="s">
        <v>20</v>
      </c>
      <c r="H215">
        <v>4289</v>
      </c>
      <c r="I215" s="4">
        <f t="shared" si="14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5"/>
        <v>40488.208333333336</v>
      </c>
      <c r="O215" s="9">
        <f t="shared" si="16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1023.1428571428571</v>
      </c>
      <c r="G216" t="s">
        <v>20</v>
      </c>
      <c r="H216">
        <v>165</v>
      </c>
      <c r="I216" s="4">
        <f t="shared" si="14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5"/>
        <v>40409.208333333336</v>
      </c>
      <c r="O216" s="9">
        <f t="shared" si="16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3.841836734693878</v>
      </c>
      <c r="G217" t="s">
        <v>14</v>
      </c>
      <c r="H217">
        <v>143</v>
      </c>
      <c r="I217" s="4">
        <f t="shared" si="14"/>
        <v>42.13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5"/>
        <v>43509.25</v>
      </c>
      <c r="O217" s="9">
        <f t="shared" si="16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155.07066557107643</v>
      </c>
      <c r="G218" t="s">
        <v>20</v>
      </c>
      <c r="H218">
        <v>1815</v>
      </c>
      <c r="I218" s="4">
        <f t="shared" si="14"/>
        <v>103.98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5"/>
        <v>40869.25</v>
      </c>
      <c r="O218" s="9">
        <f t="shared" si="16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44.753477588871718</v>
      </c>
      <c r="G219" t="s">
        <v>14</v>
      </c>
      <c r="H219">
        <v>934</v>
      </c>
      <c r="I219" s="4">
        <f t="shared" si="14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5"/>
        <v>43583.208333333328</v>
      </c>
      <c r="O219" s="9">
        <f t="shared" si="16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215.94736842105263</v>
      </c>
      <c r="G220" t="s">
        <v>20</v>
      </c>
      <c r="H220">
        <v>397</v>
      </c>
      <c r="I220" s="4">
        <f t="shared" si="14"/>
        <v>31.01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5"/>
        <v>40858.25</v>
      </c>
      <c r="O220" s="9">
        <f t="shared" si="16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332.12709832134288</v>
      </c>
      <c r="G221" t="s">
        <v>20</v>
      </c>
      <c r="H221">
        <v>1539</v>
      </c>
      <c r="I221" s="4">
        <f t="shared" si="14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5"/>
        <v>41137.208333333336</v>
      </c>
      <c r="O221" s="9">
        <f t="shared" si="16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8.4430379746835449</v>
      </c>
      <c r="G222" t="s">
        <v>14</v>
      </c>
      <c r="H222">
        <v>17</v>
      </c>
      <c r="I222" s="4">
        <f t="shared" si="14"/>
        <v>39.24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5"/>
        <v>40725.208333333336</v>
      </c>
      <c r="O222" s="9">
        <f t="shared" si="16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98.625514403292186</v>
      </c>
      <c r="G223" t="s">
        <v>14</v>
      </c>
      <c r="H223">
        <v>2179</v>
      </c>
      <c r="I223" s="4">
        <f t="shared" si="14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5"/>
        <v>41081.208333333336</v>
      </c>
      <c r="O223" s="9">
        <f t="shared" si="16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137.97916666666669</v>
      </c>
      <c r="G224" t="s">
        <v>20</v>
      </c>
      <c r="H224">
        <v>138</v>
      </c>
      <c r="I224" s="4">
        <f t="shared" si="14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5"/>
        <v>41914.208333333336</v>
      </c>
      <c r="O224" s="9">
        <f t="shared" si="16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93.81099656357388</v>
      </c>
      <c r="G225" t="s">
        <v>14</v>
      </c>
      <c r="H225">
        <v>931</v>
      </c>
      <c r="I225" s="4">
        <f t="shared" si="14"/>
        <v>87.97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5"/>
        <v>42445.208333333328</v>
      </c>
      <c r="O225" s="9">
        <f t="shared" si="16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403.63930885529157</v>
      </c>
      <c r="G226" t="s">
        <v>20</v>
      </c>
      <c r="H226">
        <v>3594</v>
      </c>
      <c r="I226" s="4">
        <f t="shared" si="14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5"/>
        <v>41906.208333333336</v>
      </c>
      <c r="O226" s="9">
        <f t="shared" si="16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260.1740412979351</v>
      </c>
      <c r="G227" t="s">
        <v>20</v>
      </c>
      <c r="H227">
        <v>5880</v>
      </c>
      <c r="I227" s="4">
        <f t="shared" si="14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5"/>
        <v>41762.208333333336</v>
      </c>
      <c r="O227" s="9">
        <f t="shared" si="16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366.63333333333333</v>
      </c>
      <c r="G228" t="s">
        <v>20</v>
      </c>
      <c r="H228">
        <v>112</v>
      </c>
      <c r="I228" s="4">
        <f t="shared" si="14"/>
        <v>98.21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5"/>
        <v>40276.208333333336</v>
      </c>
      <c r="O228" s="9">
        <f t="shared" si="16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168.72085385878489</v>
      </c>
      <c r="G229" t="s">
        <v>20</v>
      </c>
      <c r="H229">
        <v>943</v>
      </c>
      <c r="I229" s="4">
        <f t="shared" si="14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5"/>
        <v>42139.208333333328</v>
      </c>
      <c r="O229" s="9">
        <f t="shared" si="16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119.90717911530093</v>
      </c>
      <c r="G230" t="s">
        <v>20</v>
      </c>
      <c r="H230">
        <v>2468</v>
      </c>
      <c r="I230" s="4">
        <f t="shared" si="14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5"/>
        <v>42613.208333333328</v>
      </c>
      <c r="O230" s="9">
        <f t="shared" si="16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193.68925233644859</v>
      </c>
      <c r="G231" t="s">
        <v>20</v>
      </c>
      <c r="H231">
        <v>2551</v>
      </c>
      <c r="I231" s="4">
        <f t="shared" si="14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5"/>
        <v>42887.208333333328</v>
      </c>
      <c r="O231" s="9">
        <f t="shared" si="16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420.16666666666669</v>
      </c>
      <c r="G232" t="s">
        <v>20</v>
      </c>
      <c r="H232">
        <v>101</v>
      </c>
      <c r="I232" s="4">
        <f t="shared" si="14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5"/>
        <v>43805.25</v>
      </c>
      <c r="O232" s="9">
        <f t="shared" si="16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76.708333333333329</v>
      </c>
      <c r="G233" t="s">
        <v>74</v>
      </c>
      <c r="H233">
        <v>67</v>
      </c>
      <c r="I233" s="4">
        <f t="shared" si="14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5"/>
        <v>41415.208333333336</v>
      </c>
      <c r="O233" s="9">
        <f t="shared" si="16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171.26470588235293</v>
      </c>
      <c r="G234" t="s">
        <v>20</v>
      </c>
      <c r="H234">
        <v>92</v>
      </c>
      <c r="I234" s="4">
        <f t="shared" si="14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5"/>
        <v>42576.208333333328</v>
      </c>
      <c r="O234" s="9">
        <f t="shared" si="16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157.89473684210526</v>
      </c>
      <c r="G235" t="s">
        <v>20</v>
      </c>
      <c r="H235">
        <v>62</v>
      </c>
      <c r="I235" s="4">
        <f t="shared" si="14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5"/>
        <v>40706.208333333336</v>
      </c>
      <c r="O235" s="9">
        <f t="shared" si="16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109.08</v>
      </c>
      <c r="G236" t="s">
        <v>20</v>
      </c>
      <c r="H236">
        <v>149</v>
      </c>
      <c r="I236" s="4">
        <f t="shared" si="14"/>
        <v>54.91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5"/>
        <v>42969.208333333328</v>
      </c>
      <c r="O236" s="9">
        <f t="shared" si="16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41.732558139534881</v>
      </c>
      <c r="G237" t="s">
        <v>14</v>
      </c>
      <c r="H237">
        <v>92</v>
      </c>
      <c r="I237" s="4">
        <f t="shared" si="14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5"/>
        <v>42779.25</v>
      </c>
      <c r="O237" s="9">
        <f t="shared" si="16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10.944303797468354</v>
      </c>
      <c r="G238" t="s">
        <v>14</v>
      </c>
      <c r="H238">
        <v>57</v>
      </c>
      <c r="I238" s="4">
        <f t="shared" si="14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5"/>
        <v>43641.208333333328</v>
      </c>
      <c r="O238" s="9">
        <f t="shared" si="16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159.3763440860215</v>
      </c>
      <c r="G239" t="s">
        <v>20</v>
      </c>
      <c r="H239">
        <v>329</v>
      </c>
      <c r="I239" s="4">
        <f t="shared" si="14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5"/>
        <v>41754.208333333336</v>
      </c>
      <c r="O239" s="9">
        <f t="shared" si="16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422.41666666666669</v>
      </c>
      <c r="G240" t="s">
        <v>20</v>
      </c>
      <c r="H240">
        <v>97</v>
      </c>
      <c r="I240" s="4">
        <f t="shared" si="14"/>
        <v>104.52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5"/>
        <v>43083.25</v>
      </c>
      <c r="O240" s="9">
        <f t="shared" si="16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97.71875</v>
      </c>
      <c r="G241" t="s">
        <v>14</v>
      </c>
      <c r="H241">
        <v>41</v>
      </c>
      <c r="I241" s="4">
        <f t="shared" si="14"/>
        <v>76.27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5"/>
        <v>42245.208333333328</v>
      </c>
      <c r="O241" s="9">
        <f t="shared" si="16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418.78911564625849</v>
      </c>
      <c r="G242" t="s">
        <v>20</v>
      </c>
      <c r="H242">
        <v>1784</v>
      </c>
      <c r="I242" s="4">
        <f t="shared" si="14"/>
        <v>69.02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5"/>
        <v>40396.208333333336</v>
      </c>
      <c r="O242" s="9">
        <f t="shared" si="16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101.91632047477745</v>
      </c>
      <c r="G243" t="s">
        <v>20</v>
      </c>
      <c r="H243">
        <v>1684</v>
      </c>
      <c r="I243" s="4">
        <f t="shared" si="14"/>
        <v>101.98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5"/>
        <v>41742.208333333336</v>
      </c>
      <c r="O243" s="9">
        <f t="shared" si="16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127.72619047619047</v>
      </c>
      <c r="G244" t="s">
        <v>20</v>
      </c>
      <c r="H244">
        <v>250</v>
      </c>
      <c r="I244" s="4">
        <f t="shared" si="14"/>
        <v>42.92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5"/>
        <v>42865.208333333328</v>
      </c>
      <c r="O244" s="9">
        <f t="shared" si="16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445.21739130434781</v>
      </c>
      <c r="G245" t="s">
        <v>20</v>
      </c>
      <c r="H245">
        <v>238</v>
      </c>
      <c r="I245" s="4">
        <f t="shared" si="14"/>
        <v>43.03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5"/>
        <v>43163.25</v>
      </c>
      <c r="O245" s="9">
        <f t="shared" si="16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569.71428571428578</v>
      </c>
      <c r="G246" t="s">
        <v>20</v>
      </c>
      <c r="H246">
        <v>53</v>
      </c>
      <c r="I246" s="4">
        <f t="shared" si="14"/>
        <v>75.25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5"/>
        <v>41834.208333333336</v>
      </c>
      <c r="O246" s="9">
        <f t="shared" si="16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509.34482758620686</v>
      </c>
      <c r="G247" t="s">
        <v>20</v>
      </c>
      <c r="H247">
        <v>214</v>
      </c>
      <c r="I247" s="4">
        <f t="shared" si="14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5"/>
        <v>41736.208333333336</v>
      </c>
      <c r="O247" s="9">
        <f t="shared" si="16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325.5333333333333</v>
      </c>
      <c r="G248" t="s">
        <v>20</v>
      </c>
      <c r="H248">
        <v>222</v>
      </c>
      <c r="I248" s="4">
        <f t="shared" si="14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5"/>
        <v>41491.208333333336</v>
      </c>
      <c r="O248" s="9">
        <f t="shared" si="16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932.61616161616166</v>
      </c>
      <c r="G249" t="s">
        <v>20</v>
      </c>
      <c r="H249">
        <v>1884</v>
      </c>
      <c r="I249" s="4">
        <f t="shared" si="14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5"/>
        <v>42726.25</v>
      </c>
      <c r="O249" s="9">
        <f t="shared" si="16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211.33870967741933</v>
      </c>
      <c r="G250" t="s">
        <v>20</v>
      </c>
      <c r="H250">
        <v>218</v>
      </c>
      <c r="I250" s="4">
        <f t="shared" si="14"/>
        <v>60.11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5"/>
        <v>42004.25</v>
      </c>
      <c r="O250" s="9">
        <f t="shared" si="16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273.32520325203251</v>
      </c>
      <c r="G251" t="s">
        <v>20</v>
      </c>
      <c r="H251">
        <v>6465</v>
      </c>
      <c r="I251" s="4">
        <f t="shared" si="14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5"/>
        <v>42006.25</v>
      </c>
      <c r="O251" s="9">
        <f t="shared" si="16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3</v>
      </c>
      <c r="G252" t="s">
        <v>14</v>
      </c>
      <c r="H252">
        <v>1</v>
      </c>
      <c r="I252" s="4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5"/>
        <v>40203.25</v>
      </c>
      <c r="O252" s="9">
        <f t="shared" si="16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54.084507042253513</v>
      </c>
      <c r="G253" t="s">
        <v>14</v>
      </c>
      <c r="H253">
        <v>101</v>
      </c>
      <c r="I253" s="4">
        <f t="shared" si="14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5"/>
        <v>41252.25</v>
      </c>
      <c r="O253" s="9">
        <f t="shared" si="16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626.29999999999995</v>
      </c>
      <c r="G254" t="s">
        <v>20</v>
      </c>
      <c r="H254">
        <v>59</v>
      </c>
      <c r="I254" s="4">
        <f t="shared" si="14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5"/>
        <v>41572.208333333336</v>
      </c>
      <c r="O254" s="9">
        <f t="shared" si="16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89.021399176954731</v>
      </c>
      <c r="G255" t="s">
        <v>14</v>
      </c>
      <c r="H255">
        <v>1335</v>
      </c>
      <c r="I255" s="4">
        <f t="shared" si="14"/>
        <v>81.02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5"/>
        <v>40641.208333333336</v>
      </c>
      <c r="O255" s="9">
        <f t="shared" si="16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184.89130434782609</v>
      </c>
      <c r="G256" t="s">
        <v>20</v>
      </c>
      <c r="H256">
        <v>88</v>
      </c>
      <c r="I256" s="4">
        <f t="shared" si="14"/>
        <v>96.65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5"/>
        <v>42787.25</v>
      </c>
      <c r="O256" s="9">
        <f t="shared" si="16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120.16770186335404</v>
      </c>
      <c r="G257" t="s">
        <v>20</v>
      </c>
      <c r="H257">
        <v>1697</v>
      </c>
      <c r="I257" s="4">
        <f t="shared" si="14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5"/>
        <v>40590.25</v>
      </c>
      <c r="O257" s="9">
        <f t="shared" si="16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23.390243902439025</v>
      </c>
      <c r="G258" t="s">
        <v>14</v>
      </c>
      <c r="H258">
        <v>15</v>
      </c>
      <c r="I258" s="4">
        <f t="shared" si="14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5"/>
        <v>42393.25</v>
      </c>
      <c r="O258" s="9">
        <f t="shared" si="16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IF(E259=0,"0", (E259/D259)*100)</f>
        <v>146</v>
      </c>
      <c r="G259" t="s">
        <v>20</v>
      </c>
      <c r="H259">
        <v>92</v>
      </c>
      <c r="I259" s="4">
        <f t="shared" ref="I259:I322" si="18">IF(H259=0,"0",ROUND((E259/H259),2))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9">(((L259/60)/60)/24)+DATE(1970,1,1)</f>
        <v>41338.25</v>
      </c>
      <c r="O259" s="9">
        <f t="shared" ref="O259:O322" si="20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268.48</v>
      </c>
      <c r="G260" t="s">
        <v>20</v>
      </c>
      <c r="H260">
        <v>186</v>
      </c>
      <c r="I260" s="4">
        <f t="shared" si="18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9"/>
        <v>42712.25</v>
      </c>
      <c r="O260" s="9">
        <f t="shared" si="20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597.5</v>
      </c>
      <c r="G261" t="s">
        <v>20</v>
      </c>
      <c r="H261">
        <v>138</v>
      </c>
      <c r="I261" s="4">
        <f t="shared" si="18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9"/>
        <v>41251.25</v>
      </c>
      <c r="O261" s="9">
        <f t="shared" si="20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157.69841269841268</v>
      </c>
      <c r="G262" t="s">
        <v>20</v>
      </c>
      <c r="H262">
        <v>261</v>
      </c>
      <c r="I262" s="4">
        <f t="shared" si="18"/>
        <v>38.07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9"/>
        <v>41180.208333333336</v>
      </c>
      <c r="O262" s="9">
        <f t="shared" si="20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31.201660735468568</v>
      </c>
      <c r="G263" t="s">
        <v>14</v>
      </c>
      <c r="H263">
        <v>454</v>
      </c>
      <c r="I263" s="4">
        <f t="shared" si="18"/>
        <v>57.94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9"/>
        <v>40415.208333333336</v>
      </c>
      <c r="O263" s="9">
        <f t="shared" si="20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313.41176470588238</v>
      </c>
      <c r="G264" t="s">
        <v>20</v>
      </c>
      <c r="H264">
        <v>107</v>
      </c>
      <c r="I264" s="4">
        <f t="shared" si="18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9"/>
        <v>40638.208333333336</v>
      </c>
      <c r="O264" s="9">
        <f t="shared" si="20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370.89655172413791</v>
      </c>
      <c r="G265" t="s">
        <v>20</v>
      </c>
      <c r="H265">
        <v>199</v>
      </c>
      <c r="I265" s="4">
        <f t="shared" si="18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9"/>
        <v>40187.25</v>
      </c>
      <c r="O265" s="9">
        <f t="shared" si="20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362.66447368421052</v>
      </c>
      <c r="G266" t="s">
        <v>20</v>
      </c>
      <c r="H266">
        <v>5512</v>
      </c>
      <c r="I266" s="4">
        <f t="shared" si="18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9"/>
        <v>41317.25</v>
      </c>
      <c r="O266" s="9">
        <f t="shared" si="20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123.08163265306122</v>
      </c>
      <c r="G267" t="s">
        <v>20</v>
      </c>
      <c r="H267">
        <v>86</v>
      </c>
      <c r="I267" s="4">
        <f t="shared" si="18"/>
        <v>70.13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9"/>
        <v>42372.25</v>
      </c>
      <c r="O267" s="9">
        <f t="shared" si="20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76.766756032171585</v>
      </c>
      <c r="G268" t="s">
        <v>14</v>
      </c>
      <c r="H268">
        <v>3182</v>
      </c>
      <c r="I268" s="4">
        <f t="shared" si="18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9"/>
        <v>41950.25</v>
      </c>
      <c r="O268" s="9">
        <f t="shared" si="20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233.62012987012989</v>
      </c>
      <c r="G269" t="s">
        <v>20</v>
      </c>
      <c r="H269">
        <v>2768</v>
      </c>
      <c r="I269" s="4">
        <f t="shared" si="18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9"/>
        <v>41206.208333333336</v>
      </c>
      <c r="O269" s="9">
        <f t="shared" si="20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180.53333333333333</v>
      </c>
      <c r="G270" t="s">
        <v>20</v>
      </c>
      <c r="H270">
        <v>48</v>
      </c>
      <c r="I270" s="4">
        <f t="shared" si="18"/>
        <v>56.42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9"/>
        <v>41186.208333333336</v>
      </c>
      <c r="O270" s="9">
        <f t="shared" si="20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252.62857142857143</v>
      </c>
      <c r="G271" t="s">
        <v>20</v>
      </c>
      <c r="H271">
        <v>87</v>
      </c>
      <c r="I271" s="4">
        <f t="shared" si="18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9"/>
        <v>43496.25</v>
      </c>
      <c r="O271" s="9">
        <f t="shared" si="20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27.176538240368025</v>
      </c>
      <c r="G272" t="s">
        <v>74</v>
      </c>
      <c r="H272">
        <v>1890</v>
      </c>
      <c r="I272" s="4">
        <f t="shared" si="18"/>
        <v>25.01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9"/>
        <v>40514.25</v>
      </c>
      <c r="O272" s="9">
        <f t="shared" si="20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</v>
      </c>
      <c r="G273" t="s">
        <v>47</v>
      </c>
      <c r="H273">
        <v>61</v>
      </c>
      <c r="I273" s="4">
        <f t="shared" si="18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9"/>
        <v>42345.25</v>
      </c>
      <c r="O273" s="9">
        <f t="shared" si="20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304.0097847358121</v>
      </c>
      <c r="G274" t="s">
        <v>20</v>
      </c>
      <c r="H274">
        <v>1894</v>
      </c>
      <c r="I274" s="4">
        <f t="shared" si="18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9"/>
        <v>43656.208333333328</v>
      </c>
      <c r="O274" s="9">
        <f t="shared" si="20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137.23076923076923</v>
      </c>
      <c r="G275" t="s">
        <v>20</v>
      </c>
      <c r="H275">
        <v>282</v>
      </c>
      <c r="I275" s="4">
        <f t="shared" si="18"/>
        <v>37.96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9"/>
        <v>42995.208333333328</v>
      </c>
      <c r="O275" s="9">
        <f t="shared" si="20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32.208333333333336</v>
      </c>
      <c r="G276" t="s">
        <v>14</v>
      </c>
      <c r="H276">
        <v>15</v>
      </c>
      <c r="I276" s="4">
        <f t="shared" si="18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9"/>
        <v>43045.25</v>
      </c>
      <c r="O276" s="9">
        <f t="shared" si="20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241.51282051282053</v>
      </c>
      <c r="G277" t="s">
        <v>20</v>
      </c>
      <c r="H277">
        <v>116</v>
      </c>
      <c r="I277" s="4">
        <f t="shared" si="18"/>
        <v>81.2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9"/>
        <v>43561.208333333328</v>
      </c>
      <c r="O277" s="9">
        <f t="shared" si="20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96.8</v>
      </c>
      <c r="G278" t="s">
        <v>14</v>
      </c>
      <c r="H278">
        <v>133</v>
      </c>
      <c r="I278" s="4">
        <f t="shared" si="18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9"/>
        <v>41018.208333333336</v>
      </c>
      <c r="O278" s="9">
        <f t="shared" si="20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1066.4285714285716</v>
      </c>
      <c r="G279" t="s">
        <v>20</v>
      </c>
      <c r="H279">
        <v>83</v>
      </c>
      <c r="I279" s="4">
        <f t="shared" si="18"/>
        <v>89.94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9"/>
        <v>40378.208333333336</v>
      </c>
      <c r="O279" s="9">
        <f t="shared" si="20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325.88888888888891</v>
      </c>
      <c r="G280" t="s">
        <v>20</v>
      </c>
      <c r="H280">
        <v>91</v>
      </c>
      <c r="I280" s="4">
        <f t="shared" si="18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9"/>
        <v>41239.25</v>
      </c>
      <c r="O280" s="9">
        <f t="shared" si="20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170.70000000000002</v>
      </c>
      <c r="G281" t="s">
        <v>20</v>
      </c>
      <c r="H281">
        <v>546</v>
      </c>
      <c r="I281" s="4">
        <f t="shared" si="18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9"/>
        <v>43346.208333333328</v>
      </c>
      <c r="O281" s="9">
        <f t="shared" si="20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581.44000000000005</v>
      </c>
      <c r="G282" t="s">
        <v>20</v>
      </c>
      <c r="H282">
        <v>393</v>
      </c>
      <c r="I282" s="4">
        <f t="shared" si="18"/>
        <v>36.99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9"/>
        <v>43060.25</v>
      </c>
      <c r="O282" s="9">
        <f t="shared" si="20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91.520972644376897</v>
      </c>
      <c r="G283" t="s">
        <v>14</v>
      </c>
      <c r="H283">
        <v>2062</v>
      </c>
      <c r="I283" s="4">
        <f t="shared" si="18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9"/>
        <v>40979.25</v>
      </c>
      <c r="O283" s="9">
        <f t="shared" si="20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108.04761904761904</v>
      </c>
      <c r="G284" t="s">
        <v>20</v>
      </c>
      <c r="H284">
        <v>133</v>
      </c>
      <c r="I284" s="4">
        <f t="shared" si="18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9"/>
        <v>42701.25</v>
      </c>
      <c r="O284" s="9">
        <f t="shared" si="20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18.728395061728396</v>
      </c>
      <c r="G285" t="s">
        <v>14</v>
      </c>
      <c r="H285">
        <v>29</v>
      </c>
      <c r="I285" s="4">
        <f t="shared" si="18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9"/>
        <v>42520.208333333328</v>
      </c>
      <c r="O285" s="9">
        <f t="shared" si="20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83.193877551020407</v>
      </c>
      <c r="G286" t="s">
        <v>14</v>
      </c>
      <c r="H286">
        <v>132</v>
      </c>
      <c r="I286" s="4">
        <f t="shared" si="18"/>
        <v>61.77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9"/>
        <v>41030.208333333336</v>
      </c>
      <c r="O286" s="9">
        <f t="shared" si="20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706.33333333333337</v>
      </c>
      <c r="G287" t="s">
        <v>20</v>
      </c>
      <c r="H287">
        <v>254</v>
      </c>
      <c r="I287" s="4">
        <f t="shared" si="18"/>
        <v>25.03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9"/>
        <v>42623.208333333328</v>
      </c>
      <c r="O287" s="9">
        <f t="shared" si="20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17.446030330062445</v>
      </c>
      <c r="G288" t="s">
        <v>74</v>
      </c>
      <c r="H288">
        <v>184</v>
      </c>
      <c r="I288" s="4">
        <f t="shared" si="18"/>
        <v>106.29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9"/>
        <v>42697.25</v>
      </c>
      <c r="O288" s="9">
        <f t="shared" si="20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209.73015873015873</v>
      </c>
      <c r="G289" t="s">
        <v>20</v>
      </c>
      <c r="H289">
        <v>176</v>
      </c>
      <c r="I289" s="4">
        <f t="shared" si="18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9"/>
        <v>42122.208333333328</v>
      </c>
      <c r="O289" s="9">
        <f t="shared" si="20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97.785714285714292</v>
      </c>
      <c r="G290" t="s">
        <v>14</v>
      </c>
      <c r="H290">
        <v>137</v>
      </c>
      <c r="I290" s="4">
        <f t="shared" si="18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9"/>
        <v>40982.208333333336</v>
      </c>
      <c r="O290" s="9">
        <f t="shared" si="20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1684.25</v>
      </c>
      <c r="G291" t="s">
        <v>20</v>
      </c>
      <c r="H291">
        <v>337</v>
      </c>
      <c r="I291" s="4">
        <f t="shared" si="18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9"/>
        <v>42219.208333333328</v>
      </c>
      <c r="O291" s="9">
        <f t="shared" si="20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54.402135231316727</v>
      </c>
      <c r="G292" t="s">
        <v>14</v>
      </c>
      <c r="H292">
        <v>908</v>
      </c>
      <c r="I292" s="4">
        <f t="shared" si="18"/>
        <v>101.02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9"/>
        <v>41404.208333333336</v>
      </c>
      <c r="O292" s="9">
        <f t="shared" si="20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456.61111111111109</v>
      </c>
      <c r="G293" t="s">
        <v>20</v>
      </c>
      <c r="H293">
        <v>107</v>
      </c>
      <c r="I293" s="4">
        <f t="shared" si="18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9"/>
        <v>40831.208333333336</v>
      </c>
      <c r="O293" s="9">
        <f t="shared" si="20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9.8219178082191778</v>
      </c>
      <c r="G294" t="s">
        <v>14</v>
      </c>
      <c r="H294">
        <v>10</v>
      </c>
      <c r="I294" s="4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9"/>
        <v>40984.208333333336</v>
      </c>
      <c r="O294" s="9">
        <f t="shared" si="20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16.384615384615383</v>
      </c>
      <c r="G295" t="s">
        <v>74</v>
      </c>
      <c r="H295">
        <v>32</v>
      </c>
      <c r="I295" s="4">
        <f t="shared" si="18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9"/>
        <v>40456.208333333336</v>
      </c>
      <c r="O295" s="9">
        <f t="shared" si="20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1339.6666666666667</v>
      </c>
      <c r="G296" t="s">
        <v>20</v>
      </c>
      <c r="H296">
        <v>183</v>
      </c>
      <c r="I296" s="4">
        <f t="shared" si="18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9"/>
        <v>43399.208333333328</v>
      </c>
      <c r="O296" s="9">
        <f t="shared" si="20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35.650077760497666</v>
      </c>
      <c r="G297" t="s">
        <v>14</v>
      </c>
      <c r="H297">
        <v>1910</v>
      </c>
      <c r="I297" s="4">
        <f t="shared" si="18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9"/>
        <v>41562.208333333336</v>
      </c>
      <c r="O297" s="9">
        <f t="shared" si="20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54.950819672131146</v>
      </c>
      <c r="G298" t="s">
        <v>14</v>
      </c>
      <c r="H298">
        <v>38</v>
      </c>
      <c r="I298" s="4">
        <f t="shared" si="18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9"/>
        <v>43493.25</v>
      </c>
      <c r="O298" s="9">
        <f t="shared" si="20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94.236111111111114</v>
      </c>
      <c r="G299" t="s">
        <v>14</v>
      </c>
      <c r="H299">
        <v>104</v>
      </c>
      <c r="I299" s="4">
        <f t="shared" si="18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9"/>
        <v>41653.25</v>
      </c>
      <c r="O299" s="9">
        <f t="shared" si="20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143.91428571428571</v>
      </c>
      <c r="G300" t="s">
        <v>20</v>
      </c>
      <c r="H300">
        <v>72</v>
      </c>
      <c r="I300" s="4">
        <f t="shared" si="18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9"/>
        <v>42426.25</v>
      </c>
      <c r="O300" s="9">
        <f t="shared" si="20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51.421052631578945</v>
      </c>
      <c r="G301" t="s">
        <v>14</v>
      </c>
      <c r="H301">
        <v>49</v>
      </c>
      <c r="I301" s="4">
        <f t="shared" si="18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9"/>
        <v>42432.25</v>
      </c>
      <c r="O301" s="9">
        <f t="shared" si="20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5</v>
      </c>
      <c r="G302" t="s">
        <v>14</v>
      </c>
      <c r="H302">
        <v>1</v>
      </c>
      <c r="I302" s="4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9"/>
        <v>42977.208333333328</v>
      </c>
      <c r="O302" s="9">
        <f t="shared" si="20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1344.6666666666667</v>
      </c>
      <c r="G303" t="s">
        <v>20</v>
      </c>
      <c r="H303">
        <v>295</v>
      </c>
      <c r="I303" s="4">
        <f t="shared" si="18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9"/>
        <v>42061.25</v>
      </c>
      <c r="O303" s="9">
        <f t="shared" si="20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31.844940867279899</v>
      </c>
      <c r="G304" t="s">
        <v>14</v>
      </c>
      <c r="H304">
        <v>245</v>
      </c>
      <c r="I304" s="4">
        <f t="shared" si="18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9"/>
        <v>43345.208333333328</v>
      </c>
      <c r="O304" s="9">
        <f t="shared" si="20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82.617647058823536</v>
      </c>
      <c r="G305" t="s">
        <v>14</v>
      </c>
      <c r="H305">
        <v>32</v>
      </c>
      <c r="I305" s="4">
        <f t="shared" si="18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9"/>
        <v>42376.25</v>
      </c>
      <c r="O305" s="9">
        <f t="shared" si="20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546.14285714285722</v>
      </c>
      <c r="G306" t="s">
        <v>20</v>
      </c>
      <c r="H306">
        <v>142</v>
      </c>
      <c r="I306" s="4">
        <f t="shared" si="18"/>
        <v>80.77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9"/>
        <v>42589.208333333328</v>
      </c>
      <c r="O306" s="9">
        <f t="shared" si="20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286.21428571428572</v>
      </c>
      <c r="G307" t="s">
        <v>20</v>
      </c>
      <c r="H307">
        <v>85</v>
      </c>
      <c r="I307" s="4">
        <f t="shared" si="18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9"/>
        <v>42448.208333333328</v>
      </c>
      <c r="O307" s="9">
        <f t="shared" si="20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7.9076923076923071</v>
      </c>
      <c r="G308" t="s">
        <v>14</v>
      </c>
      <c r="H308">
        <v>7</v>
      </c>
      <c r="I308" s="4">
        <f t="shared" si="18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9"/>
        <v>42930.208333333328</v>
      </c>
      <c r="O308" s="9">
        <f t="shared" si="20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132.13677811550153</v>
      </c>
      <c r="G309" t="s">
        <v>20</v>
      </c>
      <c r="H309">
        <v>659</v>
      </c>
      <c r="I309" s="4">
        <f t="shared" si="18"/>
        <v>65.97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9"/>
        <v>41066.208333333336</v>
      </c>
      <c r="O309" s="9">
        <f t="shared" si="20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74.077834179357026</v>
      </c>
      <c r="G310" t="s">
        <v>14</v>
      </c>
      <c r="H310">
        <v>803</v>
      </c>
      <c r="I310" s="4">
        <f t="shared" si="18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9"/>
        <v>40651.208333333336</v>
      </c>
      <c r="O310" s="9">
        <f t="shared" si="20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75.292682926829272</v>
      </c>
      <c r="G311" t="s">
        <v>74</v>
      </c>
      <c r="H311">
        <v>75</v>
      </c>
      <c r="I311" s="4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9"/>
        <v>40807.208333333336</v>
      </c>
      <c r="O311" s="9">
        <f t="shared" si="20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20.333333333333332</v>
      </c>
      <c r="G312" t="s">
        <v>14</v>
      </c>
      <c r="H312">
        <v>16</v>
      </c>
      <c r="I312" s="4">
        <f t="shared" si="18"/>
        <v>99.13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9"/>
        <v>40277.208333333336</v>
      </c>
      <c r="O312" s="9">
        <f t="shared" si="20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203.36507936507937</v>
      </c>
      <c r="G313" t="s">
        <v>20</v>
      </c>
      <c r="H313">
        <v>121</v>
      </c>
      <c r="I313" s="4">
        <f t="shared" si="18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9"/>
        <v>40590.25</v>
      </c>
      <c r="O313" s="9">
        <f t="shared" si="20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310.2284263959391</v>
      </c>
      <c r="G314" t="s">
        <v>20</v>
      </c>
      <c r="H314">
        <v>3742</v>
      </c>
      <c r="I314" s="4">
        <f t="shared" si="18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9"/>
        <v>41572.208333333336</v>
      </c>
      <c r="O314" s="9">
        <f t="shared" si="20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395.31818181818181</v>
      </c>
      <c r="G315" t="s">
        <v>20</v>
      </c>
      <c r="H315">
        <v>223</v>
      </c>
      <c r="I315" s="4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9"/>
        <v>40966.25</v>
      </c>
      <c r="O315" s="9">
        <f t="shared" si="20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294.71428571428572</v>
      </c>
      <c r="G316" t="s">
        <v>20</v>
      </c>
      <c r="H316">
        <v>133</v>
      </c>
      <c r="I316" s="4">
        <f t="shared" si="18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9"/>
        <v>43536.208333333328</v>
      </c>
      <c r="O316" s="9">
        <f t="shared" si="20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33.89473684210526</v>
      </c>
      <c r="G317" t="s">
        <v>14</v>
      </c>
      <c r="H317">
        <v>31</v>
      </c>
      <c r="I317" s="4">
        <f t="shared" si="18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9"/>
        <v>41783.208333333336</v>
      </c>
      <c r="O317" s="9">
        <f t="shared" si="20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66.677083333333329</v>
      </c>
      <c r="G318" t="s">
        <v>14</v>
      </c>
      <c r="H318">
        <v>108</v>
      </c>
      <c r="I318" s="4">
        <f t="shared" si="18"/>
        <v>59.27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9"/>
        <v>43788.25</v>
      </c>
      <c r="O318" s="9">
        <f t="shared" si="20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19.227272727272727</v>
      </c>
      <c r="G319" t="s">
        <v>14</v>
      </c>
      <c r="H319">
        <v>30</v>
      </c>
      <c r="I319" s="4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9"/>
        <v>42869.208333333328</v>
      </c>
      <c r="O319" s="9">
        <f t="shared" si="20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15.842105263157894</v>
      </c>
      <c r="G320" t="s">
        <v>14</v>
      </c>
      <c r="H320">
        <v>17</v>
      </c>
      <c r="I320" s="4">
        <f t="shared" si="18"/>
        <v>53.12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9"/>
        <v>41684.25</v>
      </c>
      <c r="O320" s="9">
        <f t="shared" si="20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38.702380952380956</v>
      </c>
      <c r="G321" t="s">
        <v>74</v>
      </c>
      <c r="H321">
        <v>64</v>
      </c>
      <c r="I321" s="4">
        <f t="shared" si="18"/>
        <v>50.8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9"/>
        <v>40402.208333333336</v>
      </c>
      <c r="O321" s="9">
        <f t="shared" si="20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9.5876777251184837</v>
      </c>
      <c r="G322" t="s">
        <v>14</v>
      </c>
      <c r="H322">
        <v>80</v>
      </c>
      <c r="I322" s="4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9"/>
        <v>40673.208333333336</v>
      </c>
      <c r="O322" s="9">
        <f t="shared" si="20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IF(E323=0,"0", (E323/D323)*100)</f>
        <v>94.144366197183089</v>
      </c>
      <c r="G323" t="s">
        <v>14</v>
      </c>
      <c r="H323">
        <v>2468</v>
      </c>
      <c r="I323" s="4">
        <f t="shared" ref="I323:I386" si="22">IF(H323=0,"0",ROUND((E323/H323),2))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3">(((L323/60)/60)/24)+DATE(1970,1,1)</f>
        <v>40634.208333333336</v>
      </c>
      <c r="O323" s="9">
        <f t="shared" ref="O323:O386" si="24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166.56234096692114</v>
      </c>
      <c r="G324" t="s">
        <v>20</v>
      </c>
      <c r="H324">
        <v>5168</v>
      </c>
      <c r="I324" s="4">
        <f t="shared" si="22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3"/>
        <v>40507.25</v>
      </c>
      <c r="O324" s="9">
        <f t="shared" si="24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24.134831460674157</v>
      </c>
      <c r="G325" t="s">
        <v>14</v>
      </c>
      <c r="H325">
        <v>26</v>
      </c>
      <c r="I325" s="4">
        <f t="shared" si="22"/>
        <v>82.62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3"/>
        <v>41725.208333333336</v>
      </c>
      <c r="O325" s="9">
        <f t="shared" si="24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164.05633802816902</v>
      </c>
      <c r="G326" t="s">
        <v>20</v>
      </c>
      <c r="H326">
        <v>307</v>
      </c>
      <c r="I326" s="4">
        <f t="shared" si="22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3"/>
        <v>42176.208333333328</v>
      </c>
      <c r="O326" s="9">
        <f t="shared" si="24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90.723076923076931</v>
      </c>
      <c r="G327" t="s">
        <v>14</v>
      </c>
      <c r="H327">
        <v>73</v>
      </c>
      <c r="I327" s="4">
        <f t="shared" si="22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3"/>
        <v>43267.208333333328</v>
      </c>
      <c r="O327" s="9">
        <f t="shared" si="24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46.194444444444443</v>
      </c>
      <c r="G328" t="s">
        <v>14</v>
      </c>
      <c r="H328">
        <v>128</v>
      </c>
      <c r="I328" s="4">
        <f t="shared" si="22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3"/>
        <v>42364.25</v>
      </c>
      <c r="O328" s="9">
        <f t="shared" si="24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38.53846153846154</v>
      </c>
      <c r="G329" t="s">
        <v>14</v>
      </c>
      <c r="H329">
        <v>33</v>
      </c>
      <c r="I329" s="4">
        <f t="shared" si="22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3"/>
        <v>43705.208333333328</v>
      </c>
      <c r="O329" s="9">
        <f t="shared" si="24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133.56231003039514</v>
      </c>
      <c r="G330" t="s">
        <v>20</v>
      </c>
      <c r="H330">
        <v>2441</v>
      </c>
      <c r="I330" s="4">
        <f t="shared" si="22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3"/>
        <v>43434.25</v>
      </c>
      <c r="O330" s="9">
        <f t="shared" si="24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22.896588486140725</v>
      </c>
      <c r="G331" t="s">
        <v>47</v>
      </c>
      <c r="H331">
        <v>211</v>
      </c>
      <c r="I331" s="4">
        <f t="shared" si="22"/>
        <v>101.79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3"/>
        <v>42716.25</v>
      </c>
      <c r="O331" s="9">
        <f t="shared" si="24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184.95548961424333</v>
      </c>
      <c r="G332" t="s">
        <v>20</v>
      </c>
      <c r="H332">
        <v>1385</v>
      </c>
      <c r="I332" s="4">
        <f t="shared" si="22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3"/>
        <v>43077.25</v>
      </c>
      <c r="O332" s="9">
        <f t="shared" si="24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443.72727272727275</v>
      </c>
      <c r="G333" t="s">
        <v>20</v>
      </c>
      <c r="H333">
        <v>190</v>
      </c>
      <c r="I333" s="4">
        <f t="shared" si="22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3"/>
        <v>40896.25</v>
      </c>
      <c r="O333" s="9">
        <f t="shared" si="24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199.9806763285024</v>
      </c>
      <c r="G334" t="s">
        <v>20</v>
      </c>
      <c r="H334">
        <v>470</v>
      </c>
      <c r="I334" s="4">
        <f t="shared" si="22"/>
        <v>88.08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3"/>
        <v>41361.208333333336</v>
      </c>
      <c r="O334" s="9">
        <f t="shared" si="24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123.95833333333333</v>
      </c>
      <c r="G335" t="s">
        <v>20</v>
      </c>
      <c r="H335">
        <v>253</v>
      </c>
      <c r="I335" s="4">
        <f t="shared" si="22"/>
        <v>47.04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3"/>
        <v>43424.25</v>
      </c>
      <c r="O335" s="9">
        <f t="shared" si="24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186.61329305135951</v>
      </c>
      <c r="G336" t="s">
        <v>20</v>
      </c>
      <c r="H336">
        <v>1113</v>
      </c>
      <c r="I336" s="4">
        <f t="shared" si="22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3"/>
        <v>43110.25</v>
      </c>
      <c r="O336" s="9">
        <f t="shared" si="24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114.28538550057536</v>
      </c>
      <c r="G337" t="s">
        <v>20</v>
      </c>
      <c r="H337">
        <v>2283</v>
      </c>
      <c r="I337" s="4">
        <f t="shared" si="22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3"/>
        <v>43784.25</v>
      </c>
      <c r="O337" s="9">
        <f t="shared" si="24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97.032531824611041</v>
      </c>
      <c r="G338" t="s">
        <v>14</v>
      </c>
      <c r="H338">
        <v>1072</v>
      </c>
      <c r="I338" s="4">
        <f t="shared" si="22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3"/>
        <v>40527.25</v>
      </c>
      <c r="O338" s="9">
        <f t="shared" si="24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122.81904761904762</v>
      </c>
      <c r="G339" t="s">
        <v>20</v>
      </c>
      <c r="H339">
        <v>1095</v>
      </c>
      <c r="I339" s="4">
        <f t="shared" si="22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3"/>
        <v>43780.25</v>
      </c>
      <c r="O339" s="9">
        <f t="shared" si="24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179.14326647564468</v>
      </c>
      <c r="G340" t="s">
        <v>20</v>
      </c>
      <c r="H340">
        <v>1690</v>
      </c>
      <c r="I340" s="4">
        <f t="shared" si="22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3"/>
        <v>40821.208333333336</v>
      </c>
      <c r="O340" s="9">
        <f t="shared" si="24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79.951577402787962</v>
      </c>
      <c r="G341" t="s">
        <v>74</v>
      </c>
      <c r="H341">
        <v>1297</v>
      </c>
      <c r="I341" s="4">
        <f t="shared" si="22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3"/>
        <v>42949.208333333328</v>
      </c>
      <c r="O341" s="9">
        <f t="shared" si="24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94.242587601078171</v>
      </c>
      <c r="G342" t="s">
        <v>14</v>
      </c>
      <c r="H342">
        <v>393</v>
      </c>
      <c r="I342" s="4">
        <f t="shared" si="22"/>
        <v>88.97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3"/>
        <v>40889.25</v>
      </c>
      <c r="O342" s="9">
        <f t="shared" si="24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84.669291338582681</v>
      </c>
      <c r="G343" t="s">
        <v>14</v>
      </c>
      <c r="H343">
        <v>1257</v>
      </c>
      <c r="I343" s="4">
        <f t="shared" si="22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3"/>
        <v>42244.208333333328</v>
      </c>
      <c r="O343" s="9">
        <f t="shared" si="24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66.521920668058456</v>
      </c>
      <c r="G344" t="s">
        <v>14</v>
      </c>
      <c r="H344">
        <v>328</v>
      </c>
      <c r="I344" s="4">
        <f t="shared" si="22"/>
        <v>97.15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3"/>
        <v>41475.208333333336</v>
      </c>
      <c r="O344" s="9">
        <f t="shared" si="24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53.922222222222224</v>
      </c>
      <c r="G345" t="s">
        <v>14</v>
      </c>
      <c r="H345">
        <v>147</v>
      </c>
      <c r="I345" s="4">
        <f t="shared" si="22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3"/>
        <v>41597.25</v>
      </c>
      <c r="O345" s="9">
        <f t="shared" si="24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41.983299595141702</v>
      </c>
      <c r="G346" t="s">
        <v>14</v>
      </c>
      <c r="H346">
        <v>830</v>
      </c>
      <c r="I346" s="4">
        <f t="shared" si="22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3"/>
        <v>43122.25</v>
      </c>
      <c r="O346" s="9">
        <f t="shared" si="24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14.69479695431472</v>
      </c>
      <c r="G347" t="s">
        <v>14</v>
      </c>
      <c r="H347">
        <v>331</v>
      </c>
      <c r="I347" s="4">
        <f t="shared" si="22"/>
        <v>69.97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3"/>
        <v>42194.208333333328</v>
      </c>
      <c r="O347" s="9">
        <f t="shared" si="24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34.475000000000001</v>
      </c>
      <c r="G348" t="s">
        <v>14</v>
      </c>
      <c r="H348">
        <v>25</v>
      </c>
      <c r="I348" s="4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3"/>
        <v>42971.208333333328</v>
      </c>
      <c r="O348" s="9">
        <f t="shared" si="24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1400.7777777777778</v>
      </c>
      <c r="G349" t="s">
        <v>20</v>
      </c>
      <c r="H349">
        <v>191</v>
      </c>
      <c r="I349" s="4">
        <f t="shared" si="22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3"/>
        <v>42046.25</v>
      </c>
      <c r="O349" s="9">
        <f t="shared" si="24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71.770351758793964</v>
      </c>
      <c r="G350" t="s">
        <v>14</v>
      </c>
      <c r="H350">
        <v>3483</v>
      </c>
      <c r="I350" s="4">
        <f t="shared" si="22"/>
        <v>41.01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3"/>
        <v>42782.25</v>
      </c>
      <c r="O350" s="9">
        <f t="shared" si="24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53.074115044247783</v>
      </c>
      <c r="G351" t="s">
        <v>14</v>
      </c>
      <c r="H351">
        <v>923</v>
      </c>
      <c r="I351" s="4">
        <f t="shared" si="22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3"/>
        <v>42930.208333333328</v>
      </c>
      <c r="O351" s="9">
        <f t="shared" si="24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5</v>
      </c>
      <c r="G352" t="s">
        <v>14</v>
      </c>
      <c r="H352">
        <v>1</v>
      </c>
      <c r="I352" s="4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3"/>
        <v>42144.208333333328</v>
      </c>
      <c r="O352" s="9">
        <f t="shared" si="24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127.70715249662618</v>
      </c>
      <c r="G353" t="s">
        <v>20</v>
      </c>
      <c r="H353">
        <v>2013</v>
      </c>
      <c r="I353" s="4">
        <f t="shared" si="22"/>
        <v>47.01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3"/>
        <v>42240.208333333328</v>
      </c>
      <c r="O353" s="9">
        <f t="shared" si="24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34.892857142857139</v>
      </c>
      <c r="G354" t="s">
        <v>14</v>
      </c>
      <c r="H354">
        <v>33</v>
      </c>
      <c r="I354" s="4">
        <f t="shared" si="22"/>
        <v>29.61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3"/>
        <v>42315.25</v>
      </c>
      <c r="O354" s="9">
        <f t="shared" si="24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410.59821428571428</v>
      </c>
      <c r="G355" t="s">
        <v>20</v>
      </c>
      <c r="H355">
        <v>1703</v>
      </c>
      <c r="I355" s="4">
        <f t="shared" si="22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3"/>
        <v>43651.208333333328</v>
      </c>
      <c r="O355" s="9">
        <f t="shared" si="24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123.73770491803278</v>
      </c>
      <c r="G356" t="s">
        <v>20</v>
      </c>
      <c r="H356">
        <v>80</v>
      </c>
      <c r="I356" s="4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3"/>
        <v>41520.208333333336</v>
      </c>
      <c r="O356" s="9">
        <f t="shared" si="24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58.973684210526315</v>
      </c>
      <c r="G357" t="s">
        <v>47</v>
      </c>
      <c r="H357">
        <v>86</v>
      </c>
      <c r="I357" s="4">
        <f t="shared" si="22"/>
        <v>26.06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3"/>
        <v>42757.25</v>
      </c>
      <c r="O357" s="9">
        <f t="shared" si="24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36.892473118279568</v>
      </c>
      <c r="G358" t="s">
        <v>14</v>
      </c>
      <c r="H358">
        <v>40</v>
      </c>
      <c r="I358" s="4">
        <f t="shared" si="22"/>
        <v>85.78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3"/>
        <v>40922.25</v>
      </c>
      <c r="O358" s="9">
        <f t="shared" si="24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184.91304347826087</v>
      </c>
      <c r="G359" t="s">
        <v>20</v>
      </c>
      <c r="H359">
        <v>41</v>
      </c>
      <c r="I359" s="4">
        <f t="shared" si="22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3"/>
        <v>42250.208333333328</v>
      </c>
      <c r="O359" s="9">
        <f t="shared" si="24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11.814432989690722</v>
      </c>
      <c r="G360" t="s">
        <v>14</v>
      </c>
      <c r="H360">
        <v>23</v>
      </c>
      <c r="I360" s="4">
        <f t="shared" si="22"/>
        <v>49.83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3"/>
        <v>43322.208333333328</v>
      </c>
      <c r="O360" s="9">
        <f t="shared" si="24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298.7</v>
      </c>
      <c r="G361" t="s">
        <v>20</v>
      </c>
      <c r="H361">
        <v>187</v>
      </c>
      <c r="I361" s="4">
        <f t="shared" si="22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3"/>
        <v>40782.208333333336</v>
      </c>
      <c r="O361" s="9">
        <f t="shared" si="24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226.35175879396985</v>
      </c>
      <c r="G362" t="s">
        <v>20</v>
      </c>
      <c r="H362">
        <v>2875</v>
      </c>
      <c r="I362" s="4">
        <f t="shared" si="22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3"/>
        <v>40544.25</v>
      </c>
      <c r="O362" s="9">
        <f t="shared" si="24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173.56363636363636</v>
      </c>
      <c r="G363" t="s">
        <v>20</v>
      </c>
      <c r="H363">
        <v>88</v>
      </c>
      <c r="I363" s="4">
        <f t="shared" si="22"/>
        <v>108.48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3"/>
        <v>43015.208333333328</v>
      </c>
      <c r="O363" s="9">
        <f t="shared" si="24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371.75675675675677</v>
      </c>
      <c r="G364" t="s">
        <v>20</v>
      </c>
      <c r="H364">
        <v>191</v>
      </c>
      <c r="I364" s="4">
        <f t="shared" si="22"/>
        <v>72.02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3"/>
        <v>40570.25</v>
      </c>
      <c r="O364" s="9">
        <f t="shared" si="24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160.19230769230771</v>
      </c>
      <c r="G365" t="s">
        <v>20</v>
      </c>
      <c r="H365">
        <v>139</v>
      </c>
      <c r="I365" s="4">
        <f t="shared" si="22"/>
        <v>59.93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3"/>
        <v>40904.25</v>
      </c>
      <c r="O365" s="9">
        <f t="shared" si="24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1616.3333333333335</v>
      </c>
      <c r="G366" t="s">
        <v>20</v>
      </c>
      <c r="H366">
        <v>186</v>
      </c>
      <c r="I366" s="4">
        <f t="shared" si="22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3"/>
        <v>43164.25</v>
      </c>
      <c r="O366" s="9">
        <f t="shared" si="24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733.4375</v>
      </c>
      <c r="G367" t="s">
        <v>20</v>
      </c>
      <c r="H367">
        <v>112</v>
      </c>
      <c r="I367" s="4">
        <f t="shared" si="22"/>
        <v>104.78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3"/>
        <v>42733.25</v>
      </c>
      <c r="O367" s="9">
        <f t="shared" si="24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592.11111111111109</v>
      </c>
      <c r="G368" t="s">
        <v>20</v>
      </c>
      <c r="H368">
        <v>101</v>
      </c>
      <c r="I368" s="4">
        <f t="shared" si="22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3"/>
        <v>40546.25</v>
      </c>
      <c r="O368" s="9">
        <f t="shared" si="24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18.888888888888889</v>
      </c>
      <c r="G369" t="s">
        <v>14</v>
      </c>
      <c r="H369">
        <v>75</v>
      </c>
      <c r="I369" s="4">
        <f t="shared" si="22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3"/>
        <v>41930.208333333336</v>
      </c>
      <c r="O369" s="9">
        <f t="shared" si="24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276.80769230769232</v>
      </c>
      <c r="G370" t="s">
        <v>20</v>
      </c>
      <c r="H370">
        <v>206</v>
      </c>
      <c r="I370" s="4">
        <f t="shared" si="22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3"/>
        <v>40464.208333333336</v>
      </c>
      <c r="O370" s="9">
        <f t="shared" si="24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273.01851851851848</v>
      </c>
      <c r="G371" t="s">
        <v>20</v>
      </c>
      <c r="H371">
        <v>154</v>
      </c>
      <c r="I371" s="4">
        <f t="shared" si="22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3"/>
        <v>41308.25</v>
      </c>
      <c r="O371" s="9">
        <f t="shared" si="24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159.36331255565449</v>
      </c>
      <c r="G372" t="s">
        <v>20</v>
      </c>
      <c r="H372">
        <v>5966</v>
      </c>
      <c r="I372" s="4">
        <f t="shared" si="22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3"/>
        <v>43570.208333333328</v>
      </c>
      <c r="O372" s="9">
        <f t="shared" si="24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67.869978858350947</v>
      </c>
      <c r="G373" t="s">
        <v>14</v>
      </c>
      <c r="H373">
        <v>2176</v>
      </c>
      <c r="I373" s="4">
        <f t="shared" si="22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3"/>
        <v>42043.25</v>
      </c>
      <c r="O373" s="9">
        <f t="shared" si="24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1591.5555555555554</v>
      </c>
      <c r="G374" t="s">
        <v>20</v>
      </c>
      <c r="H374">
        <v>169</v>
      </c>
      <c r="I374" s="4">
        <f t="shared" si="22"/>
        <v>84.76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3"/>
        <v>42012.25</v>
      </c>
      <c r="O374" s="9">
        <f t="shared" si="24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730.18222222222221</v>
      </c>
      <c r="G375" t="s">
        <v>20</v>
      </c>
      <c r="H375">
        <v>2106</v>
      </c>
      <c r="I375" s="4">
        <f t="shared" si="22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3"/>
        <v>42964.208333333328</v>
      </c>
      <c r="O375" s="9">
        <f t="shared" si="24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13.185782556750297</v>
      </c>
      <c r="G376" t="s">
        <v>14</v>
      </c>
      <c r="H376">
        <v>441</v>
      </c>
      <c r="I376" s="4">
        <f t="shared" si="22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3"/>
        <v>43476.25</v>
      </c>
      <c r="O376" s="9">
        <f t="shared" si="24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54.777777777777779</v>
      </c>
      <c r="G377" t="s">
        <v>14</v>
      </c>
      <c r="H377">
        <v>25</v>
      </c>
      <c r="I377" s="4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3"/>
        <v>42293.208333333328</v>
      </c>
      <c r="O377" s="9">
        <f t="shared" si="24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361.02941176470591</v>
      </c>
      <c r="G378" t="s">
        <v>20</v>
      </c>
      <c r="H378">
        <v>131</v>
      </c>
      <c r="I378" s="4">
        <f t="shared" si="22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3"/>
        <v>41826.208333333336</v>
      </c>
      <c r="O378" s="9">
        <f t="shared" si="24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10.257545271629779</v>
      </c>
      <c r="G379" t="s">
        <v>14</v>
      </c>
      <c r="H379">
        <v>127</v>
      </c>
      <c r="I379" s="4">
        <f t="shared" si="22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3"/>
        <v>43760.208333333328</v>
      </c>
      <c r="O379" s="9">
        <f t="shared" si="24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13.962962962962964</v>
      </c>
      <c r="G380" t="s">
        <v>14</v>
      </c>
      <c r="H380">
        <v>355</v>
      </c>
      <c r="I380" s="4">
        <f t="shared" si="22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3"/>
        <v>43241.208333333328</v>
      </c>
      <c r="O380" s="9">
        <f t="shared" si="24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40.444444444444443</v>
      </c>
      <c r="G381" t="s">
        <v>14</v>
      </c>
      <c r="H381">
        <v>44</v>
      </c>
      <c r="I381" s="4">
        <f t="shared" si="22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3"/>
        <v>40843.208333333336</v>
      </c>
      <c r="O381" s="9">
        <f t="shared" si="24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160.32</v>
      </c>
      <c r="G382" t="s">
        <v>20</v>
      </c>
      <c r="H382">
        <v>84</v>
      </c>
      <c r="I382" s="4">
        <f t="shared" si="22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3"/>
        <v>41448.208333333336</v>
      </c>
      <c r="O382" s="9">
        <f t="shared" si="24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183.9433962264151</v>
      </c>
      <c r="G383" t="s">
        <v>20</v>
      </c>
      <c r="H383">
        <v>155</v>
      </c>
      <c r="I383" s="4">
        <f t="shared" si="22"/>
        <v>62.9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3"/>
        <v>42163.208333333328</v>
      </c>
      <c r="O383" s="9">
        <f t="shared" si="24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63.769230769230766</v>
      </c>
      <c r="G384" t="s">
        <v>14</v>
      </c>
      <c r="H384">
        <v>67</v>
      </c>
      <c r="I384" s="4">
        <f t="shared" si="22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3"/>
        <v>43024.208333333328</v>
      </c>
      <c r="O384" s="9">
        <f t="shared" si="24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225.38095238095238</v>
      </c>
      <c r="G385" t="s">
        <v>20</v>
      </c>
      <c r="H385">
        <v>189</v>
      </c>
      <c r="I385" s="4">
        <f t="shared" si="22"/>
        <v>75.13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3"/>
        <v>43509.25</v>
      </c>
      <c r="O385" s="9">
        <f t="shared" si="24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172.00961538461539</v>
      </c>
      <c r="G386" t="s">
        <v>20</v>
      </c>
      <c r="H386">
        <v>4799</v>
      </c>
      <c r="I386" s="4">
        <f t="shared" si="22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3"/>
        <v>42776.25</v>
      </c>
      <c r="O386" s="9">
        <f t="shared" si="24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IF(E387=0,"0", (E387/D387)*100)</f>
        <v>146.16709511568124</v>
      </c>
      <c r="G387" t="s">
        <v>20</v>
      </c>
      <c r="H387">
        <v>1137</v>
      </c>
      <c r="I387" s="4">
        <f t="shared" ref="I387:I450" si="26">IF(H387=0,"0",ROUND((E387/H387),2))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7">(((L387/60)/60)/24)+DATE(1970,1,1)</f>
        <v>43553.208333333328</v>
      </c>
      <c r="O387" s="9">
        <f t="shared" ref="O387:O450" si="28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76.42361623616236</v>
      </c>
      <c r="G388" t="s">
        <v>14</v>
      </c>
      <c r="H388">
        <v>1068</v>
      </c>
      <c r="I388" s="4">
        <f t="shared" si="26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7"/>
        <v>40355.208333333336</v>
      </c>
      <c r="O388" s="9">
        <f t="shared" si="28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39.261467889908261</v>
      </c>
      <c r="G389" t="s">
        <v>14</v>
      </c>
      <c r="H389">
        <v>424</v>
      </c>
      <c r="I389" s="4">
        <f t="shared" si="26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7"/>
        <v>41072.208333333336</v>
      </c>
      <c r="O389" s="9">
        <f t="shared" si="28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11.270034843205574</v>
      </c>
      <c r="G390" t="s">
        <v>74</v>
      </c>
      <c r="H390">
        <v>145</v>
      </c>
      <c r="I390" s="4">
        <f t="shared" si="26"/>
        <v>89.23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7"/>
        <v>40912.25</v>
      </c>
      <c r="O390" s="9">
        <f t="shared" si="28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122.11084337349398</v>
      </c>
      <c r="G391" t="s">
        <v>20</v>
      </c>
      <c r="H391">
        <v>1152</v>
      </c>
      <c r="I391" s="4">
        <f t="shared" si="26"/>
        <v>87.98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7"/>
        <v>40479.208333333336</v>
      </c>
      <c r="O391" s="9">
        <f t="shared" si="28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186.54166666666669</v>
      </c>
      <c r="G392" t="s">
        <v>20</v>
      </c>
      <c r="H392">
        <v>50</v>
      </c>
      <c r="I392" s="4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7"/>
        <v>41530.208333333336</v>
      </c>
      <c r="O392" s="9">
        <f t="shared" si="28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7.2731788079470201</v>
      </c>
      <c r="G393" t="s">
        <v>14</v>
      </c>
      <c r="H393">
        <v>151</v>
      </c>
      <c r="I393" s="4">
        <f t="shared" si="26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7"/>
        <v>41653.25</v>
      </c>
      <c r="O393" s="9">
        <f t="shared" si="28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65.642371234207957</v>
      </c>
      <c r="G394" t="s">
        <v>14</v>
      </c>
      <c r="H394">
        <v>1608</v>
      </c>
      <c r="I394" s="4">
        <f t="shared" si="26"/>
        <v>42.01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7"/>
        <v>40549.25</v>
      </c>
      <c r="O394" s="9">
        <f t="shared" si="28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228.96178343949046</v>
      </c>
      <c r="G395" t="s">
        <v>20</v>
      </c>
      <c r="H395">
        <v>3059</v>
      </c>
      <c r="I395" s="4">
        <f t="shared" si="26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7"/>
        <v>42933.208333333328</v>
      </c>
      <c r="O395" s="9">
        <f t="shared" si="28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469.37499999999994</v>
      </c>
      <c r="G396" t="s">
        <v>20</v>
      </c>
      <c r="H396">
        <v>34</v>
      </c>
      <c r="I396" s="4">
        <f t="shared" si="26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7"/>
        <v>41484.208333333336</v>
      </c>
      <c r="O396" s="9">
        <f t="shared" si="28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130.11267605633802</v>
      </c>
      <c r="G397" t="s">
        <v>20</v>
      </c>
      <c r="H397">
        <v>220</v>
      </c>
      <c r="I397" s="4">
        <f t="shared" si="26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7"/>
        <v>40885.25</v>
      </c>
      <c r="O397" s="9">
        <f t="shared" si="28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167.05422993492408</v>
      </c>
      <c r="G398" t="s">
        <v>20</v>
      </c>
      <c r="H398">
        <v>1604</v>
      </c>
      <c r="I398" s="4">
        <f t="shared" si="26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7"/>
        <v>43378.208333333328</v>
      </c>
      <c r="O398" s="9">
        <f t="shared" si="28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173.8641975308642</v>
      </c>
      <c r="G399" t="s">
        <v>20</v>
      </c>
      <c r="H399">
        <v>454</v>
      </c>
      <c r="I399" s="4">
        <f t="shared" si="26"/>
        <v>31.02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7"/>
        <v>41417.208333333336</v>
      </c>
      <c r="O399" s="9">
        <f t="shared" si="28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717.76470588235293</v>
      </c>
      <c r="G400" t="s">
        <v>20</v>
      </c>
      <c r="H400">
        <v>123</v>
      </c>
      <c r="I400" s="4">
        <f t="shared" si="26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7"/>
        <v>43228.208333333328</v>
      </c>
      <c r="O400" s="9">
        <f t="shared" si="28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63.850976361767728</v>
      </c>
      <c r="G401" t="s">
        <v>14</v>
      </c>
      <c r="H401">
        <v>941</v>
      </c>
      <c r="I401" s="4">
        <f t="shared" si="26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7"/>
        <v>40576.25</v>
      </c>
      <c r="O401" s="9">
        <f t="shared" si="28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2</v>
      </c>
      <c r="G402" t="s">
        <v>14</v>
      </c>
      <c r="H402">
        <v>1</v>
      </c>
      <c r="I402" s="4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7"/>
        <v>41502.208333333336</v>
      </c>
      <c r="O402" s="9">
        <f t="shared" si="28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1530.2222222222222</v>
      </c>
      <c r="G403" t="s">
        <v>20</v>
      </c>
      <c r="H403">
        <v>299</v>
      </c>
      <c r="I403" s="4">
        <f t="shared" si="26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7"/>
        <v>43765.208333333328</v>
      </c>
      <c r="O403" s="9">
        <f t="shared" si="28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40.356164383561641</v>
      </c>
      <c r="G404" t="s">
        <v>14</v>
      </c>
      <c r="H404">
        <v>40</v>
      </c>
      <c r="I404" s="4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7"/>
        <v>40914.25</v>
      </c>
      <c r="O404" s="9">
        <f t="shared" si="28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86.220633299284984</v>
      </c>
      <c r="G405" t="s">
        <v>14</v>
      </c>
      <c r="H405">
        <v>3015</v>
      </c>
      <c r="I405" s="4">
        <f t="shared" si="26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7"/>
        <v>40310.208333333336</v>
      </c>
      <c r="O405" s="9">
        <f t="shared" si="28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315.58486707566465</v>
      </c>
      <c r="G406" t="s">
        <v>20</v>
      </c>
      <c r="H406">
        <v>2237</v>
      </c>
      <c r="I406" s="4">
        <f t="shared" si="26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7"/>
        <v>43053.25</v>
      </c>
      <c r="O406" s="9">
        <f t="shared" si="28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89.618243243243242</v>
      </c>
      <c r="G407" t="s">
        <v>14</v>
      </c>
      <c r="H407">
        <v>435</v>
      </c>
      <c r="I407" s="4">
        <f t="shared" si="26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7"/>
        <v>43255.208333333328</v>
      </c>
      <c r="O407" s="9">
        <f t="shared" si="28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182.14503816793894</v>
      </c>
      <c r="G408" t="s">
        <v>20</v>
      </c>
      <c r="H408">
        <v>645</v>
      </c>
      <c r="I408" s="4">
        <f t="shared" si="26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7"/>
        <v>41304.25</v>
      </c>
      <c r="O408" s="9">
        <f t="shared" si="28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355.88235294117646</v>
      </c>
      <c r="G409" t="s">
        <v>20</v>
      </c>
      <c r="H409">
        <v>484</v>
      </c>
      <c r="I409" s="4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7"/>
        <v>43751.208333333328</v>
      </c>
      <c r="O409" s="9">
        <f t="shared" si="28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131.83695652173913</v>
      </c>
      <c r="G410" t="s">
        <v>20</v>
      </c>
      <c r="H410">
        <v>154</v>
      </c>
      <c r="I410" s="4">
        <f t="shared" si="26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7"/>
        <v>42541.208333333328</v>
      </c>
      <c r="O410" s="9">
        <f t="shared" si="28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46.315634218289084</v>
      </c>
      <c r="G411" t="s">
        <v>14</v>
      </c>
      <c r="H411">
        <v>714</v>
      </c>
      <c r="I411" s="4">
        <f t="shared" si="26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7"/>
        <v>42843.208333333328</v>
      </c>
      <c r="O411" s="9">
        <f t="shared" si="28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36.132726089785294</v>
      </c>
      <c r="G412" t="s">
        <v>47</v>
      </c>
      <c r="H412">
        <v>1111</v>
      </c>
      <c r="I412" s="4">
        <f t="shared" si="26"/>
        <v>49.99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7"/>
        <v>42122.208333333328</v>
      </c>
      <c r="O412" s="9">
        <f t="shared" si="28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104.62820512820512</v>
      </c>
      <c r="G413" t="s">
        <v>20</v>
      </c>
      <c r="H413">
        <v>82</v>
      </c>
      <c r="I413" s="4">
        <f t="shared" si="26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7"/>
        <v>42884.208333333328</v>
      </c>
      <c r="O413" s="9">
        <f t="shared" si="28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668.85714285714289</v>
      </c>
      <c r="G414" t="s">
        <v>20</v>
      </c>
      <c r="H414">
        <v>134</v>
      </c>
      <c r="I414" s="4">
        <f t="shared" si="26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7"/>
        <v>41642.25</v>
      </c>
      <c r="O414" s="9">
        <f t="shared" si="28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62.072823218997364</v>
      </c>
      <c r="G415" t="s">
        <v>47</v>
      </c>
      <c r="H415">
        <v>1089</v>
      </c>
      <c r="I415" s="4">
        <f t="shared" si="26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7"/>
        <v>43431.25</v>
      </c>
      <c r="O415" s="9">
        <f t="shared" si="28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84.699787460148784</v>
      </c>
      <c r="G416" t="s">
        <v>14</v>
      </c>
      <c r="H416">
        <v>5497</v>
      </c>
      <c r="I416" s="4">
        <f t="shared" si="26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7"/>
        <v>40288.208333333336</v>
      </c>
      <c r="O416" s="9">
        <f t="shared" si="28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11.059030837004405</v>
      </c>
      <c r="G417" t="s">
        <v>14</v>
      </c>
      <c r="H417">
        <v>418</v>
      </c>
      <c r="I417" s="4">
        <f t="shared" si="26"/>
        <v>30.03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7"/>
        <v>40921.25</v>
      </c>
      <c r="O417" s="9">
        <f t="shared" si="28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43.838781575037146</v>
      </c>
      <c r="G418" t="s">
        <v>14</v>
      </c>
      <c r="H418">
        <v>1439</v>
      </c>
      <c r="I418" s="4">
        <f t="shared" si="26"/>
        <v>41.01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7"/>
        <v>40560.25</v>
      </c>
      <c r="O418" s="9">
        <f t="shared" si="28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55.470588235294116</v>
      </c>
      <c r="G419" t="s">
        <v>14</v>
      </c>
      <c r="H419">
        <v>15</v>
      </c>
      <c r="I419" s="4">
        <f t="shared" si="26"/>
        <v>62.87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7"/>
        <v>43407.208333333328</v>
      </c>
      <c r="O419" s="9">
        <f t="shared" si="28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57.399511301160658</v>
      </c>
      <c r="G420" t="s">
        <v>14</v>
      </c>
      <c r="H420">
        <v>1999</v>
      </c>
      <c r="I420" s="4">
        <f t="shared" si="26"/>
        <v>47.01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7"/>
        <v>41035.208333333336</v>
      </c>
      <c r="O420" s="9">
        <f t="shared" si="28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123.43497363796135</v>
      </c>
      <c r="G421" t="s">
        <v>20</v>
      </c>
      <c r="H421">
        <v>5203</v>
      </c>
      <c r="I421" s="4">
        <f t="shared" si="26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7"/>
        <v>40899.25</v>
      </c>
      <c r="O421" s="9">
        <f t="shared" si="28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128.46</v>
      </c>
      <c r="G422" t="s">
        <v>20</v>
      </c>
      <c r="H422">
        <v>94</v>
      </c>
      <c r="I422" s="4">
        <f t="shared" si="26"/>
        <v>68.33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7"/>
        <v>42911.208333333328</v>
      </c>
      <c r="O422" s="9">
        <f t="shared" si="28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63.989361702127653</v>
      </c>
      <c r="G423" t="s">
        <v>14</v>
      </c>
      <c r="H423">
        <v>118</v>
      </c>
      <c r="I423" s="4">
        <f t="shared" si="26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7"/>
        <v>42915.208333333328</v>
      </c>
      <c r="O423" s="9">
        <f t="shared" si="28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127.29885057471265</v>
      </c>
      <c r="G424" t="s">
        <v>20</v>
      </c>
      <c r="H424">
        <v>205</v>
      </c>
      <c r="I424" s="4">
        <f t="shared" si="26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7"/>
        <v>40285.208333333336</v>
      </c>
      <c r="O424" s="9">
        <f t="shared" si="28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10.638024357239512</v>
      </c>
      <c r="G425" t="s">
        <v>14</v>
      </c>
      <c r="H425">
        <v>162</v>
      </c>
      <c r="I425" s="4">
        <f t="shared" si="26"/>
        <v>97.06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7"/>
        <v>40808.208333333336</v>
      </c>
      <c r="O425" s="9">
        <f t="shared" si="28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40.470588235294116</v>
      </c>
      <c r="G426" t="s">
        <v>14</v>
      </c>
      <c r="H426">
        <v>83</v>
      </c>
      <c r="I426" s="4">
        <f t="shared" si="26"/>
        <v>24.87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7"/>
        <v>43208.208333333328</v>
      </c>
      <c r="O426" s="9">
        <f t="shared" si="28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287.66666666666663</v>
      </c>
      <c r="G427" t="s">
        <v>20</v>
      </c>
      <c r="H427">
        <v>92</v>
      </c>
      <c r="I427" s="4">
        <f t="shared" si="26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7"/>
        <v>42213.208333333328</v>
      </c>
      <c r="O427" s="9">
        <f t="shared" si="28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572.94444444444446</v>
      </c>
      <c r="G428" t="s">
        <v>20</v>
      </c>
      <c r="H428">
        <v>219</v>
      </c>
      <c r="I428" s="4">
        <f t="shared" si="26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7"/>
        <v>41332.25</v>
      </c>
      <c r="O428" s="9">
        <f t="shared" si="28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112.90429799426933</v>
      </c>
      <c r="G429" t="s">
        <v>20</v>
      </c>
      <c r="H429">
        <v>2526</v>
      </c>
      <c r="I429" s="4">
        <f t="shared" si="26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7"/>
        <v>41895.208333333336</v>
      </c>
      <c r="O429" s="9">
        <f t="shared" si="28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46.387573964497044</v>
      </c>
      <c r="G430" t="s">
        <v>14</v>
      </c>
      <c r="H430">
        <v>747</v>
      </c>
      <c r="I430" s="4">
        <f t="shared" si="26"/>
        <v>62.97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7"/>
        <v>40585.25</v>
      </c>
      <c r="O430" s="9">
        <f t="shared" si="28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90.675916230366497</v>
      </c>
      <c r="G431" t="s">
        <v>74</v>
      </c>
      <c r="H431">
        <v>2138</v>
      </c>
      <c r="I431" s="4">
        <f t="shared" si="26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7"/>
        <v>41680.25</v>
      </c>
      <c r="O431" s="9">
        <f t="shared" si="28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67.740740740740748</v>
      </c>
      <c r="G432" t="s">
        <v>14</v>
      </c>
      <c r="H432">
        <v>84</v>
      </c>
      <c r="I432" s="4">
        <f t="shared" si="26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7"/>
        <v>43737.208333333328</v>
      </c>
      <c r="O432" s="9">
        <f t="shared" si="28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192.49019607843135</v>
      </c>
      <c r="G433" t="s">
        <v>20</v>
      </c>
      <c r="H433">
        <v>94</v>
      </c>
      <c r="I433" s="4">
        <f t="shared" si="26"/>
        <v>104.44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7"/>
        <v>43273.208333333328</v>
      </c>
      <c r="O433" s="9">
        <f t="shared" si="28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82.714285714285722</v>
      </c>
      <c r="G434" t="s">
        <v>14</v>
      </c>
      <c r="H434">
        <v>91</v>
      </c>
      <c r="I434" s="4">
        <f t="shared" si="26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7"/>
        <v>41761.208333333336</v>
      </c>
      <c r="O434" s="9">
        <f t="shared" si="28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54.163920922570021</v>
      </c>
      <c r="G435" t="s">
        <v>14</v>
      </c>
      <c r="H435">
        <v>792</v>
      </c>
      <c r="I435" s="4">
        <f t="shared" si="26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7"/>
        <v>41603.25</v>
      </c>
      <c r="O435" s="9">
        <f t="shared" si="28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16.722222222222221</v>
      </c>
      <c r="G436" t="s">
        <v>74</v>
      </c>
      <c r="H436">
        <v>10</v>
      </c>
      <c r="I436" s="4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7"/>
        <v>42705.25</v>
      </c>
      <c r="O436" s="9">
        <f t="shared" si="28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116.87664041994749</v>
      </c>
      <c r="G437" t="s">
        <v>20</v>
      </c>
      <c r="H437">
        <v>1713</v>
      </c>
      <c r="I437" s="4">
        <f t="shared" si="26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7"/>
        <v>41988.25</v>
      </c>
      <c r="O437" s="9">
        <f t="shared" si="28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1052.1538461538462</v>
      </c>
      <c r="G438" t="s">
        <v>20</v>
      </c>
      <c r="H438">
        <v>249</v>
      </c>
      <c r="I438" s="4">
        <f t="shared" si="26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7"/>
        <v>43575.208333333328</v>
      </c>
      <c r="O438" s="9">
        <f t="shared" si="28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123.07407407407408</v>
      </c>
      <c r="G439" t="s">
        <v>20</v>
      </c>
      <c r="H439">
        <v>192</v>
      </c>
      <c r="I439" s="4">
        <f t="shared" si="26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7"/>
        <v>42260.208333333328</v>
      </c>
      <c r="O439" s="9">
        <f t="shared" si="28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178.63855421686748</v>
      </c>
      <c r="G440" t="s">
        <v>20</v>
      </c>
      <c r="H440">
        <v>247</v>
      </c>
      <c r="I440" s="4">
        <f t="shared" si="26"/>
        <v>60.03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7"/>
        <v>41337.25</v>
      </c>
      <c r="O440" s="9">
        <f t="shared" si="28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355.28169014084506</v>
      </c>
      <c r="G441" t="s">
        <v>20</v>
      </c>
      <c r="H441">
        <v>2293</v>
      </c>
      <c r="I441" s="4">
        <f t="shared" si="26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7"/>
        <v>42680.208333333328</v>
      </c>
      <c r="O441" s="9">
        <f t="shared" si="28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161.90634146341463</v>
      </c>
      <c r="G442" t="s">
        <v>20</v>
      </c>
      <c r="H442">
        <v>3131</v>
      </c>
      <c r="I442" s="4">
        <f t="shared" si="26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7"/>
        <v>42916.208333333328</v>
      </c>
      <c r="O442" s="9">
        <f t="shared" si="28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24.914285714285715</v>
      </c>
      <c r="G443" t="s">
        <v>14</v>
      </c>
      <c r="H443">
        <v>32</v>
      </c>
      <c r="I443" s="4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7"/>
        <v>41025.208333333336</v>
      </c>
      <c r="O443" s="9">
        <f t="shared" si="28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198.72222222222223</v>
      </c>
      <c r="G444" t="s">
        <v>20</v>
      </c>
      <c r="H444">
        <v>143</v>
      </c>
      <c r="I444" s="4">
        <f t="shared" si="26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7"/>
        <v>42980.208333333328</v>
      </c>
      <c r="O444" s="9">
        <f t="shared" si="28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34.752688172043008</v>
      </c>
      <c r="G445" t="s">
        <v>74</v>
      </c>
      <c r="H445">
        <v>90</v>
      </c>
      <c r="I445" s="4">
        <f t="shared" si="26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7"/>
        <v>40451.208333333336</v>
      </c>
      <c r="O445" s="9">
        <f t="shared" si="28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176.41935483870967</v>
      </c>
      <c r="G446" t="s">
        <v>20</v>
      </c>
      <c r="H446">
        <v>296</v>
      </c>
      <c r="I446" s="4">
        <f t="shared" si="26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7"/>
        <v>40748.208333333336</v>
      </c>
      <c r="O446" s="9">
        <f t="shared" si="28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511.38095238095235</v>
      </c>
      <c r="G447" t="s">
        <v>20</v>
      </c>
      <c r="H447">
        <v>170</v>
      </c>
      <c r="I447" s="4">
        <f t="shared" si="26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7"/>
        <v>40515.25</v>
      </c>
      <c r="O447" s="9">
        <f t="shared" si="28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82.044117647058826</v>
      </c>
      <c r="G448" t="s">
        <v>14</v>
      </c>
      <c r="H448">
        <v>186</v>
      </c>
      <c r="I448" s="4">
        <f t="shared" si="26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7"/>
        <v>41261.25</v>
      </c>
      <c r="O448" s="9">
        <f t="shared" si="28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24.326030927835053</v>
      </c>
      <c r="G449" t="s">
        <v>74</v>
      </c>
      <c r="H449">
        <v>439</v>
      </c>
      <c r="I449" s="4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7"/>
        <v>43088.25</v>
      </c>
      <c r="O449" s="9">
        <f t="shared" si="28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50.482758620689658</v>
      </c>
      <c r="G450" t="s">
        <v>14</v>
      </c>
      <c r="H450">
        <v>605</v>
      </c>
      <c r="I450" s="4">
        <f t="shared" si="26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7"/>
        <v>41378.208333333336</v>
      </c>
      <c r="O450" s="9">
        <f t="shared" si="28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IF(E451=0,"0", (E451/D451)*100)</f>
        <v>967</v>
      </c>
      <c r="G451" t="s">
        <v>20</v>
      </c>
      <c r="H451">
        <v>86</v>
      </c>
      <c r="I451" s="4">
        <f t="shared" ref="I451:I514" si="30">IF(H451=0,"0",ROUND((E451/H451),2))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1">(((L451/60)/60)/24)+DATE(1970,1,1)</f>
        <v>43530.25</v>
      </c>
      <c r="O451" s="9">
        <f t="shared" ref="O451:O514" si="32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4</v>
      </c>
      <c r="G452" t="s">
        <v>14</v>
      </c>
      <c r="H452">
        <v>1</v>
      </c>
      <c r="I452" s="4">
        <f t="shared" si="30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1"/>
        <v>43394.208333333328</v>
      </c>
      <c r="O452" s="9">
        <f t="shared" si="32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122.84501347708894</v>
      </c>
      <c r="G453" t="s">
        <v>20</v>
      </c>
      <c r="H453">
        <v>6286</v>
      </c>
      <c r="I453" s="4">
        <f t="shared" si="30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1"/>
        <v>42935.208333333328</v>
      </c>
      <c r="O453" s="9">
        <f t="shared" si="32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63.4375</v>
      </c>
      <c r="G454" t="s">
        <v>14</v>
      </c>
      <c r="H454">
        <v>31</v>
      </c>
      <c r="I454" s="4">
        <f t="shared" si="30"/>
        <v>98.23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1"/>
        <v>40365.208333333336</v>
      </c>
      <c r="O454" s="9">
        <f t="shared" si="32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56.331688596491226</v>
      </c>
      <c r="G455" t="s">
        <v>14</v>
      </c>
      <c r="H455">
        <v>1181</v>
      </c>
      <c r="I455" s="4">
        <f t="shared" si="30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1"/>
        <v>42705.25</v>
      </c>
      <c r="O455" s="9">
        <f t="shared" si="32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44.074999999999996</v>
      </c>
      <c r="G456" t="s">
        <v>14</v>
      </c>
      <c r="H456">
        <v>39</v>
      </c>
      <c r="I456" s="4">
        <f t="shared" si="30"/>
        <v>45.21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1"/>
        <v>41568.208333333336</v>
      </c>
      <c r="O456" s="9">
        <f t="shared" si="32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118.37253218884121</v>
      </c>
      <c r="G457" t="s">
        <v>20</v>
      </c>
      <c r="H457">
        <v>3727</v>
      </c>
      <c r="I457" s="4">
        <f t="shared" si="30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1"/>
        <v>40809.208333333336</v>
      </c>
      <c r="O457" s="9">
        <f t="shared" si="32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104.1243169398907</v>
      </c>
      <c r="G458" t="s">
        <v>20</v>
      </c>
      <c r="H458">
        <v>1605</v>
      </c>
      <c r="I458" s="4">
        <f t="shared" si="30"/>
        <v>94.98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1"/>
        <v>43141.25</v>
      </c>
      <c r="O458" s="9">
        <f t="shared" si="32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26.640000000000004</v>
      </c>
      <c r="G459" t="s">
        <v>14</v>
      </c>
      <c r="H459">
        <v>46</v>
      </c>
      <c r="I459" s="4">
        <f t="shared" si="30"/>
        <v>28.96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1"/>
        <v>42657.208333333328</v>
      </c>
      <c r="O459" s="9">
        <f t="shared" si="32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351.20118343195264</v>
      </c>
      <c r="G460" t="s">
        <v>20</v>
      </c>
      <c r="H460">
        <v>2120</v>
      </c>
      <c r="I460" s="4">
        <f t="shared" si="30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1"/>
        <v>40265.208333333336</v>
      </c>
      <c r="O460" s="9">
        <f t="shared" si="32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90.063492063492063</v>
      </c>
      <c r="G461" t="s">
        <v>14</v>
      </c>
      <c r="H461">
        <v>105</v>
      </c>
      <c r="I461" s="4">
        <f t="shared" si="30"/>
        <v>54.04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1"/>
        <v>42001.25</v>
      </c>
      <c r="O461" s="9">
        <f t="shared" si="32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171.625</v>
      </c>
      <c r="G462" t="s">
        <v>20</v>
      </c>
      <c r="H462">
        <v>50</v>
      </c>
      <c r="I462" s="4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1"/>
        <v>40399.208333333336</v>
      </c>
      <c r="O462" s="9">
        <f t="shared" si="32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141.04655870445345</v>
      </c>
      <c r="G463" t="s">
        <v>20</v>
      </c>
      <c r="H463">
        <v>2080</v>
      </c>
      <c r="I463" s="4">
        <f t="shared" si="30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1"/>
        <v>41757.208333333336</v>
      </c>
      <c r="O463" s="9">
        <f t="shared" si="32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30.57944915254237</v>
      </c>
      <c r="G464" t="s">
        <v>14</v>
      </c>
      <c r="H464">
        <v>535</v>
      </c>
      <c r="I464" s="4">
        <f t="shared" si="30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1"/>
        <v>41304.25</v>
      </c>
      <c r="O464" s="9">
        <f t="shared" si="32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108.16455696202532</v>
      </c>
      <c r="G465" t="s">
        <v>20</v>
      </c>
      <c r="H465">
        <v>2105</v>
      </c>
      <c r="I465" s="4">
        <f t="shared" si="30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1"/>
        <v>41639.25</v>
      </c>
      <c r="O465" s="9">
        <f t="shared" si="32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133.45505617977528</v>
      </c>
      <c r="G466" t="s">
        <v>20</v>
      </c>
      <c r="H466">
        <v>2436</v>
      </c>
      <c r="I466" s="4">
        <f t="shared" si="30"/>
        <v>39.01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1"/>
        <v>43142.25</v>
      </c>
      <c r="O466" s="9">
        <f t="shared" si="32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187.85106382978722</v>
      </c>
      <c r="G467" t="s">
        <v>20</v>
      </c>
      <c r="H467">
        <v>80</v>
      </c>
      <c r="I467" s="4">
        <f t="shared" si="30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1"/>
        <v>43127.25</v>
      </c>
      <c r="O467" s="9">
        <f t="shared" si="32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332</v>
      </c>
      <c r="G468" t="s">
        <v>20</v>
      </c>
      <c r="H468">
        <v>42</v>
      </c>
      <c r="I468" s="4">
        <f t="shared" si="30"/>
        <v>94.86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1"/>
        <v>41409.208333333336</v>
      </c>
      <c r="O468" s="9">
        <f t="shared" si="32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575.21428571428578</v>
      </c>
      <c r="G469" t="s">
        <v>20</v>
      </c>
      <c r="H469">
        <v>139</v>
      </c>
      <c r="I469" s="4">
        <f t="shared" si="30"/>
        <v>57.94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1"/>
        <v>42331.25</v>
      </c>
      <c r="O469" s="9">
        <f t="shared" si="32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40.5</v>
      </c>
      <c r="G470" t="s">
        <v>14</v>
      </c>
      <c r="H470">
        <v>16</v>
      </c>
      <c r="I470" s="4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1"/>
        <v>43569.208333333328</v>
      </c>
      <c r="O470" s="9">
        <f t="shared" si="32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184.42857142857144</v>
      </c>
      <c r="G471" t="s">
        <v>20</v>
      </c>
      <c r="H471">
        <v>159</v>
      </c>
      <c r="I471" s="4">
        <f t="shared" si="30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1"/>
        <v>42142.208333333328</v>
      </c>
      <c r="O471" s="9">
        <f t="shared" si="32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285.80555555555554</v>
      </c>
      <c r="G472" t="s">
        <v>20</v>
      </c>
      <c r="H472">
        <v>381</v>
      </c>
      <c r="I472" s="4">
        <f t="shared" si="30"/>
        <v>27.01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1"/>
        <v>42716.25</v>
      </c>
      <c r="O472" s="9">
        <f t="shared" si="32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319</v>
      </c>
      <c r="G473" t="s">
        <v>20</v>
      </c>
      <c r="H473">
        <v>194</v>
      </c>
      <c r="I473" s="4">
        <f t="shared" si="30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1"/>
        <v>41031.208333333336</v>
      </c>
      <c r="O473" s="9">
        <f t="shared" si="32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39.234070221066318</v>
      </c>
      <c r="G474" t="s">
        <v>14</v>
      </c>
      <c r="H474">
        <v>575</v>
      </c>
      <c r="I474" s="4">
        <f t="shared" si="30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1"/>
        <v>43535.208333333328</v>
      </c>
      <c r="O474" s="9">
        <f t="shared" si="32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178.14000000000001</v>
      </c>
      <c r="G475" t="s">
        <v>20</v>
      </c>
      <c r="H475">
        <v>106</v>
      </c>
      <c r="I475" s="4">
        <f t="shared" si="30"/>
        <v>84.03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1"/>
        <v>43277.208333333328</v>
      </c>
      <c r="O475" s="9">
        <f t="shared" si="32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365.15</v>
      </c>
      <c r="G476" t="s">
        <v>20</v>
      </c>
      <c r="H476">
        <v>142</v>
      </c>
      <c r="I476" s="4">
        <f t="shared" si="30"/>
        <v>102.86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1"/>
        <v>41989.25</v>
      </c>
      <c r="O476" s="9">
        <f t="shared" si="32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113.94594594594594</v>
      </c>
      <c r="G477" t="s">
        <v>20</v>
      </c>
      <c r="H477">
        <v>211</v>
      </c>
      <c r="I477" s="4">
        <f t="shared" si="30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1"/>
        <v>41450.208333333336</v>
      </c>
      <c r="O477" s="9">
        <f t="shared" si="32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29.828720626631856</v>
      </c>
      <c r="G478" t="s">
        <v>14</v>
      </c>
      <c r="H478">
        <v>1120</v>
      </c>
      <c r="I478" s="4">
        <f t="shared" si="30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1"/>
        <v>43322.208333333328</v>
      </c>
      <c r="O478" s="9">
        <f t="shared" si="32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54.270588235294113</v>
      </c>
      <c r="G479" t="s">
        <v>14</v>
      </c>
      <c r="H479">
        <v>113</v>
      </c>
      <c r="I479" s="4">
        <f t="shared" si="30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1"/>
        <v>40720.208333333336</v>
      </c>
      <c r="O479" s="9">
        <f t="shared" si="32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236.34156976744185</v>
      </c>
      <c r="G480" t="s">
        <v>20</v>
      </c>
      <c r="H480">
        <v>2756</v>
      </c>
      <c r="I480" s="4">
        <f t="shared" si="30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1"/>
        <v>42072.208333333328</v>
      </c>
      <c r="O480" s="9">
        <f t="shared" si="32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512.91666666666663</v>
      </c>
      <c r="G481" t="s">
        <v>20</v>
      </c>
      <c r="H481">
        <v>173</v>
      </c>
      <c r="I481" s="4">
        <f t="shared" si="30"/>
        <v>71.16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1"/>
        <v>42945.208333333328</v>
      </c>
      <c r="O481" s="9">
        <f t="shared" si="32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100.65116279069768</v>
      </c>
      <c r="G482" t="s">
        <v>20</v>
      </c>
      <c r="H482">
        <v>87</v>
      </c>
      <c r="I482" s="4">
        <f t="shared" si="30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1"/>
        <v>40248.25</v>
      </c>
      <c r="O482" s="9">
        <f t="shared" si="32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81.348423194303152</v>
      </c>
      <c r="G483" t="s">
        <v>14</v>
      </c>
      <c r="H483">
        <v>1538</v>
      </c>
      <c r="I483" s="4">
        <f t="shared" si="30"/>
        <v>103.99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1"/>
        <v>41913.208333333336</v>
      </c>
      <c r="O483" s="9">
        <f t="shared" si="32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16.404761904761905</v>
      </c>
      <c r="G484" t="s">
        <v>14</v>
      </c>
      <c r="H484">
        <v>9</v>
      </c>
      <c r="I484" s="4">
        <f t="shared" si="30"/>
        <v>76.56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1"/>
        <v>40963.25</v>
      </c>
      <c r="O484" s="9">
        <f t="shared" si="32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52.774617067833695</v>
      </c>
      <c r="G485" t="s">
        <v>14</v>
      </c>
      <c r="H485">
        <v>554</v>
      </c>
      <c r="I485" s="4">
        <f t="shared" si="30"/>
        <v>87.07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1"/>
        <v>43811.25</v>
      </c>
      <c r="O485" s="9">
        <f t="shared" si="32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260.20608108108109</v>
      </c>
      <c r="G486" t="s">
        <v>20</v>
      </c>
      <c r="H486">
        <v>1572</v>
      </c>
      <c r="I486" s="4">
        <f t="shared" si="30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1"/>
        <v>41855.208333333336</v>
      </c>
      <c r="O486" s="9">
        <f t="shared" si="32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30.73289183222958</v>
      </c>
      <c r="G487" t="s">
        <v>14</v>
      </c>
      <c r="H487">
        <v>648</v>
      </c>
      <c r="I487" s="4">
        <f t="shared" si="30"/>
        <v>42.97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1"/>
        <v>43626.208333333328</v>
      </c>
      <c r="O487" s="9">
        <f t="shared" si="32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13.5</v>
      </c>
      <c r="G488" t="s">
        <v>14</v>
      </c>
      <c r="H488">
        <v>21</v>
      </c>
      <c r="I488" s="4">
        <f t="shared" si="30"/>
        <v>33.43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1"/>
        <v>43168.25</v>
      </c>
      <c r="O488" s="9">
        <f t="shared" si="32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178.62556663644605</v>
      </c>
      <c r="G489" t="s">
        <v>20</v>
      </c>
      <c r="H489">
        <v>2346</v>
      </c>
      <c r="I489" s="4">
        <f t="shared" si="30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1"/>
        <v>42845.208333333328</v>
      </c>
      <c r="O489" s="9">
        <f t="shared" si="32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220.0566037735849</v>
      </c>
      <c r="G490" t="s">
        <v>20</v>
      </c>
      <c r="H490">
        <v>115</v>
      </c>
      <c r="I490" s="4">
        <f t="shared" si="30"/>
        <v>101.42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1"/>
        <v>42403.25</v>
      </c>
      <c r="O490" s="9">
        <f t="shared" si="32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101.5108695652174</v>
      </c>
      <c r="G491" t="s">
        <v>20</v>
      </c>
      <c r="H491">
        <v>85</v>
      </c>
      <c r="I491" s="4">
        <f t="shared" si="30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1"/>
        <v>40406.208333333336</v>
      </c>
      <c r="O491" s="9">
        <f t="shared" si="32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191.5</v>
      </c>
      <c r="G492" t="s">
        <v>20</v>
      </c>
      <c r="H492">
        <v>144</v>
      </c>
      <c r="I492" s="4">
        <f t="shared" si="30"/>
        <v>31.92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1"/>
        <v>43786.25</v>
      </c>
      <c r="O492" s="9">
        <f t="shared" si="32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305.34683098591546</v>
      </c>
      <c r="G493" t="s">
        <v>20</v>
      </c>
      <c r="H493">
        <v>2443</v>
      </c>
      <c r="I493" s="4">
        <f t="shared" si="30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1"/>
        <v>41456.208333333336</v>
      </c>
      <c r="O493" s="9">
        <f t="shared" si="32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23.995287958115181</v>
      </c>
      <c r="G494" t="s">
        <v>74</v>
      </c>
      <c r="H494">
        <v>595</v>
      </c>
      <c r="I494" s="4">
        <f t="shared" si="30"/>
        <v>77.03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1"/>
        <v>40336.208333333336</v>
      </c>
      <c r="O494" s="9">
        <f t="shared" si="32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723.77777777777771</v>
      </c>
      <c r="G495" t="s">
        <v>20</v>
      </c>
      <c r="H495">
        <v>64</v>
      </c>
      <c r="I495" s="4">
        <f t="shared" si="30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1"/>
        <v>43645.208333333328</v>
      </c>
      <c r="O495" s="9">
        <f t="shared" si="32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547.36</v>
      </c>
      <c r="G496" t="s">
        <v>20</v>
      </c>
      <c r="H496">
        <v>268</v>
      </c>
      <c r="I496" s="4">
        <f t="shared" si="30"/>
        <v>51.06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1"/>
        <v>40990.208333333336</v>
      </c>
      <c r="O496" s="9">
        <f t="shared" si="32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414.49999999999994</v>
      </c>
      <c r="G497" t="s">
        <v>20</v>
      </c>
      <c r="H497">
        <v>195</v>
      </c>
      <c r="I497" s="4">
        <f t="shared" si="30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1"/>
        <v>41800.208333333336</v>
      </c>
      <c r="O497" s="9">
        <f t="shared" si="32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0.90696409140369971</v>
      </c>
      <c r="G498" t="s">
        <v>14</v>
      </c>
      <c r="H498">
        <v>54</v>
      </c>
      <c r="I498" s="4">
        <f t="shared" si="30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1"/>
        <v>42876.208333333328</v>
      </c>
      <c r="O498" s="9">
        <f t="shared" si="32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34.173469387755098</v>
      </c>
      <c r="G499" t="s">
        <v>14</v>
      </c>
      <c r="H499">
        <v>120</v>
      </c>
      <c r="I499" s="4">
        <f t="shared" si="30"/>
        <v>27.91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1"/>
        <v>42724.25</v>
      </c>
      <c r="O499" s="9">
        <f t="shared" si="32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23.948810754912099</v>
      </c>
      <c r="G500" t="s">
        <v>14</v>
      </c>
      <c r="H500">
        <v>579</v>
      </c>
      <c r="I500" s="4">
        <f t="shared" si="30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1"/>
        <v>42005.25</v>
      </c>
      <c r="O500" s="9">
        <f t="shared" si="32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48.072649572649574</v>
      </c>
      <c r="G501" t="s">
        <v>14</v>
      </c>
      <c r="H501">
        <v>2072</v>
      </c>
      <c r="I501" s="4">
        <f t="shared" si="30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1"/>
        <v>42444.208333333328</v>
      </c>
      <c r="O501" s="9">
        <f t="shared" si="32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 t="str">
        <f t="shared" si="29"/>
        <v>0</v>
      </c>
      <c r="G502" t="s">
        <v>14</v>
      </c>
      <c r="H502">
        <v>0</v>
      </c>
      <c r="I502" s="4" t="str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1"/>
        <v>41395.208333333336</v>
      </c>
      <c r="O502" s="9">
        <f t="shared" si="32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70.145182291666657</v>
      </c>
      <c r="G503" t="s">
        <v>14</v>
      </c>
      <c r="H503">
        <v>1796</v>
      </c>
      <c r="I503" s="4">
        <f t="shared" si="30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1"/>
        <v>41345.208333333336</v>
      </c>
      <c r="O503" s="9">
        <f t="shared" si="32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529.92307692307691</v>
      </c>
      <c r="G504" t="s">
        <v>20</v>
      </c>
      <c r="H504">
        <v>186</v>
      </c>
      <c r="I504" s="4">
        <f t="shared" si="30"/>
        <v>37.04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1"/>
        <v>41117.208333333336</v>
      </c>
      <c r="O504" s="9">
        <f t="shared" si="32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180.32549019607845</v>
      </c>
      <c r="G505" t="s">
        <v>20</v>
      </c>
      <c r="H505">
        <v>460</v>
      </c>
      <c r="I505" s="4">
        <f t="shared" si="30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1"/>
        <v>42186.208333333328</v>
      </c>
      <c r="O505" s="9">
        <f t="shared" si="32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92.320000000000007</v>
      </c>
      <c r="G506" t="s">
        <v>14</v>
      </c>
      <c r="H506">
        <v>62</v>
      </c>
      <c r="I506" s="4">
        <f t="shared" si="30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1"/>
        <v>42142.208333333328</v>
      </c>
      <c r="O506" s="9">
        <f t="shared" si="32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13.901001112347053</v>
      </c>
      <c r="G507" t="s">
        <v>14</v>
      </c>
      <c r="H507">
        <v>347</v>
      </c>
      <c r="I507" s="4">
        <f t="shared" si="30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1"/>
        <v>41341.25</v>
      </c>
      <c r="O507" s="9">
        <f t="shared" si="32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927.07777777777767</v>
      </c>
      <c r="G508" t="s">
        <v>20</v>
      </c>
      <c r="H508">
        <v>2528</v>
      </c>
      <c r="I508" s="4">
        <f t="shared" si="30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1"/>
        <v>43062.25</v>
      </c>
      <c r="O508" s="9">
        <f t="shared" si="32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39.857142857142861</v>
      </c>
      <c r="G509" t="s">
        <v>14</v>
      </c>
      <c r="H509">
        <v>19</v>
      </c>
      <c r="I509" s="4">
        <f t="shared" si="30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1"/>
        <v>41373.208333333336</v>
      </c>
      <c r="O509" s="9">
        <f t="shared" si="32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112.22929936305732</v>
      </c>
      <c r="G510" t="s">
        <v>20</v>
      </c>
      <c r="H510">
        <v>3657</v>
      </c>
      <c r="I510" s="4">
        <f t="shared" si="30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1"/>
        <v>43310.208333333328</v>
      </c>
      <c r="O510" s="9">
        <f t="shared" si="32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70.925816023738875</v>
      </c>
      <c r="G511" t="s">
        <v>14</v>
      </c>
      <c r="H511">
        <v>1258</v>
      </c>
      <c r="I511" s="4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1"/>
        <v>41034.208333333336</v>
      </c>
      <c r="O511" s="9">
        <f t="shared" si="32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119.08974358974358</v>
      </c>
      <c r="G512" t="s">
        <v>20</v>
      </c>
      <c r="H512">
        <v>131</v>
      </c>
      <c r="I512" s="4">
        <f t="shared" si="30"/>
        <v>70.91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1"/>
        <v>43251.208333333328</v>
      </c>
      <c r="O512" s="9">
        <f t="shared" si="32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24.017591339648174</v>
      </c>
      <c r="G513" t="s">
        <v>14</v>
      </c>
      <c r="H513">
        <v>362</v>
      </c>
      <c r="I513" s="4">
        <f t="shared" si="30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1"/>
        <v>43671.208333333328</v>
      </c>
      <c r="O513" s="9">
        <f t="shared" si="32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139.31868131868131</v>
      </c>
      <c r="G514" t="s">
        <v>20</v>
      </c>
      <c r="H514">
        <v>239</v>
      </c>
      <c r="I514" s="4">
        <f t="shared" si="30"/>
        <v>53.05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1"/>
        <v>41825.208333333336</v>
      </c>
      <c r="O514" s="9">
        <f t="shared" si="32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IF(E515=0,"0", (E515/D515)*100)</f>
        <v>39.277108433734945</v>
      </c>
      <c r="G515" t="s">
        <v>74</v>
      </c>
      <c r="H515">
        <v>35</v>
      </c>
      <c r="I515" s="4">
        <f t="shared" ref="I515:I578" si="34">IF(H515=0,"0",ROUND((E515/H515),2))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5">(((L515/60)/60)/24)+DATE(1970,1,1)</f>
        <v>40430.208333333336</v>
      </c>
      <c r="O515" s="9">
        <f t="shared" ref="O515:O578" si="36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22.439077144917089</v>
      </c>
      <c r="G516" t="s">
        <v>74</v>
      </c>
      <c r="H516">
        <v>528</v>
      </c>
      <c r="I516" s="4">
        <f t="shared" si="34"/>
        <v>58.95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5"/>
        <v>41614.25</v>
      </c>
      <c r="O516" s="9">
        <f t="shared" si="3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55.779069767441861</v>
      </c>
      <c r="G517" t="s">
        <v>14</v>
      </c>
      <c r="H517">
        <v>133</v>
      </c>
      <c r="I517" s="4">
        <f t="shared" si="34"/>
        <v>36.07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5"/>
        <v>40900.25</v>
      </c>
      <c r="O517" s="9">
        <f t="shared" si="3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42.523125996810208</v>
      </c>
      <c r="G518" t="s">
        <v>14</v>
      </c>
      <c r="H518">
        <v>846</v>
      </c>
      <c r="I518" s="4">
        <f t="shared" si="34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5"/>
        <v>40396.208333333336</v>
      </c>
      <c r="O518" s="9">
        <f t="shared" si="3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112.00000000000001</v>
      </c>
      <c r="G519" t="s">
        <v>20</v>
      </c>
      <c r="H519">
        <v>78</v>
      </c>
      <c r="I519" s="4">
        <f t="shared" si="34"/>
        <v>84.72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5"/>
        <v>42860.208333333328</v>
      </c>
      <c r="O519" s="9">
        <f t="shared" si="3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7.0681818181818183</v>
      </c>
      <c r="G520" t="s">
        <v>14</v>
      </c>
      <c r="H520">
        <v>10</v>
      </c>
      <c r="I520" s="4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5"/>
        <v>43154.25</v>
      </c>
      <c r="O520" s="9">
        <f t="shared" si="3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101.74563871693867</v>
      </c>
      <c r="G521" t="s">
        <v>20</v>
      </c>
      <c r="H521">
        <v>1773</v>
      </c>
      <c r="I521" s="4">
        <f t="shared" si="34"/>
        <v>101.98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5"/>
        <v>42012.25</v>
      </c>
      <c r="O521" s="9">
        <f t="shared" si="3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425.75</v>
      </c>
      <c r="G522" t="s">
        <v>20</v>
      </c>
      <c r="H522">
        <v>32</v>
      </c>
      <c r="I522" s="4">
        <f t="shared" si="34"/>
        <v>106.44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5"/>
        <v>43574.208333333328</v>
      </c>
      <c r="O522" s="9">
        <f t="shared" si="3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145.53947368421052</v>
      </c>
      <c r="G523" t="s">
        <v>20</v>
      </c>
      <c r="H523">
        <v>369</v>
      </c>
      <c r="I523" s="4">
        <f t="shared" si="34"/>
        <v>29.98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5"/>
        <v>42605.208333333328</v>
      </c>
      <c r="O523" s="9">
        <f t="shared" si="3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32.453465346534657</v>
      </c>
      <c r="G524" t="s">
        <v>14</v>
      </c>
      <c r="H524">
        <v>191</v>
      </c>
      <c r="I524" s="4">
        <f t="shared" si="34"/>
        <v>85.81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5"/>
        <v>41093.208333333336</v>
      </c>
      <c r="O524" s="9">
        <f t="shared" si="3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700.33333333333326</v>
      </c>
      <c r="G525" t="s">
        <v>20</v>
      </c>
      <c r="H525">
        <v>89</v>
      </c>
      <c r="I525" s="4">
        <f t="shared" si="34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5"/>
        <v>40241.25</v>
      </c>
      <c r="O525" s="9">
        <f t="shared" si="3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83.904860392967933</v>
      </c>
      <c r="G526" t="s">
        <v>14</v>
      </c>
      <c r="H526">
        <v>1979</v>
      </c>
      <c r="I526" s="4">
        <f t="shared" si="34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5"/>
        <v>40294.208333333336</v>
      </c>
      <c r="O526" s="9">
        <f t="shared" si="3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84.19047619047619</v>
      </c>
      <c r="G527" t="s">
        <v>14</v>
      </c>
      <c r="H527">
        <v>63</v>
      </c>
      <c r="I527" s="4">
        <f t="shared" si="34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5"/>
        <v>40505.25</v>
      </c>
      <c r="O527" s="9">
        <f t="shared" si="3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155.95180722891567</v>
      </c>
      <c r="G528" t="s">
        <v>20</v>
      </c>
      <c r="H528">
        <v>147</v>
      </c>
      <c r="I528" s="4">
        <f t="shared" si="34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5"/>
        <v>42364.25</v>
      </c>
      <c r="O528" s="9">
        <f t="shared" si="3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99.619450317124731</v>
      </c>
      <c r="G529" t="s">
        <v>14</v>
      </c>
      <c r="H529">
        <v>6080</v>
      </c>
      <c r="I529" s="4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5"/>
        <v>42405.25</v>
      </c>
      <c r="O529" s="9">
        <f t="shared" si="3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80.300000000000011</v>
      </c>
      <c r="G530" t="s">
        <v>14</v>
      </c>
      <c r="H530">
        <v>80</v>
      </c>
      <c r="I530" s="4">
        <f t="shared" si="34"/>
        <v>90.34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5"/>
        <v>41601.25</v>
      </c>
      <c r="O530" s="9">
        <f t="shared" si="3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11.254901960784313</v>
      </c>
      <c r="G531" t="s">
        <v>14</v>
      </c>
      <c r="H531">
        <v>9</v>
      </c>
      <c r="I531" s="4">
        <f t="shared" si="34"/>
        <v>63.78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5"/>
        <v>41769.208333333336</v>
      </c>
      <c r="O531" s="9">
        <f t="shared" si="3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91.740952380952379</v>
      </c>
      <c r="G532" t="s">
        <v>14</v>
      </c>
      <c r="H532">
        <v>1784</v>
      </c>
      <c r="I532" s="4">
        <f t="shared" si="34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5"/>
        <v>40421.208333333336</v>
      </c>
      <c r="O532" s="9">
        <f t="shared" si="3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95.521156936261391</v>
      </c>
      <c r="G533" t="s">
        <v>47</v>
      </c>
      <c r="H533">
        <v>3640</v>
      </c>
      <c r="I533" s="4">
        <f t="shared" si="34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5"/>
        <v>41589.25</v>
      </c>
      <c r="O533" s="9">
        <f t="shared" si="3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502.87499999999994</v>
      </c>
      <c r="G534" t="s">
        <v>20</v>
      </c>
      <c r="H534">
        <v>126</v>
      </c>
      <c r="I534" s="4">
        <f t="shared" si="34"/>
        <v>63.86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5"/>
        <v>43125.25</v>
      </c>
      <c r="O534" s="9">
        <f t="shared" si="3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159.24394463667818</v>
      </c>
      <c r="G535" t="s">
        <v>20</v>
      </c>
      <c r="H535">
        <v>2218</v>
      </c>
      <c r="I535" s="4">
        <f t="shared" si="34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5"/>
        <v>41479.208333333336</v>
      </c>
      <c r="O535" s="9">
        <f t="shared" si="3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15.022446689113355</v>
      </c>
      <c r="G536" t="s">
        <v>14</v>
      </c>
      <c r="H536">
        <v>243</v>
      </c>
      <c r="I536" s="4">
        <f t="shared" si="34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5"/>
        <v>43329.208333333328</v>
      </c>
      <c r="O536" s="9">
        <f t="shared" si="3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482.03846153846149</v>
      </c>
      <c r="G537" t="s">
        <v>20</v>
      </c>
      <c r="H537">
        <v>202</v>
      </c>
      <c r="I537" s="4">
        <f t="shared" si="34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5"/>
        <v>43259.208333333328</v>
      </c>
      <c r="O537" s="9">
        <f t="shared" si="3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149.96938775510205</v>
      </c>
      <c r="G538" t="s">
        <v>20</v>
      </c>
      <c r="H538">
        <v>140</v>
      </c>
      <c r="I538" s="4">
        <f t="shared" si="34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5"/>
        <v>40414.208333333336</v>
      </c>
      <c r="O538" s="9">
        <f t="shared" si="3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117.22156398104266</v>
      </c>
      <c r="G539" t="s">
        <v>20</v>
      </c>
      <c r="H539">
        <v>1052</v>
      </c>
      <c r="I539" s="4">
        <f t="shared" si="34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5"/>
        <v>43342.208333333328</v>
      </c>
      <c r="O539" s="9">
        <f t="shared" si="3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37.695968274950431</v>
      </c>
      <c r="G540" t="s">
        <v>14</v>
      </c>
      <c r="H540">
        <v>1296</v>
      </c>
      <c r="I540" s="4">
        <f t="shared" si="34"/>
        <v>44.01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5"/>
        <v>41539.208333333336</v>
      </c>
      <c r="O540" s="9">
        <f t="shared" si="3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72.653061224489804</v>
      </c>
      <c r="G541" t="s">
        <v>14</v>
      </c>
      <c r="H541">
        <v>77</v>
      </c>
      <c r="I541" s="4">
        <f t="shared" si="34"/>
        <v>92.47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5"/>
        <v>43647.208333333328</v>
      </c>
      <c r="O541" s="9">
        <f t="shared" si="3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265.98113207547169</v>
      </c>
      <c r="G542" t="s">
        <v>20</v>
      </c>
      <c r="H542">
        <v>247</v>
      </c>
      <c r="I542" s="4">
        <f t="shared" si="34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5"/>
        <v>43225.208333333328</v>
      </c>
      <c r="O542" s="9">
        <f t="shared" si="3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24.205617977528089</v>
      </c>
      <c r="G543" t="s">
        <v>14</v>
      </c>
      <c r="H543">
        <v>395</v>
      </c>
      <c r="I543" s="4">
        <f t="shared" si="34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5"/>
        <v>42165.208333333328</v>
      </c>
      <c r="O543" s="9">
        <f t="shared" si="3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2.5064935064935066</v>
      </c>
      <c r="G544" t="s">
        <v>14</v>
      </c>
      <c r="H544">
        <v>49</v>
      </c>
      <c r="I544" s="4">
        <f t="shared" si="34"/>
        <v>39.39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5"/>
        <v>42391.25</v>
      </c>
      <c r="O544" s="9">
        <f t="shared" si="3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16.329799764428738</v>
      </c>
      <c r="G545" t="s">
        <v>14</v>
      </c>
      <c r="H545">
        <v>180</v>
      </c>
      <c r="I545" s="4">
        <f t="shared" si="34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5"/>
        <v>41528.208333333336</v>
      </c>
      <c r="O545" s="9">
        <f t="shared" si="3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276.5</v>
      </c>
      <c r="G546" t="s">
        <v>20</v>
      </c>
      <c r="H546">
        <v>84</v>
      </c>
      <c r="I546" s="4">
        <f t="shared" si="34"/>
        <v>92.17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5"/>
        <v>42377.25</v>
      </c>
      <c r="O546" s="9">
        <f t="shared" si="3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88.803571428571431</v>
      </c>
      <c r="G547" t="s">
        <v>14</v>
      </c>
      <c r="H547">
        <v>2690</v>
      </c>
      <c r="I547" s="4">
        <f t="shared" si="34"/>
        <v>61.01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5"/>
        <v>43824.25</v>
      </c>
      <c r="O547" s="9">
        <f t="shared" si="3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163.57142857142856</v>
      </c>
      <c r="G548" t="s">
        <v>20</v>
      </c>
      <c r="H548">
        <v>88</v>
      </c>
      <c r="I548" s="4">
        <f t="shared" si="34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5"/>
        <v>43360.208333333328</v>
      </c>
      <c r="O548" s="9">
        <f t="shared" si="3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969</v>
      </c>
      <c r="G549" t="s">
        <v>20</v>
      </c>
      <c r="H549">
        <v>156</v>
      </c>
      <c r="I549" s="4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5"/>
        <v>42029.25</v>
      </c>
      <c r="O549" s="9">
        <f t="shared" si="3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270.91376701966715</v>
      </c>
      <c r="G550" t="s">
        <v>20</v>
      </c>
      <c r="H550">
        <v>2985</v>
      </c>
      <c r="I550" s="4">
        <f t="shared" si="34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5"/>
        <v>42461.208333333328</v>
      </c>
      <c r="O550" s="9">
        <f t="shared" si="3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284.21355932203392</v>
      </c>
      <c r="G551" t="s">
        <v>20</v>
      </c>
      <c r="H551">
        <v>762</v>
      </c>
      <c r="I551" s="4">
        <f t="shared" si="34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5"/>
        <v>41422.208333333336</v>
      </c>
      <c r="O551" s="9">
        <f t="shared" si="3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4</v>
      </c>
      <c r="G552" t="s">
        <v>74</v>
      </c>
      <c r="H552">
        <v>1</v>
      </c>
      <c r="I552" s="4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5"/>
        <v>40968.25</v>
      </c>
      <c r="O552" s="9">
        <f t="shared" si="3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58.6329816768462</v>
      </c>
      <c r="G553" t="s">
        <v>14</v>
      </c>
      <c r="H553">
        <v>2779</v>
      </c>
      <c r="I553" s="4">
        <f t="shared" si="34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5"/>
        <v>41993.25</v>
      </c>
      <c r="O553" s="9">
        <f t="shared" si="3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98.51111111111112</v>
      </c>
      <c r="G554" t="s">
        <v>14</v>
      </c>
      <c r="H554">
        <v>92</v>
      </c>
      <c r="I554" s="4">
        <f t="shared" si="34"/>
        <v>96.37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5"/>
        <v>42700.25</v>
      </c>
      <c r="O554" s="9">
        <f t="shared" si="3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43.975381008206334</v>
      </c>
      <c r="G555" t="s">
        <v>14</v>
      </c>
      <c r="H555">
        <v>1028</v>
      </c>
      <c r="I555" s="4">
        <f t="shared" si="34"/>
        <v>72.98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5"/>
        <v>40545.25</v>
      </c>
      <c r="O555" s="9">
        <f t="shared" si="3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151.66315789473683</v>
      </c>
      <c r="G556" t="s">
        <v>20</v>
      </c>
      <c r="H556">
        <v>554</v>
      </c>
      <c r="I556" s="4">
        <f t="shared" si="34"/>
        <v>26.01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5"/>
        <v>42723.25</v>
      </c>
      <c r="O556" s="9">
        <f t="shared" si="3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223.63492063492063</v>
      </c>
      <c r="G557" t="s">
        <v>20</v>
      </c>
      <c r="H557">
        <v>135</v>
      </c>
      <c r="I557" s="4">
        <f t="shared" si="34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5"/>
        <v>41731.208333333336</v>
      </c>
      <c r="O557" s="9">
        <f t="shared" si="3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239.75</v>
      </c>
      <c r="G558" t="s">
        <v>20</v>
      </c>
      <c r="H558">
        <v>122</v>
      </c>
      <c r="I558" s="4">
        <f t="shared" si="34"/>
        <v>102.19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5"/>
        <v>40792.208333333336</v>
      </c>
      <c r="O558" s="9">
        <f t="shared" si="3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199.33333333333334</v>
      </c>
      <c r="G559" t="s">
        <v>20</v>
      </c>
      <c r="H559">
        <v>221</v>
      </c>
      <c r="I559" s="4">
        <f t="shared" si="34"/>
        <v>54.12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5"/>
        <v>42279.208333333328</v>
      </c>
      <c r="O559" s="9">
        <f t="shared" si="3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137.34482758620689</v>
      </c>
      <c r="G560" t="s">
        <v>20</v>
      </c>
      <c r="H560">
        <v>126</v>
      </c>
      <c r="I560" s="4">
        <f t="shared" si="34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5"/>
        <v>42424.25</v>
      </c>
      <c r="O560" s="9">
        <f t="shared" si="3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100.9696106362773</v>
      </c>
      <c r="G561" t="s">
        <v>20</v>
      </c>
      <c r="H561">
        <v>1022</v>
      </c>
      <c r="I561" s="4">
        <f t="shared" si="34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5"/>
        <v>42584.208333333328</v>
      </c>
      <c r="O561" s="9">
        <f t="shared" si="3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794.16</v>
      </c>
      <c r="G562" t="s">
        <v>20</v>
      </c>
      <c r="H562">
        <v>3177</v>
      </c>
      <c r="I562" s="4">
        <f t="shared" si="34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5"/>
        <v>40865.25</v>
      </c>
      <c r="O562" s="9">
        <f t="shared" si="3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369.7</v>
      </c>
      <c r="G563" t="s">
        <v>20</v>
      </c>
      <c r="H563">
        <v>198</v>
      </c>
      <c r="I563" s="4">
        <f t="shared" si="34"/>
        <v>56.02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5"/>
        <v>40833.208333333336</v>
      </c>
      <c r="O563" s="9">
        <f t="shared" si="3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12.818181818181817</v>
      </c>
      <c r="G564" t="s">
        <v>14</v>
      </c>
      <c r="H564">
        <v>26</v>
      </c>
      <c r="I564" s="4">
        <f t="shared" si="34"/>
        <v>48.81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5"/>
        <v>43536.208333333328</v>
      </c>
      <c r="O564" s="9">
        <f t="shared" si="3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138.02702702702703</v>
      </c>
      <c r="G565" t="s">
        <v>20</v>
      </c>
      <c r="H565">
        <v>85</v>
      </c>
      <c r="I565" s="4">
        <f t="shared" si="34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5"/>
        <v>43417.25</v>
      </c>
      <c r="O565" s="9">
        <f t="shared" si="3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83.813278008298752</v>
      </c>
      <c r="G566" t="s">
        <v>14</v>
      </c>
      <c r="H566">
        <v>1790</v>
      </c>
      <c r="I566" s="4">
        <f t="shared" si="34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5"/>
        <v>42078.208333333328</v>
      </c>
      <c r="O566" s="9">
        <f t="shared" si="3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204.60063224446787</v>
      </c>
      <c r="G567" t="s">
        <v>20</v>
      </c>
      <c r="H567">
        <v>3596</v>
      </c>
      <c r="I567" s="4">
        <f t="shared" si="34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5"/>
        <v>40862.25</v>
      </c>
      <c r="O567" s="9">
        <f t="shared" si="3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44.344086021505376</v>
      </c>
      <c r="G568" t="s">
        <v>14</v>
      </c>
      <c r="H568">
        <v>37</v>
      </c>
      <c r="I568" s="4">
        <f t="shared" si="34"/>
        <v>111.46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5"/>
        <v>42424.25</v>
      </c>
      <c r="O568" s="9">
        <f t="shared" si="3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218.60294117647058</v>
      </c>
      <c r="G569" t="s">
        <v>20</v>
      </c>
      <c r="H569">
        <v>244</v>
      </c>
      <c r="I569" s="4">
        <f t="shared" si="34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5"/>
        <v>41830.208333333336</v>
      </c>
      <c r="O569" s="9">
        <f t="shared" si="3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186.03314917127071</v>
      </c>
      <c r="G570" t="s">
        <v>20</v>
      </c>
      <c r="H570">
        <v>5180</v>
      </c>
      <c r="I570" s="4">
        <f t="shared" si="34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5"/>
        <v>40374.208333333336</v>
      </c>
      <c r="O570" s="9">
        <f t="shared" si="3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237.33830845771143</v>
      </c>
      <c r="G571" t="s">
        <v>20</v>
      </c>
      <c r="H571">
        <v>589</v>
      </c>
      <c r="I571" s="4">
        <f t="shared" si="34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5"/>
        <v>40554.25</v>
      </c>
      <c r="O571" s="9">
        <f t="shared" si="3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305.65384615384613</v>
      </c>
      <c r="G572" t="s">
        <v>20</v>
      </c>
      <c r="H572">
        <v>2725</v>
      </c>
      <c r="I572" s="4">
        <f t="shared" si="34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5"/>
        <v>41993.25</v>
      </c>
      <c r="O572" s="9">
        <f t="shared" si="3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94.142857142857139</v>
      </c>
      <c r="G573" t="s">
        <v>14</v>
      </c>
      <c r="H573">
        <v>35</v>
      </c>
      <c r="I573" s="4">
        <f t="shared" si="34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5"/>
        <v>42174.208333333328</v>
      </c>
      <c r="O573" s="9">
        <f t="shared" si="3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54.400000000000006</v>
      </c>
      <c r="G574" t="s">
        <v>74</v>
      </c>
      <c r="H574">
        <v>94</v>
      </c>
      <c r="I574" s="4">
        <f t="shared" si="34"/>
        <v>52.09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5"/>
        <v>42275.208333333328</v>
      </c>
      <c r="O574" s="9">
        <f t="shared" si="3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111.88059701492537</v>
      </c>
      <c r="G575" t="s">
        <v>20</v>
      </c>
      <c r="H575">
        <v>300</v>
      </c>
      <c r="I575" s="4">
        <f t="shared" si="34"/>
        <v>24.99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5"/>
        <v>41761.208333333336</v>
      </c>
      <c r="O575" s="9">
        <f t="shared" si="3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369.14814814814815</v>
      </c>
      <c r="G576" t="s">
        <v>20</v>
      </c>
      <c r="H576">
        <v>144</v>
      </c>
      <c r="I576" s="4">
        <f t="shared" si="34"/>
        <v>69.22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5"/>
        <v>43806.25</v>
      </c>
      <c r="O576" s="9">
        <f t="shared" si="3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62.930372148859547</v>
      </c>
      <c r="G577" t="s">
        <v>14</v>
      </c>
      <c r="H577">
        <v>558</v>
      </c>
      <c r="I577" s="4">
        <f t="shared" si="34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5"/>
        <v>41779.208333333336</v>
      </c>
      <c r="O577" s="9">
        <f t="shared" si="3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64.927835051546396</v>
      </c>
      <c r="G578" t="s">
        <v>14</v>
      </c>
      <c r="H578">
        <v>64</v>
      </c>
      <c r="I578" s="4">
        <f t="shared" si="34"/>
        <v>98.41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5"/>
        <v>43040.208333333328</v>
      </c>
      <c r="O578" s="9">
        <f t="shared" si="3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IF(E579=0,"0", (E579/D579)*100)</f>
        <v>18.853658536585368</v>
      </c>
      <c r="G579" t="s">
        <v>74</v>
      </c>
      <c r="H579">
        <v>37</v>
      </c>
      <c r="I579" s="4">
        <f t="shared" ref="I579:I642" si="38">IF(H579=0,"0",ROUND((E579/H579),2))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9">(((L579/60)/60)/24)+DATE(1970,1,1)</f>
        <v>40613.25</v>
      </c>
      <c r="O579" s="9">
        <f t="shared" ref="O579:O642" si="40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16.754404145077721</v>
      </c>
      <c r="G580" t="s">
        <v>14</v>
      </c>
      <c r="H580">
        <v>245</v>
      </c>
      <c r="I580" s="4">
        <f t="shared" si="38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9"/>
        <v>40878.25</v>
      </c>
      <c r="O580" s="9">
        <f t="shared" si="40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101.11290322580646</v>
      </c>
      <c r="G581" t="s">
        <v>20</v>
      </c>
      <c r="H581">
        <v>87</v>
      </c>
      <c r="I581" s="4">
        <f t="shared" si="38"/>
        <v>72.06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9"/>
        <v>40762.208333333336</v>
      </c>
      <c r="O581" s="9">
        <f t="shared" si="40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341.5022831050228</v>
      </c>
      <c r="G582" t="s">
        <v>20</v>
      </c>
      <c r="H582">
        <v>3116</v>
      </c>
      <c r="I582" s="4">
        <f t="shared" si="38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9"/>
        <v>41696.25</v>
      </c>
      <c r="O582" s="9">
        <f t="shared" si="40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64.016666666666666</v>
      </c>
      <c r="G583" t="s">
        <v>14</v>
      </c>
      <c r="H583">
        <v>71</v>
      </c>
      <c r="I583" s="4">
        <f t="shared" si="38"/>
        <v>54.1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9"/>
        <v>40662.208333333336</v>
      </c>
      <c r="O583" s="9">
        <f t="shared" si="40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52.080459770114942</v>
      </c>
      <c r="G584" t="s">
        <v>14</v>
      </c>
      <c r="H584">
        <v>42</v>
      </c>
      <c r="I584" s="4">
        <f t="shared" si="38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9"/>
        <v>42165.208333333328</v>
      </c>
      <c r="O584" s="9">
        <f t="shared" si="40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322.40211640211641</v>
      </c>
      <c r="G585" t="s">
        <v>20</v>
      </c>
      <c r="H585">
        <v>909</v>
      </c>
      <c r="I585" s="4">
        <f t="shared" si="38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9"/>
        <v>40959.25</v>
      </c>
      <c r="O585" s="9">
        <f t="shared" si="40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119.50810185185186</v>
      </c>
      <c r="G586" t="s">
        <v>20</v>
      </c>
      <c r="H586">
        <v>1613</v>
      </c>
      <c r="I586" s="4">
        <f t="shared" si="38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9"/>
        <v>41024.208333333336</v>
      </c>
      <c r="O586" s="9">
        <f t="shared" si="40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146.79775280898878</v>
      </c>
      <c r="G587" t="s">
        <v>20</v>
      </c>
      <c r="H587">
        <v>136</v>
      </c>
      <c r="I587" s="4">
        <f t="shared" si="38"/>
        <v>96.07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9"/>
        <v>40255.208333333336</v>
      </c>
      <c r="O587" s="9">
        <f t="shared" si="40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950.57142857142856</v>
      </c>
      <c r="G588" t="s">
        <v>20</v>
      </c>
      <c r="H588">
        <v>130</v>
      </c>
      <c r="I588" s="4">
        <f t="shared" si="38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9"/>
        <v>40499.25</v>
      </c>
      <c r="O588" s="9">
        <f t="shared" si="40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72.893617021276597</v>
      </c>
      <c r="G589" t="s">
        <v>14</v>
      </c>
      <c r="H589">
        <v>156</v>
      </c>
      <c r="I589" s="4">
        <f t="shared" si="38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9"/>
        <v>43484.25</v>
      </c>
      <c r="O589" s="9">
        <f t="shared" si="40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79.008248730964468</v>
      </c>
      <c r="G590" t="s">
        <v>14</v>
      </c>
      <c r="H590">
        <v>1368</v>
      </c>
      <c r="I590" s="4">
        <f t="shared" si="38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9"/>
        <v>40262.208333333336</v>
      </c>
      <c r="O590" s="9">
        <f t="shared" si="40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64.721518987341781</v>
      </c>
      <c r="G591" t="s">
        <v>14</v>
      </c>
      <c r="H591">
        <v>102</v>
      </c>
      <c r="I591" s="4">
        <f t="shared" si="38"/>
        <v>50.13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9"/>
        <v>42190.208333333328</v>
      </c>
      <c r="O591" s="9">
        <f t="shared" si="40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82.028169014084511</v>
      </c>
      <c r="G592" t="s">
        <v>14</v>
      </c>
      <c r="H592">
        <v>86</v>
      </c>
      <c r="I592" s="4">
        <f t="shared" si="38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9"/>
        <v>41994.25</v>
      </c>
      <c r="O592" s="9">
        <f t="shared" si="40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1037.6666666666667</v>
      </c>
      <c r="G593" t="s">
        <v>20</v>
      </c>
      <c r="H593">
        <v>102</v>
      </c>
      <c r="I593" s="4">
        <f t="shared" si="38"/>
        <v>61.04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9"/>
        <v>40373.208333333336</v>
      </c>
      <c r="O593" s="9">
        <f t="shared" si="40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12.910076530612244</v>
      </c>
      <c r="G594" t="s">
        <v>14</v>
      </c>
      <c r="H594">
        <v>253</v>
      </c>
      <c r="I594" s="4">
        <f t="shared" si="38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9"/>
        <v>41789.208333333336</v>
      </c>
      <c r="O594" s="9">
        <f t="shared" si="40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154.84210526315789</v>
      </c>
      <c r="G595" t="s">
        <v>20</v>
      </c>
      <c r="H595">
        <v>4006</v>
      </c>
      <c r="I595" s="4">
        <f t="shared" si="38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9"/>
        <v>41724.208333333336</v>
      </c>
      <c r="O595" s="9">
        <f t="shared" si="40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7.0991735537190088</v>
      </c>
      <c r="G596" t="s">
        <v>14</v>
      </c>
      <c r="H596">
        <v>157</v>
      </c>
      <c r="I596" s="4">
        <f t="shared" si="38"/>
        <v>71.13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9"/>
        <v>42548.208333333328</v>
      </c>
      <c r="O596" s="9">
        <f t="shared" si="40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208.52773826458036</v>
      </c>
      <c r="G597" t="s">
        <v>20</v>
      </c>
      <c r="H597">
        <v>1629</v>
      </c>
      <c r="I597" s="4">
        <f t="shared" si="38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9"/>
        <v>40253.208333333336</v>
      </c>
      <c r="O597" s="9">
        <f t="shared" si="40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99.683544303797461</v>
      </c>
      <c r="G598" t="s">
        <v>14</v>
      </c>
      <c r="H598">
        <v>183</v>
      </c>
      <c r="I598" s="4">
        <f t="shared" si="38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9"/>
        <v>42434.25</v>
      </c>
      <c r="O598" s="9">
        <f t="shared" si="40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201.59756097560978</v>
      </c>
      <c r="G599" t="s">
        <v>20</v>
      </c>
      <c r="H599">
        <v>2188</v>
      </c>
      <c r="I599" s="4">
        <f t="shared" si="38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9"/>
        <v>43786.25</v>
      </c>
      <c r="O599" s="9">
        <f t="shared" si="40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162.09032258064516</v>
      </c>
      <c r="G600" t="s">
        <v>20</v>
      </c>
      <c r="H600">
        <v>2409</v>
      </c>
      <c r="I600" s="4">
        <f t="shared" si="38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9"/>
        <v>40344.208333333336</v>
      </c>
      <c r="O600" s="9">
        <f t="shared" si="40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</v>
      </c>
      <c r="G601" t="s">
        <v>14</v>
      </c>
      <c r="H601">
        <v>82</v>
      </c>
      <c r="I601" s="4">
        <f t="shared" si="38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9"/>
        <v>42047.25</v>
      </c>
      <c r="O601" s="9">
        <f t="shared" si="40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5</v>
      </c>
      <c r="G602" t="s">
        <v>14</v>
      </c>
      <c r="H602">
        <v>1</v>
      </c>
      <c r="I602" s="4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9"/>
        <v>41485.208333333336</v>
      </c>
      <c r="O602" s="9">
        <f t="shared" si="40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206.63492063492063</v>
      </c>
      <c r="G603" t="s">
        <v>20</v>
      </c>
      <c r="H603">
        <v>194</v>
      </c>
      <c r="I603" s="4">
        <f t="shared" si="38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9"/>
        <v>41789.208333333336</v>
      </c>
      <c r="O603" s="9">
        <f t="shared" si="40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128.23628691983123</v>
      </c>
      <c r="G604" t="s">
        <v>20</v>
      </c>
      <c r="H604">
        <v>1140</v>
      </c>
      <c r="I604" s="4">
        <f t="shared" si="38"/>
        <v>79.98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9"/>
        <v>42160.208333333328</v>
      </c>
      <c r="O604" s="9">
        <f t="shared" si="40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119.66037735849055</v>
      </c>
      <c r="G605" t="s">
        <v>20</v>
      </c>
      <c r="H605">
        <v>102</v>
      </c>
      <c r="I605" s="4">
        <f t="shared" si="38"/>
        <v>62.18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9"/>
        <v>43573.208333333328</v>
      </c>
      <c r="O605" s="9">
        <f t="shared" si="40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170.73055242390078</v>
      </c>
      <c r="G606" t="s">
        <v>20</v>
      </c>
      <c r="H606">
        <v>2857</v>
      </c>
      <c r="I606" s="4">
        <f t="shared" si="38"/>
        <v>53.01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9"/>
        <v>40565.25</v>
      </c>
      <c r="O606" s="9">
        <f t="shared" si="40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187.21212121212122</v>
      </c>
      <c r="G607" t="s">
        <v>20</v>
      </c>
      <c r="H607">
        <v>107</v>
      </c>
      <c r="I607" s="4">
        <f t="shared" si="38"/>
        <v>57.74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9"/>
        <v>42280.208333333328</v>
      </c>
      <c r="O607" s="9">
        <f t="shared" si="40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188.38235294117646</v>
      </c>
      <c r="G608" t="s">
        <v>20</v>
      </c>
      <c r="H608">
        <v>160</v>
      </c>
      <c r="I608" s="4">
        <f t="shared" si="38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9"/>
        <v>42436.25</v>
      </c>
      <c r="O608" s="9">
        <f t="shared" si="40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131.29869186046511</v>
      </c>
      <c r="G609" t="s">
        <v>20</v>
      </c>
      <c r="H609">
        <v>2230</v>
      </c>
      <c r="I609" s="4">
        <f t="shared" si="38"/>
        <v>81.02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9"/>
        <v>41721.208333333336</v>
      </c>
      <c r="O609" s="9">
        <f t="shared" si="40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283.97435897435901</v>
      </c>
      <c r="G610" t="s">
        <v>20</v>
      </c>
      <c r="H610">
        <v>316</v>
      </c>
      <c r="I610" s="4">
        <f t="shared" si="38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9"/>
        <v>43530.25</v>
      </c>
      <c r="O610" s="9">
        <f t="shared" si="40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120.41999999999999</v>
      </c>
      <c r="G611" t="s">
        <v>20</v>
      </c>
      <c r="H611">
        <v>117</v>
      </c>
      <c r="I611" s="4">
        <f t="shared" si="38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9"/>
        <v>43481.25</v>
      </c>
      <c r="O611" s="9">
        <f t="shared" si="40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419.0560747663551</v>
      </c>
      <c r="G612" t="s">
        <v>20</v>
      </c>
      <c r="H612">
        <v>6406</v>
      </c>
      <c r="I612" s="4">
        <f t="shared" si="38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9"/>
        <v>41259.25</v>
      </c>
      <c r="O612" s="9">
        <f t="shared" si="40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13.853658536585368</v>
      </c>
      <c r="G613" t="s">
        <v>74</v>
      </c>
      <c r="H613">
        <v>15</v>
      </c>
      <c r="I613" s="4">
        <f t="shared" si="38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9"/>
        <v>41480.208333333336</v>
      </c>
      <c r="O613" s="9">
        <f t="shared" si="40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139.43548387096774</v>
      </c>
      <c r="G614" t="s">
        <v>20</v>
      </c>
      <c r="H614">
        <v>192</v>
      </c>
      <c r="I614" s="4">
        <f t="shared" si="38"/>
        <v>45.03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9"/>
        <v>40474.208333333336</v>
      </c>
      <c r="O614" s="9">
        <f t="shared" si="40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174</v>
      </c>
      <c r="G615" t="s">
        <v>20</v>
      </c>
      <c r="H615">
        <v>26</v>
      </c>
      <c r="I615" s="4">
        <f t="shared" si="38"/>
        <v>73.62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9"/>
        <v>42973.208333333328</v>
      </c>
      <c r="O615" s="9">
        <f t="shared" si="40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155.49056603773585</v>
      </c>
      <c r="G616" t="s">
        <v>20</v>
      </c>
      <c r="H616">
        <v>723</v>
      </c>
      <c r="I616" s="4">
        <f t="shared" si="38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9"/>
        <v>42746.25</v>
      </c>
      <c r="O616" s="9">
        <f t="shared" si="40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170.44705882352943</v>
      </c>
      <c r="G617" t="s">
        <v>20</v>
      </c>
      <c r="H617">
        <v>170</v>
      </c>
      <c r="I617" s="4">
        <f t="shared" si="38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9"/>
        <v>42489.208333333328</v>
      </c>
      <c r="O617" s="9">
        <f t="shared" si="40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189.515625</v>
      </c>
      <c r="G618" t="s">
        <v>20</v>
      </c>
      <c r="H618">
        <v>238</v>
      </c>
      <c r="I618" s="4">
        <f t="shared" si="38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9"/>
        <v>41537.208333333336</v>
      </c>
      <c r="O618" s="9">
        <f t="shared" si="40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249.71428571428572</v>
      </c>
      <c r="G619" t="s">
        <v>20</v>
      </c>
      <c r="H619">
        <v>55</v>
      </c>
      <c r="I619" s="4">
        <f t="shared" si="38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9"/>
        <v>41794.208333333336</v>
      </c>
      <c r="O619" s="9">
        <f t="shared" si="40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48.860523665659613</v>
      </c>
      <c r="G620" t="s">
        <v>14</v>
      </c>
      <c r="H620">
        <v>1198</v>
      </c>
      <c r="I620" s="4">
        <f t="shared" si="38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9"/>
        <v>41396.208333333336</v>
      </c>
      <c r="O620" s="9">
        <f t="shared" si="40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28.461970393057683</v>
      </c>
      <c r="G621" t="s">
        <v>14</v>
      </c>
      <c r="H621">
        <v>648</v>
      </c>
      <c r="I621" s="4">
        <f t="shared" si="38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9"/>
        <v>40669.208333333336</v>
      </c>
      <c r="O621" s="9">
        <f t="shared" si="40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268.02325581395348</v>
      </c>
      <c r="G622" t="s">
        <v>20</v>
      </c>
      <c r="H622">
        <v>128</v>
      </c>
      <c r="I622" s="4">
        <f t="shared" si="38"/>
        <v>90.04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9"/>
        <v>42559.208333333328</v>
      </c>
      <c r="O622" s="9">
        <f t="shared" si="40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619.80078125</v>
      </c>
      <c r="G623" t="s">
        <v>20</v>
      </c>
      <c r="H623">
        <v>2144</v>
      </c>
      <c r="I623" s="4">
        <f t="shared" si="38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9"/>
        <v>42626.208333333328</v>
      </c>
      <c r="O623" s="9">
        <f t="shared" si="40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3.1301587301587301</v>
      </c>
      <c r="G624" t="s">
        <v>14</v>
      </c>
      <c r="H624">
        <v>64</v>
      </c>
      <c r="I624" s="4">
        <f t="shared" si="38"/>
        <v>92.44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9"/>
        <v>43205.208333333328</v>
      </c>
      <c r="O624" s="9">
        <f t="shared" si="40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159.92152704135739</v>
      </c>
      <c r="G625" t="s">
        <v>20</v>
      </c>
      <c r="H625">
        <v>2693</v>
      </c>
      <c r="I625" s="4">
        <f t="shared" si="38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9"/>
        <v>42201.208333333328</v>
      </c>
      <c r="O625" s="9">
        <f t="shared" si="40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279.39215686274508</v>
      </c>
      <c r="G626" t="s">
        <v>20</v>
      </c>
      <c r="H626">
        <v>432</v>
      </c>
      <c r="I626" s="4">
        <f t="shared" si="38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9"/>
        <v>42029.25</v>
      </c>
      <c r="O626" s="9">
        <f t="shared" si="40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77.373333333333335</v>
      </c>
      <c r="G627" t="s">
        <v>14</v>
      </c>
      <c r="H627">
        <v>62</v>
      </c>
      <c r="I627" s="4">
        <f t="shared" si="38"/>
        <v>93.6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9"/>
        <v>43857.25</v>
      </c>
      <c r="O627" s="9">
        <f t="shared" si="40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206.32812500000003</v>
      </c>
      <c r="G628" t="s">
        <v>20</v>
      </c>
      <c r="H628">
        <v>189</v>
      </c>
      <c r="I628" s="4">
        <f t="shared" si="38"/>
        <v>69.87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9"/>
        <v>40449.208333333336</v>
      </c>
      <c r="O628" s="9">
        <f t="shared" si="40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694.25</v>
      </c>
      <c r="G629" t="s">
        <v>20</v>
      </c>
      <c r="H629">
        <v>154</v>
      </c>
      <c r="I629" s="4">
        <f t="shared" si="38"/>
        <v>72.13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9"/>
        <v>40345.208333333336</v>
      </c>
      <c r="O629" s="9">
        <f t="shared" si="40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151.78947368421052</v>
      </c>
      <c r="G630" t="s">
        <v>20</v>
      </c>
      <c r="H630">
        <v>96</v>
      </c>
      <c r="I630" s="4">
        <f t="shared" si="38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9"/>
        <v>40455.208333333336</v>
      </c>
      <c r="O630" s="9">
        <f t="shared" si="40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64.58207217694995</v>
      </c>
      <c r="G631" t="s">
        <v>14</v>
      </c>
      <c r="H631">
        <v>750</v>
      </c>
      <c r="I631" s="4">
        <f t="shared" si="38"/>
        <v>73.97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9"/>
        <v>42557.208333333328</v>
      </c>
      <c r="O631" s="9">
        <f t="shared" si="40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62.873684210526314</v>
      </c>
      <c r="G632" t="s">
        <v>74</v>
      </c>
      <c r="H632">
        <v>87</v>
      </c>
      <c r="I632" s="4">
        <f t="shared" si="38"/>
        <v>68.66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9"/>
        <v>43586.208333333328</v>
      </c>
      <c r="O632" s="9">
        <f t="shared" si="40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310.39864864864865</v>
      </c>
      <c r="G633" t="s">
        <v>20</v>
      </c>
      <c r="H633">
        <v>3063</v>
      </c>
      <c r="I633" s="4">
        <f t="shared" si="38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9"/>
        <v>43550.208333333328</v>
      </c>
      <c r="O633" s="9">
        <f t="shared" si="40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42.859916782246884</v>
      </c>
      <c r="G634" t="s">
        <v>47</v>
      </c>
      <c r="H634">
        <v>278</v>
      </c>
      <c r="I634" s="4">
        <f t="shared" si="38"/>
        <v>111.16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9"/>
        <v>41945.208333333336</v>
      </c>
      <c r="O634" s="9">
        <f t="shared" si="40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83.119402985074629</v>
      </c>
      <c r="G635" t="s">
        <v>14</v>
      </c>
      <c r="H635">
        <v>105</v>
      </c>
      <c r="I635" s="4">
        <f t="shared" si="38"/>
        <v>53.04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9"/>
        <v>42315.25</v>
      </c>
      <c r="O635" s="9">
        <f t="shared" si="40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78.531302876480552</v>
      </c>
      <c r="G636" t="s">
        <v>74</v>
      </c>
      <c r="H636">
        <v>1658</v>
      </c>
      <c r="I636" s="4">
        <f t="shared" si="38"/>
        <v>55.99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9"/>
        <v>42819.208333333328</v>
      </c>
      <c r="O636" s="9">
        <f t="shared" si="40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114.09352517985612</v>
      </c>
      <c r="G637" t="s">
        <v>20</v>
      </c>
      <c r="H637">
        <v>2266</v>
      </c>
      <c r="I637" s="4">
        <f t="shared" si="38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9"/>
        <v>41314.25</v>
      </c>
      <c r="O637" s="9">
        <f t="shared" si="40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64.537683358624179</v>
      </c>
      <c r="G638" t="s">
        <v>14</v>
      </c>
      <c r="H638">
        <v>2604</v>
      </c>
      <c r="I638" s="4">
        <f t="shared" si="38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9"/>
        <v>40926.25</v>
      </c>
      <c r="O638" s="9">
        <f t="shared" si="40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79.411764705882348</v>
      </c>
      <c r="G639" t="s">
        <v>14</v>
      </c>
      <c r="H639">
        <v>65</v>
      </c>
      <c r="I639" s="4">
        <f t="shared" si="38"/>
        <v>103.85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9"/>
        <v>42688.25</v>
      </c>
      <c r="O639" s="9">
        <f t="shared" si="40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11.419117647058824</v>
      </c>
      <c r="G640" t="s">
        <v>14</v>
      </c>
      <c r="H640">
        <v>94</v>
      </c>
      <c r="I640" s="4">
        <f t="shared" si="38"/>
        <v>99.13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9"/>
        <v>40386.208333333336</v>
      </c>
      <c r="O640" s="9">
        <f t="shared" si="40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56.186046511627907</v>
      </c>
      <c r="G641" t="s">
        <v>47</v>
      </c>
      <c r="H641">
        <v>45</v>
      </c>
      <c r="I641" s="4">
        <f t="shared" si="38"/>
        <v>107.38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9"/>
        <v>43309.208333333328</v>
      </c>
      <c r="O641" s="9">
        <f t="shared" si="40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16.501669449081803</v>
      </c>
      <c r="G642" t="s">
        <v>14</v>
      </c>
      <c r="H642">
        <v>257</v>
      </c>
      <c r="I642" s="4">
        <f t="shared" si="38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9"/>
        <v>42387.25</v>
      </c>
      <c r="O642" s="9">
        <f t="shared" si="40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IF(E643=0,"0", (E643/D643)*100)</f>
        <v>119.96808510638297</v>
      </c>
      <c r="G643" t="s">
        <v>20</v>
      </c>
      <c r="H643">
        <v>194</v>
      </c>
      <c r="I643" s="4">
        <f t="shared" ref="I643:I706" si="42">IF(H643=0,"0",ROUND((E643/H643),2))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3">(((L643/60)/60)/24)+DATE(1970,1,1)</f>
        <v>42786.25</v>
      </c>
      <c r="O643" s="9">
        <f t="shared" ref="O643:O706" si="44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145.45652173913044</v>
      </c>
      <c r="G644" t="s">
        <v>20</v>
      </c>
      <c r="H644">
        <v>129</v>
      </c>
      <c r="I644" s="4">
        <f t="shared" si="42"/>
        <v>103.74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3"/>
        <v>43451.25</v>
      </c>
      <c r="O644" s="9">
        <f t="shared" si="44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221.38255033557047</v>
      </c>
      <c r="G645" t="s">
        <v>20</v>
      </c>
      <c r="H645">
        <v>375</v>
      </c>
      <c r="I645" s="4">
        <f t="shared" si="42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3"/>
        <v>42795.25</v>
      </c>
      <c r="O645" s="9">
        <f t="shared" si="44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48.396694214876035</v>
      </c>
      <c r="G646" t="s">
        <v>14</v>
      </c>
      <c r="H646">
        <v>2928</v>
      </c>
      <c r="I646" s="4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3"/>
        <v>43452.25</v>
      </c>
      <c r="O646" s="9">
        <f t="shared" si="44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92.911504424778755</v>
      </c>
      <c r="G647" t="s">
        <v>14</v>
      </c>
      <c r="H647">
        <v>4697</v>
      </c>
      <c r="I647" s="4">
        <f t="shared" si="42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3"/>
        <v>43369.208333333328</v>
      </c>
      <c r="O647" s="9">
        <f t="shared" si="44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88.599797365754824</v>
      </c>
      <c r="G648" t="s">
        <v>14</v>
      </c>
      <c r="H648">
        <v>2915</v>
      </c>
      <c r="I648" s="4">
        <f t="shared" si="42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3"/>
        <v>41346.208333333336</v>
      </c>
      <c r="O648" s="9">
        <f t="shared" si="44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41.4</v>
      </c>
      <c r="G649" t="s">
        <v>14</v>
      </c>
      <c r="H649">
        <v>18</v>
      </c>
      <c r="I649" s="4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3"/>
        <v>43199.208333333328</v>
      </c>
      <c r="O649" s="9">
        <f t="shared" si="44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63.056795131845846</v>
      </c>
      <c r="G650" t="s">
        <v>74</v>
      </c>
      <c r="H650">
        <v>723</v>
      </c>
      <c r="I650" s="4">
        <f t="shared" si="42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3"/>
        <v>42922.208333333328</v>
      </c>
      <c r="O650" s="9">
        <f t="shared" si="44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48.482333607230892</v>
      </c>
      <c r="G651" t="s">
        <v>14</v>
      </c>
      <c r="H651">
        <v>602</v>
      </c>
      <c r="I651" s="4">
        <f t="shared" si="42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3"/>
        <v>40471.208333333336</v>
      </c>
      <c r="O651" s="9">
        <f t="shared" si="44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2</v>
      </c>
      <c r="G652" t="s">
        <v>14</v>
      </c>
      <c r="H652">
        <v>1</v>
      </c>
      <c r="I652" s="4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3"/>
        <v>41828.208333333336</v>
      </c>
      <c r="O652" s="9">
        <f t="shared" si="44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88.47941026944585</v>
      </c>
      <c r="G653" t="s">
        <v>14</v>
      </c>
      <c r="H653">
        <v>3868</v>
      </c>
      <c r="I653" s="4">
        <f t="shared" si="42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3"/>
        <v>41692.25</v>
      </c>
      <c r="O653" s="9">
        <f t="shared" si="44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126.84</v>
      </c>
      <c r="G654" t="s">
        <v>20</v>
      </c>
      <c r="H654">
        <v>409</v>
      </c>
      <c r="I654" s="4">
        <f t="shared" si="42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3"/>
        <v>42587.208333333328</v>
      </c>
      <c r="O654" s="9">
        <f t="shared" si="44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2338.833333333333</v>
      </c>
      <c r="G655" t="s">
        <v>20</v>
      </c>
      <c r="H655">
        <v>234</v>
      </c>
      <c r="I655" s="4">
        <f t="shared" si="42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3"/>
        <v>42468.208333333328</v>
      </c>
      <c r="O655" s="9">
        <f t="shared" si="44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508.38857142857148</v>
      </c>
      <c r="G656" t="s">
        <v>20</v>
      </c>
      <c r="H656">
        <v>3016</v>
      </c>
      <c r="I656" s="4">
        <f t="shared" si="42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3"/>
        <v>42240.208333333328</v>
      </c>
      <c r="O656" s="9">
        <f t="shared" si="44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191.47826086956522</v>
      </c>
      <c r="G657" t="s">
        <v>20</v>
      </c>
      <c r="H657">
        <v>264</v>
      </c>
      <c r="I657" s="4">
        <f t="shared" si="42"/>
        <v>50.05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3"/>
        <v>42796.25</v>
      </c>
      <c r="O657" s="9">
        <f t="shared" si="44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42.127533783783782</v>
      </c>
      <c r="G658" t="s">
        <v>14</v>
      </c>
      <c r="H658">
        <v>504</v>
      </c>
      <c r="I658" s="4">
        <f t="shared" si="42"/>
        <v>98.97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3"/>
        <v>43097.25</v>
      </c>
      <c r="O658" s="9">
        <f t="shared" si="44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</v>
      </c>
      <c r="G659" t="s">
        <v>14</v>
      </c>
      <c r="H659">
        <v>14</v>
      </c>
      <c r="I659" s="4">
        <f t="shared" si="42"/>
        <v>58.86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3"/>
        <v>43096.25</v>
      </c>
      <c r="O659" s="9">
        <f t="shared" si="44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60.064638783269963</v>
      </c>
      <c r="G660" t="s">
        <v>74</v>
      </c>
      <c r="H660">
        <v>390</v>
      </c>
      <c r="I660" s="4">
        <f t="shared" si="42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3"/>
        <v>42246.208333333328</v>
      </c>
      <c r="O660" s="9">
        <f t="shared" si="44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47.232808616404313</v>
      </c>
      <c r="G661" t="s">
        <v>14</v>
      </c>
      <c r="H661">
        <v>750</v>
      </c>
      <c r="I661" s="4">
        <f t="shared" si="42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3"/>
        <v>40570.25</v>
      </c>
      <c r="O661" s="9">
        <f t="shared" si="44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81.736263736263737</v>
      </c>
      <c r="G662" t="s">
        <v>14</v>
      </c>
      <c r="H662">
        <v>77</v>
      </c>
      <c r="I662" s="4">
        <f t="shared" si="42"/>
        <v>96.6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3"/>
        <v>42237.208333333328</v>
      </c>
      <c r="O662" s="9">
        <f t="shared" si="44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54.187265917603</v>
      </c>
      <c r="G663" t="s">
        <v>14</v>
      </c>
      <c r="H663">
        <v>752</v>
      </c>
      <c r="I663" s="4">
        <f t="shared" si="42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3"/>
        <v>40996.208333333336</v>
      </c>
      <c r="O663" s="9">
        <f t="shared" si="44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97.868131868131869</v>
      </c>
      <c r="G664" t="s">
        <v>14</v>
      </c>
      <c r="H664">
        <v>131</v>
      </c>
      <c r="I664" s="4">
        <f t="shared" si="42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3"/>
        <v>43443.25</v>
      </c>
      <c r="O664" s="9">
        <f t="shared" si="44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77.239999999999995</v>
      </c>
      <c r="G665" t="s">
        <v>14</v>
      </c>
      <c r="H665">
        <v>87</v>
      </c>
      <c r="I665" s="4">
        <f t="shared" si="42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3"/>
        <v>40458.208333333336</v>
      </c>
      <c r="O665" s="9">
        <f t="shared" si="44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33.464735516372798</v>
      </c>
      <c r="G666" t="s">
        <v>14</v>
      </c>
      <c r="H666">
        <v>1063</v>
      </c>
      <c r="I666" s="4">
        <f t="shared" si="42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3"/>
        <v>40959.25</v>
      </c>
      <c r="O666" s="9">
        <f t="shared" si="44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239.58823529411765</v>
      </c>
      <c r="G667" t="s">
        <v>20</v>
      </c>
      <c r="H667">
        <v>272</v>
      </c>
      <c r="I667" s="4">
        <f t="shared" si="42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3"/>
        <v>40733.208333333336</v>
      </c>
      <c r="O667" s="9">
        <f t="shared" si="44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64.032258064516128</v>
      </c>
      <c r="G668" t="s">
        <v>74</v>
      </c>
      <c r="H668">
        <v>25</v>
      </c>
      <c r="I668" s="4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3"/>
        <v>41516.208333333336</v>
      </c>
      <c r="O668" s="9">
        <f t="shared" si="44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176.15942028985506</v>
      </c>
      <c r="G669" t="s">
        <v>20</v>
      </c>
      <c r="H669">
        <v>419</v>
      </c>
      <c r="I669" s="4">
        <f t="shared" si="42"/>
        <v>29.01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3"/>
        <v>41892.208333333336</v>
      </c>
      <c r="O669" s="9">
        <f t="shared" si="44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20.33818181818182</v>
      </c>
      <c r="G670" t="s">
        <v>14</v>
      </c>
      <c r="H670">
        <v>76</v>
      </c>
      <c r="I670" s="4">
        <f t="shared" si="42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3"/>
        <v>41122.208333333336</v>
      </c>
      <c r="O670" s="9">
        <f t="shared" si="44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358.64754098360658</v>
      </c>
      <c r="G671" t="s">
        <v>20</v>
      </c>
      <c r="H671">
        <v>1621</v>
      </c>
      <c r="I671" s="4">
        <f t="shared" si="42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3"/>
        <v>42912.208333333328</v>
      </c>
      <c r="O671" s="9">
        <f t="shared" si="44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468.85802469135803</v>
      </c>
      <c r="G672" t="s">
        <v>20</v>
      </c>
      <c r="H672">
        <v>1101</v>
      </c>
      <c r="I672" s="4">
        <f t="shared" si="42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3"/>
        <v>42425.25</v>
      </c>
      <c r="O672" s="9">
        <f t="shared" si="44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122.05635245901641</v>
      </c>
      <c r="G673" t="s">
        <v>20</v>
      </c>
      <c r="H673">
        <v>1073</v>
      </c>
      <c r="I673" s="4">
        <f t="shared" si="42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3"/>
        <v>40390.208333333336</v>
      </c>
      <c r="O673" s="9">
        <f t="shared" si="44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55.931783729156137</v>
      </c>
      <c r="G674" t="s">
        <v>14</v>
      </c>
      <c r="H674">
        <v>4428</v>
      </c>
      <c r="I674" s="4">
        <f t="shared" si="42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3"/>
        <v>43180.208333333328</v>
      </c>
      <c r="O674" s="9">
        <f t="shared" si="44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43.660714285714285</v>
      </c>
      <c r="G675" t="s">
        <v>14</v>
      </c>
      <c r="H675">
        <v>58</v>
      </c>
      <c r="I675" s="4">
        <f t="shared" si="42"/>
        <v>42.16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3"/>
        <v>42475.208333333328</v>
      </c>
      <c r="O675" s="9">
        <f t="shared" si="44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33.53837141183363</v>
      </c>
      <c r="G676" t="s">
        <v>74</v>
      </c>
      <c r="H676">
        <v>1218</v>
      </c>
      <c r="I676" s="4">
        <f t="shared" si="42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3"/>
        <v>40774.208333333336</v>
      </c>
      <c r="O676" s="9">
        <f t="shared" si="44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122.97938144329896</v>
      </c>
      <c r="G677" t="s">
        <v>20</v>
      </c>
      <c r="H677">
        <v>331</v>
      </c>
      <c r="I677" s="4">
        <f t="shared" si="42"/>
        <v>36.04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3"/>
        <v>43719.208333333328</v>
      </c>
      <c r="O677" s="9">
        <f t="shared" si="44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189.74959871589084</v>
      </c>
      <c r="G678" t="s">
        <v>20</v>
      </c>
      <c r="H678">
        <v>1170</v>
      </c>
      <c r="I678" s="4">
        <f t="shared" si="42"/>
        <v>101.04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3"/>
        <v>41178.208333333336</v>
      </c>
      <c r="O678" s="9">
        <f t="shared" si="44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83.622641509433961</v>
      </c>
      <c r="G679" t="s">
        <v>14</v>
      </c>
      <c r="H679">
        <v>111</v>
      </c>
      <c r="I679" s="4">
        <f t="shared" si="42"/>
        <v>39.93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3"/>
        <v>42561.208333333328</v>
      </c>
      <c r="O679" s="9">
        <f t="shared" si="44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17.968844221105527</v>
      </c>
      <c r="G680" t="s">
        <v>74</v>
      </c>
      <c r="H680">
        <v>215</v>
      </c>
      <c r="I680" s="4">
        <f t="shared" si="42"/>
        <v>83.16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3"/>
        <v>43484.25</v>
      </c>
      <c r="O680" s="9">
        <f t="shared" si="44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1036.5</v>
      </c>
      <c r="G681" t="s">
        <v>20</v>
      </c>
      <c r="H681">
        <v>363</v>
      </c>
      <c r="I681" s="4">
        <f t="shared" si="42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3"/>
        <v>43756.208333333328</v>
      </c>
      <c r="O681" s="9">
        <f t="shared" si="44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97.405219780219781</v>
      </c>
      <c r="G682" t="s">
        <v>14</v>
      </c>
      <c r="H682">
        <v>2955</v>
      </c>
      <c r="I682" s="4">
        <f t="shared" si="42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3"/>
        <v>43813.25</v>
      </c>
      <c r="O682" s="9">
        <f t="shared" si="44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86.386203150461711</v>
      </c>
      <c r="G683" t="s">
        <v>14</v>
      </c>
      <c r="H683">
        <v>1657</v>
      </c>
      <c r="I683" s="4">
        <f t="shared" si="42"/>
        <v>95.98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3"/>
        <v>40898.25</v>
      </c>
      <c r="O683" s="9">
        <f t="shared" si="44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150.16666666666666</v>
      </c>
      <c r="G684" t="s">
        <v>20</v>
      </c>
      <c r="H684">
        <v>103</v>
      </c>
      <c r="I684" s="4">
        <f t="shared" si="42"/>
        <v>78.73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3"/>
        <v>41619.25</v>
      </c>
      <c r="O684" s="9">
        <f t="shared" si="44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358.43478260869563</v>
      </c>
      <c r="G685" t="s">
        <v>20</v>
      </c>
      <c r="H685">
        <v>147</v>
      </c>
      <c r="I685" s="4">
        <f t="shared" si="42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3"/>
        <v>43359.208333333328</v>
      </c>
      <c r="O685" s="9">
        <f t="shared" si="44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542.85714285714289</v>
      </c>
      <c r="G686" t="s">
        <v>20</v>
      </c>
      <c r="H686">
        <v>110</v>
      </c>
      <c r="I686" s="4">
        <f t="shared" si="42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3"/>
        <v>40358.208333333336</v>
      </c>
      <c r="O686" s="9">
        <f t="shared" si="44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67.500714285714281</v>
      </c>
      <c r="G687" t="s">
        <v>14</v>
      </c>
      <c r="H687">
        <v>926</v>
      </c>
      <c r="I687" s="4">
        <f t="shared" si="42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3"/>
        <v>42239.208333333328</v>
      </c>
      <c r="O687" s="9">
        <f t="shared" si="44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191.74666666666667</v>
      </c>
      <c r="G688" t="s">
        <v>20</v>
      </c>
      <c r="H688">
        <v>134</v>
      </c>
      <c r="I688" s="4">
        <f t="shared" si="42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3"/>
        <v>43186.208333333328</v>
      </c>
      <c r="O688" s="9">
        <f t="shared" si="44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932</v>
      </c>
      <c r="G689" t="s">
        <v>20</v>
      </c>
      <c r="H689">
        <v>269</v>
      </c>
      <c r="I689" s="4">
        <f t="shared" si="42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3"/>
        <v>42806.25</v>
      </c>
      <c r="O689" s="9">
        <f t="shared" si="44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429.27586206896552</v>
      </c>
      <c r="G690" t="s">
        <v>20</v>
      </c>
      <c r="H690">
        <v>175</v>
      </c>
      <c r="I690" s="4">
        <f t="shared" si="42"/>
        <v>71.14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3"/>
        <v>43475.25</v>
      </c>
      <c r="O690" s="9">
        <f t="shared" si="44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100.65753424657535</v>
      </c>
      <c r="G691" t="s">
        <v>20</v>
      </c>
      <c r="H691">
        <v>69</v>
      </c>
      <c r="I691" s="4">
        <f t="shared" si="42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3"/>
        <v>41576.208333333336</v>
      </c>
      <c r="O691" s="9">
        <f t="shared" si="44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226.61111111111109</v>
      </c>
      <c r="G692" t="s">
        <v>20</v>
      </c>
      <c r="H692">
        <v>190</v>
      </c>
      <c r="I692" s="4">
        <f t="shared" si="42"/>
        <v>42.94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3"/>
        <v>40874.25</v>
      </c>
      <c r="O692" s="9">
        <f t="shared" si="44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142.38</v>
      </c>
      <c r="G693" t="s">
        <v>20</v>
      </c>
      <c r="H693">
        <v>237</v>
      </c>
      <c r="I693" s="4">
        <f t="shared" si="42"/>
        <v>30.04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3"/>
        <v>41185.208333333336</v>
      </c>
      <c r="O693" s="9">
        <f t="shared" si="44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90.633333333333326</v>
      </c>
      <c r="G694" t="s">
        <v>14</v>
      </c>
      <c r="H694">
        <v>77</v>
      </c>
      <c r="I694" s="4">
        <f t="shared" si="42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3"/>
        <v>43655.208333333328</v>
      </c>
      <c r="O694" s="9">
        <f t="shared" si="44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63.966740576496676</v>
      </c>
      <c r="G695" t="s">
        <v>14</v>
      </c>
      <c r="H695">
        <v>1748</v>
      </c>
      <c r="I695" s="4">
        <f t="shared" si="42"/>
        <v>66.02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3"/>
        <v>43025.208333333328</v>
      </c>
      <c r="O695" s="9">
        <f t="shared" si="44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84.131868131868131</v>
      </c>
      <c r="G696" t="s">
        <v>14</v>
      </c>
      <c r="H696">
        <v>79</v>
      </c>
      <c r="I696" s="4">
        <f t="shared" si="42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3"/>
        <v>43066.25</v>
      </c>
      <c r="O696" s="9">
        <f t="shared" si="44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133.93478260869566</v>
      </c>
      <c r="G697" t="s">
        <v>20</v>
      </c>
      <c r="H697">
        <v>196</v>
      </c>
      <c r="I697" s="4">
        <f t="shared" si="42"/>
        <v>62.87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3"/>
        <v>42322.25</v>
      </c>
      <c r="O697" s="9">
        <f t="shared" si="44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59.042047531992694</v>
      </c>
      <c r="G698" t="s">
        <v>14</v>
      </c>
      <c r="H698">
        <v>889</v>
      </c>
      <c r="I698" s="4">
        <f t="shared" si="42"/>
        <v>108.99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3"/>
        <v>42114.208333333328</v>
      </c>
      <c r="O698" s="9">
        <f t="shared" si="44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152.80062063615205</v>
      </c>
      <c r="G699" t="s">
        <v>20</v>
      </c>
      <c r="H699">
        <v>7295</v>
      </c>
      <c r="I699" s="4">
        <f t="shared" si="42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3"/>
        <v>43190.208333333328</v>
      </c>
      <c r="O699" s="9">
        <f t="shared" si="44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446.69121140142522</v>
      </c>
      <c r="G700" t="s">
        <v>20</v>
      </c>
      <c r="H700">
        <v>2893</v>
      </c>
      <c r="I700" s="4">
        <f t="shared" si="42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3"/>
        <v>40871.25</v>
      </c>
      <c r="O700" s="9">
        <f t="shared" si="44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84.391891891891888</v>
      </c>
      <c r="G701" t="s">
        <v>14</v>
      </c>
      <c r="H701">
        <v>56</v>
      </c>
      <c r="I701" s="4">
        <f t="shared" si="42"/>
        <v>111.52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3"/>
        <v>43641.208333333328</v>
      </c>
      <c r="O701" s="9">
        <f t="shared" si="44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3</v>
      </c>
      <c r="G702" t="s">
        <v>14</v>
      </c>
      <c r="H702">
        <v>1</v>
      </c>
      <c r="I702" s="4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3"/>
        <v>40203.25</v>
      </c>
      <c r="O702" s="9">
        <f t="shared" si="44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175.02692307692308</v>
      </c>
      <c r="G703" t="s">
        <v>20</v>
      </c>
      <c r="H703">
        <v>820</v>
      </c>
      <c r="I703" s="4">
        <f t="shared" si="42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3"/>
        <v>40629.208333333336</v>
      </c>
      <c r="O703" s="9">
        <f t="shared" si="44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54.137931034482754</v>
      </c>
      <c r="G704" t="s">
        <v>14</v>
      </c>
      <c r="H704">
        <v>83</v>
      </c>
      <c r="I704" s="4">
        <f t="shared" si="42"/>
        <v>56.75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3"/>
        <v>41477.208333333336</v>
      </c>
      <c r="O704" s="9">
        <f t="shared" si="44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311.87381703470032</v>
      </c>
      <c r="G705" t="s">
        <v>20</v>
      </c>
      <c r="H705">
        <v>2038</v>
      </c>
      <c r="I705" s="4">
        <f t="shared" si="42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3"/>
        <v>41020.208333333336</v>
      </c>
      <c r="O705" s="9">
        <f t="shared" si="44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122.78160919540231</v>
      </c>
      <c r="G706" t="s">
        <v>20</v>
      </c>
      <c r="H706">
        <v>116</v>
      </c>
      <c r="I706" s="4">
        <f t="shared" si="42"/>
        <v>92.09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3"/>
        <v>42555.208333333328</v>
      </c>
      <c r="O706" s="9">
        <f t="shared" si="44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IF(E707=0,"0", (E707/D707)*100)</f>
        <v>99.026517383618156</v>
      </c>
      <c r="G707" t="s">
        <v>14</v>
      </c>
      <c r="H707">
        <v>2025</v>
      </c>
      <c r="I707" s="4">
        <f t="shared" ref="I707:I770" si="46">IF(H707=0,"0",ROUND((E707/H707),2))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7">(((L707/60)/60)/24)+DATE(1970,1,1)</f>
        <v>41619.25</v>
      </c>
      <c r="O707" s="9">
        <f t="shared" ref="O707:O770" si="48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127.84686346863469</v>
      </c>
      <c r="G708" t="s">
        <v>20</v>
      </c>
      <c r="H708">
        <v>1345</v>
      </c>
      <c r="I708" s="4">
        <f t="shared" si="46"/>
        <v>103.04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7"/>
        <v>43471.25</v>
      </c>
      <c r="O708" s="9">
        <f t="shared" si="48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158.61643835616439</v>
      </c>
      <c r="G709" t="s">
        <v>20</v>
      </c>
      <c r="H709">
        <v>168</v>
      </c>
      <c r="I709" s="4">
        <f t="shared" si="46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7"/>
        <v>43442.25</v>
      </c>
      <c r="O709" s="9">
        <f t="shared" si="48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707.05882352941171</v>
      </c>
      <c r="G710" t="s">
        <v>20</v>
      </c>
      <c r="H710">
        <v>137</v>
      </c>
      <c r="I710" s="4">
        <f t="shared" si="46"/>
        <v>87.74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7"/>
        <v>42877.208333333328</v>
      </c>
      <c r="O710" s="9">
        <f t="shared" si="48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142.38775510204081</v>
      </c>
      <c r="G711" t="s">
        <v>20</v>
      </c>
      <c r="H711">
        <v>186</v>
      </c>
      <c r="I711" s="4">
        <f t="shared" si="46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7"/>
        <v>41018.208333333336</v>
      </c>
      <c r="O711" s="9">
        <f t="shared" si="48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147.86046511627907</v>
      </c>
      <c r="G712" t="s">
        <v>20</v>
      </c>
      <c r="H712">
        <v>125</v>
      </c>
      <c r="I712" s="4">
        <f t="shared" si="46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7"/>
        <v>43295.208333333328</v>
      </c>
      <c r="O712" s="9">
        <f t="shared" si="48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20.322580645161288</v>
      </c>
      <c r="G713" t="s">
        <v>14</v>
      </c>
      <c r="H713">
        <v>14</v>
      </c>
      <c r="I713" s="4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7"/>
        <v>42393.25</v>
      </c>
      <c r="O713" s="9">
        <f t="shared" si="48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1840.625</v>
      </c>
      <c r="G714" t="s">
        <v>20</v>
      </c>
      <c r="H714">
        <v>202</v>
      </c>
      <c r="I714" s="4">
        <f t="shared" si="46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7"/>
        <v>42559.208333333328</v>
      </c>
      <c r="O714" s="9">
        <f t="shared" si="48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161.94202898550725</v>
      </c>
      <c r="G715" t="s">
        <v>20</v>
      </c>
      <c r="H715">
        <v>103</v>
      </c>
      <c r="I715" s="4">
        <f t="shared" si="46"/>
        <v>108.49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7"/>
        <v>42604.208333333328</v>
      </c>
      <c r="O715" s="9">
        <f t="shared" si="48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472.82077922077923</v>
      </c>
      <c r="G716" t="s">
        <v>20</v>
      </c>
      <c r="H716">
        <v>1785</v>
      </c>
      <c r="I716" s="4">
        <f t="shared" si="46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7"/>
        <v>41870.208333333336</v>
      </c>
      <c r="O716" s="9">
        <f t="shared" si="48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24.466101694915253</v>
      </c>
      <c r="G717" t="s">
        <v>14</v>
      </c>
      <c r="H717">
        <v>656</v>
      </c>
      <c r="I717" s="4">
        <f t="shared" si="46"/>
        <v>44.01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7"/>
        <v>40397.208333333336</v>
      </c>
      <c r="O717" s="9">
        <f t="shared" si="48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517.65</v>
      </c>
      <c r="G718" t="s">
        <v>20</v>
      </c>
      <c r="H718">
        <v>157</v>
      </c>
      <c r="I718" s="4">
        <f t="shared" si="46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7"/>
        <v>41465.208333333336</v>
      </c>
      <c r="O718" s="9">
        <f t="shared" si="48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247.64285714285714</v>
      </c>
      <c r="G719" t="s">
        <v>20</v>
      </c>
      <c r="H719">
        <v>555</v>
      </c>
      <c r="I719" s="4">
        <f t="shared" si="46"/>
        <v>24.99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7"/>
        <v>40777.208333333336</v>
      </c>
      <c r="O719" s="9">
        <f t="shared" si="48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100.20481927710843</v>
      </c>
      <c r="G720" t="s">
        <v>20</v>
      </c>
      <c r="H720">
        <v>297</v>
      </c>
      <c r="I720" s="4">
        <f t="shared" si="46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7"/>
        <v>41442.208333333336</v>
      </c>
      <c r="O720" s="9">
        <f t="shared" si="48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153</v>
      </c>
      <c r="G721" t="s">
        <v>20</v>
      </c>
      <c r="H721">
        <v>123</v>
      </c>
      <c r="I721" s="4">
        <f t="shared" si="46"/>
        <v>85.83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7"/>
        <v>41058.208333333336</v>
      </c>
      <c r="O721" s="9">
        <f t="shared" si="48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37.091954022988503</v>
      </c>
      <c r="G722" t="s">
        <v>74</v>
      </c>
      <c r="H722">
        <v>38</v>
      </c>
      <c r="I722" s="4">
        <f t="shared" si="46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7"/>
        <v>43152.25</v>
      </c>
      <c r="O722" s="9">
        <f t="shared" si="48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4.392394822006473</v>
      </c>
      <c r="G723" t="s">
        <v>74</v>
      </c>
      <c r="H723">
        <v>60</v>
      </c>
      <c r="I723" s="4">
        <f t="shared" si="46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7"/>
        <v>43194.208333333328</v>
      </c>
      <c r="O723" s="9">
        <f t="shared" si="48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156.50721649484535</v>
      </c>
      <c r="G724" t="s">
        <v>20</v>
      </c>
      <c r="H724">
        <v>3036</v>
      </c>
      <c r="I724" s="4">
        <f t="shared" si="46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7"/>
        <v>43045.25</v>
      </c>
      <c r="O724" s="9">
        <f t="shared" si="48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270.40816326530609</v>
      </c>
      <c r="G725" t="s">
        <v>20</v>
      </c>
      <c r="H725">
        <v>144</v>
      </c>
      <c r="I725" s="4">
        <f t="shared" si="46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7"/>
        <v>42431.25</v>
      </c>
      <c r="O725" s="9">
        <f t="shared" si="48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134.05952380952382</v>
      </c>
      <c r="G726" t="s">
        <v>20</v>
      </c>
      <c r="H726">
        <v>121</v>
      </c>
      <c r="I726" s="4">
        <f t="shared" si="46"/>
        <v>93.07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7"/>
        <v>41934.208333333336</v>
      </c>
      <c r="O726" s="9">
        <f t="shared" si="48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50.398033126293996</v>
      </c>
      <c r="G727" t="s">
        <v>14</v>
      </c>
      <c r="H727">
        <v>1596</v>
      </c>
      <c r="I727" s="4">
        <f t="shared" si="46"/>
        <v>61.01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7"/>
        <v>41958.25</v>
      </c>
      <c r="O727" s="9">
        <f t="shared" si="48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88.815837937384899</v>
      </c>
      <c r="G728" t="s">
        <v>74</v>
      </c>
      <c r="H728">
        <v>524</v>
      </c>
      <c r="I728" s="4">
        <f t="shared" si="46"/>
        <v>92.04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7"/>
        <v>40476.208333333336</v>
      </c>
      <c r="O728" s="9">
        <f t="shared" si="48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165</v>
      </c>
      <c r="G729" t="s">
        <v>20</v>
      </c>
      <c r="H729">
        <v>181</v>
      </c>
      <c r="I729" s="4">
        <f t="shared" si="46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7"/>
        <v>43485.25</v>
      </c>
      <c r="O729" s="9">
        <f t="shared" si="48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17.5</v>
      </c>
      <c r="G730" t="s">
        <v>14</v>
      </c>
      <c r="H730">
        <v>10</v>
      </c>
      <c r="I730" s="4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7"/>
        <v>42515.208333333328</v>
      </c>
      <c r="O730" s="9">
        <f t="shared" si="48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185.66071428571428</v>
      </c>
      <c r="G731" t="s">
        <v>20</v>
      </c>
      <c r="H731">
        <v>122</v>
      </c>
      <c r="I731" s="4">
        <f t="shared" si="46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7"/>
        <v>41309.25</v>
      </c>
      <c r="O731" s="9">
        <f t="shared" si="48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412.6631944444444</v>
      </c>
      <c r="G732" t="s">
        <v>20</v>
      </c>
      <c r="H732">
        <v>1071</v>
      </c>
      <c r="I732" s="4">
        <f t="shared" si="46"/>
        <v>110.97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7"/>
        <v>42147.208333333328</v>
      </c>
      <c r="O732" s="9">
        <f t="shared" si="48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90.25</v>
      </c>
      <c r="G733" t="s">
        <v>74</v>
      </c>
      <c r="H733">
        <v>219</v>
      </c>
      <c r="I733" s="4">
        <f t="shared" si="46"/>
        <v>32.97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7"/>
        <v>42939.208333333328</v>
      </c>
      <c r="O733" s="9">
        <f t="shared" si="48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91.984615384615381</v>
      </c>
      <c r="G734" t="s">
        <v>14</v>
      </c>
      <c r="H734">
        <v>1121</v>
      </c>
      <c r="I734" s="4">
        <f t="shared" si="46"/>
        <v>96.01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7"/>
        <v>42816.208333333328</v>
      </c>
      <c r="O734" s="9">
        <f t="shared" si="48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527.00632911392404</v>
      </c>
      <c r="G735" t="s">
        <v>20</v>
      </c>
      <c r="H735">
        <v>980</v>
      </c>
      <c r="I735" s="4">
        <f t="shared" si="46"/>
        <v>84.97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7"/>
        <v>41844.208333333336</v>
      </c>
      <c r="O735" s="9">
        <f t="shared" si="48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319.14285714285711</v>
      </c>
      <c r="G736" t="s">
        <v>20</v>
      </c>
      <c r="H736">
        <v>536</v>
      </c>
      <c r="I736" s="4">
        <f t="shared" si="46"/>
        <v>25.01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7"/>
        <v>42763.25</v>
      </c>
      <c r="O736" s="9">
        <f t="shared" si="48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354.18867924528303</v>
      </c>
      <c r="G737" t="s">
        <v>20</v>
      </c>
      <c r="H737">
        <v>1991</v>
      </c>
      <c r="I737" s="4">
        <f t="shared" si="46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7"/>
        <v>42459.208333333328</v>
      </c>
      <c r="O737" s="9">
        <f t="shared" si="48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32.896103896103895</v>
      </c>
      <c r="G738" t="s">
        <v>74</v>
      </c>
      <c r="H738">
        <v>29</v>
      </c>
      <c r="I738" s="4">
        <f t="shared" si="46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7"/>
        <v>42055.25</v>
      </c>
      <c r="O738" s="9">
        <f t="shared" si="48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135.8918918918919</v>
      </c>
      <c r="G739" t="s">
        <v>20</v>
      </c>
      <c r="H739">
        <v>180</v>
      </c>
      <c r="I739" s="4">
        <f t="shared" si="46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7"/>
        <v>42685.25</v>
      </c>
      <c r="O739" s="9">
        <f t="shared" si="48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2.0843373493975905</v>
      </c>
      <c r="G740" t="s">
        <v>14</v>
      </c>
      <c r="H740">
        <v>15</v>
      </c>
      <c r="I740" s="4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7"/>
        <v>41959.25</v>
      </c>
      <c r="O740" s="9">
        <f t="shared" si="48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61</v>
      </c>
      <c r="G741" t="s">
        <v>14</v>
      </c>
      <c r="H741">
        <v>191</v>
      </c>
      <c r="I741" s="4">
        <f t="shared" si="46"/>
        <v>31.94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7"/>
        <v>41089.208333333336</v>
      </c>
      <c r="O741" s="9">
        <f t="shared" si="48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30.037735849056602</v>
      </c>
      <c r="G742" t="s">
        <v>14</v>
      </c>
      <c r="H742">
        <v>16</v>
      </c>
      <c r="I742" s="4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7"/>
        <v>42769.25</v>
      </c>
      <c r="O742" s="9">
        <f t="shared" si="48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1179.1666666666665</v>
      </c>
      <c r="G743" t="s">
        <v>20</v>
      </c>
      <c r="H743">
        <v>130</v>
      </c>
      <c r="I743" s="4">
        <f t="shared" si="46"/>
        <v>108.85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7"/>
        <v>40321.208333333336</v>
      </c>
      <c r="O743" s="9">
        <f t="shared" si="48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1126.0833333333335</v>
      </c>
      <c r="G744" t="s">
        <v>20</v>
      </c>
      <c r="H744">
        <v>122</v>
      </c>
      <c r="I744" s="4">
        <f t="shared" si="46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7"/>
        <v>40197.25</v>
      </c>
      <c r="O744" s="9">
        <f t="shared" si="48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12.923076923076923</v>
      </c>
      <c r="G745" t="s">
        <v>14</v>
      </c>
      <c r="H745">
        <v>17</v>
      </c>
      <c r="I745" s="4">
        <f t="shared" si="46"/>
        <v>29.65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7"/>
        <v>42298.208333333328</v>
      </c>
      <c r="O745" s="9">
        <f t="shared" si="48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712</v>
      </c>
      <c r="G746" t="s">
        <v>20</v>
      </c>
      <c r="H746">
        <v>140</v>
      </c>
      <c r="I746" s="4">
        <f t="shared" si="46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7"/>
        <v>43322.208333333328</v>
      </c>
      <c r="O746" s="9">
        <f t="shared" si="48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30.304347826086957</v>
      </c>
      <c r="G747" t="s">
        <v>14</v>
      </c>
      <c r="H747">
        <v>34</v>
      </c>
      <c r="I747" s="4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7"/>
        <v>40328.208333333336</v>
      </c>
      <c r="O747" s="9">
        <f t="shared" si="48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212.50896057347671</v>
      </c>
      <c r="G748" t="s">
        <v>20</v>
      </c>
      <c r="H748">
        <v>3388</v>
      </c>
      <c r="I748" s="4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7"/>
        <v>40825.208333333336</v>
      </c>
      <c r="O748" s="9">
        <f t="shared" si="48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228.85714285714286</v>
      </c>
      <c r="G749" t="s">
        <v>20</v>
      </c>
      <c r="H749">
        <v>280</v>
      </c>
      <c r="I749" s="4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7"/>
        <v>40423.208333333336</v>
      </c>
      <c r="O749" s="9">
        <f t="shared" si="48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34.959979476654695</v>
      </c>
      <c r="G750" t="s">
        <v>74</v>
      </c>
      <c r="H750">
        <v>614</v>
      </c>
      <c r="I750" s="4">
        <f t="shared" si="46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7"/>
        <v>40238.25</v>
      </c>
      <c r="O750" s="9">
        <f t="shared" si="48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157.29069767441862</v>
      </c>
      <c r="G751" t="s">
        <v>20</v>
      </c>
      <c r="H751">
        <v>366</v>
      </c>
      <c r="I751" s="4">
        <f t="shared" si="46"/>
        <v>36.96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7"/>
        <v>41920.208333333336</v>
      </c>
      <c r="O751" s="9">
        <f t="shared" si="48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1</v>
      </c>
      <c r="G752" t="s">
        <v>14</v>
      </c>
      <c r="H752">
        <v>1</v>
      </c>
      <c r="I752" s="4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7"/>
        <v>40360.208333333336</v>
      </c>
      <c r="O752" s="9">
        <f t="shared" si="48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232.30555555555554</v>
      </c>
      <c r="G753" t="s">
        <v>20</v>
      </c>
      <c r="H753">
        <v>270</v>
      </c>
      <c r="I753" s="4">
        <f t="shared" si="46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7"/>
        <v>42446.208333333328</v>
      </c>
      <c r="O753" s="9">
        <f t="shared" si="48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92.448275862068968</v>
      </c>
      <c r="G754" t="s">
        <v>74</v>
      </c>
      <c r="H754">
        <v>114</v>
      </c>
      <c r="I754" s="4">
        <f t="shared" si="46"/>
        <v>47.04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7"/>
        <v>40395.208333333336</v>
      </c>
      <c r="O754" s="9">
        <f t="shared" si="48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256.70212765957444</v>
      </c>
      <c r="G755" t="s">
        <v>20</v>
      </c>
      <c r="H755">
        <v>137</v>
      </c>
      <c r="I755" s="4">
        <f t="shared" si="46"/>
        <v>88.07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7"/>
        <v>40321.208333333336</v>
      </c>
      <c r="O755" s="9">
        <f t="shared" si="48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168.47017045454547</v>
      </c>
      <c r="G756" t="s">
        <v>20</v>
      </c>
      <c r="H756">
        <v>3205</v>
      </c>
      <c r="I756" s="4">
        <f t="shared" si="46"/>
        <v>37.01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7"/>
        <v>41210.208333333336</v>
      </c>
      <c r="O756" s="9">
        <f t="shared" si="48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166.57777777777778</v>
      </c>
      <c r="G757" t="s">
        <v>20</v>
      </c>
      <c r="H757">
        <v>288</v>
      </c>
      <c r="I757" s="4">
        <f t="shared" si="46"/>
        <v>26.03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7"/>
        <v>43096.25</v>
      </c>
      <c r="O757" s="9">
        <f t="shared" si="48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772.07692307692309</v>
      </c>
      <c r="G758" t="s">
        <v>20</v>
      </c>
      <c r="H758">
        <v>148</v>
      </c>
      <c r="I758" s="4">
        <f t="shared" si="46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7"/>
        <v>42024.25</v>
      </c>
      <c r="O758" s="9">
        <f t="shared" si="48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406.85714285714283</v>
      </c>
      <c r="G759" t="s">
        <v>20</v>
      </c>
      <c r="H759">
        <v>114</v>
      </c>
      <c r="I759" s="4">
        <f t="shared" si="46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7"/>
        <v>40675.208333333336</v>
      </c>
      <c r="O759" s="9">
        <f t="shared" si="48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564.20608108108115</v>
      </c>
      <c r="G760" t="s">
        <v>20</v>
      </c>
      <c r="H760">
        <v>1518</v>
      </c>
      <c r="I760" s="4">
        <f t="shared" si="46"/>
        <v>110.02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7"/>
        <v>41936.208333333336</v>
      </c>
      <c r="O760" s="9">
        <f t="shared" si="48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68.426865671641792</v>
      </c>
      <c r="G761" t="s">
        <v>14</v>
      </c>
      <c r="H761">
        <v>1274</v>
      </c>
      <c r="I761" s="4">
        <f t="shared" si="46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7"/>
        <v>43136.25</v>
      </c>
      <c r="O761" s="9">
        <f t="shared" si="48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34.351966873706004</v>
      </c>
      <c r="G762" t="s">
        <v>14</v>
      </c>
      <c r="H762">
        <v>210</v>
      </c>
      <c r="I762" s="4">
        <f t="shared" si="46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7"/>
        <v>43678.208333333328</v>
      </c>
      <c r="O762" s="9">
        <f t="shared" si="48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655.4545454545455</v>
      </c>
      <c r="G763" t="s">
        <v>20</v>
      </c>
      <c r="H763">
        <v>166</v>
      </c>
      <c r="I763" s="4">
        <f t="shared" si="46"/>
        <v>86.87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7"/>
        <v>42938.208333333328</v>
      </c>
      <c r="O763" s="9">
        <f t="shared" si="48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177.25714285714284</v>
      </c>
      <c r="G764" t="s">
        <v>20</v>
      </c>
      <c r="H764">
        <v>100</v>
      </c>
      <c r="I764" s="4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7"/>
        <v>41241.25</v>
      </c>
      <c r="O764" s="9">
        <f t="shared" si="48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113.17857142857144</v>
      </c>
      <c r="G765" t="s">
        <v>20</v>
      </c>
      <c r="H765">
        <v>235</v>
      </c>
      <c r="I765" s="4">
        <f t="shared" si="46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7"/>
        <v>41037.208333333336</v>
      </c>
      <c r="O765" s="9">
        <f t="shared" si="48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728.18181818181824</v>
      </c>
      <c r="G766" t="s">
        <v>20</v>
      </c>
      <c r="H766">
        <v>148</v>
      </c>
      <c r="I766" s="4">
        <f t="shared" si="46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7"/>
        <v>40676.208333333336</v>
      </c>
      <c r="O766" s="9">
        <f t="shared" si="48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208.33333333333334</v>
      </c>
      <c r="G767" t="s">
        <v>20</v>
      </c>
      <c r="H767">
        <v>198</v>
      </c>
      <c r="I767" s="4">
        <f t="shared" si="46"/>
        <v>41.04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7"/>
        <v>42840.208333333328</v>
      </c>
      <c r="O767" s="9">
        <f t="shared" si="48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31.171232876712331</v>
      </c>
      <c r="G768" t="s">
        <v>14</v>
      </c>
      <c r="H768">
        <v>248</v>
      </c>
      <c r="I768" s="4">
        <f t="shared" si="46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7"/>
        <v>43362.208333333328</v>
      </c>
      <c r="O768" s="9">
        <f t="shared" si="48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56.967078189300416</v>
      </c>
      <c r="G769" t="s">
        <v>14</v>
      </c>
      <c r="H769">
        <v>513</v>
      </c>
      <c r="I769" s="4">
        <f t="shared" si="46"/>
        <v>107.94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7"/>
        <v>42283.208333333328</v>
      </c>
      <c r="O769" s="9">
        <f t="shared" si="48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231</v>
      </c>
      <c r="G770" t="s">
        <v>20</v>
      </c>
      <c r="H770">
        <v>150</v>
      </c>
      <c r="I770" s="4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7"/>
        <v>41619.25</v>
      </c>
      <c r="O770" s="9">
        <f t="shared" si="48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IF(E771=0,"0", (E771/D771)*100)</f>
        <v>86.867834394904463</v>
      </c>
      <c r="G771" t="s">
        <v>14</v>
      </c>
      <c r="H771">
        <v>3410</v>
      </c>
      <c r="I771" s="4">
        <f t="shared" ref="I771:I834" si="50">IF(H771=0,"0",ROUND((E771/H771),2))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1">(((L771/60)/60)/24)+DATE(1970,1,1)</f>
        <v>41501.208333333336</v>
      </c>
      <c r="O771" s="9">
        <f t="shared" ref="O771:O834" si="52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270.74418604651163</v>
      </c>
      <c r="G772" t="s">
        <v>20</v>
      </c>
      <c r="H772">
        <v>216</v>
      </c>
      <c r="I772" s="4">
        <f t="shared" si="50"/>
        <v>53.9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1"/>
        <v>41743.208333333336</v>
      </c>
      <c r="O772" s="9">
        <f t="shared" si="52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49.446428571428569</v>
      </c>
      <c r="G773" t="s">
        <v>74</v>
      </c>
      <c r="H773">
        <v>26</v>
      </c>
      <c r="I773" s="4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1"/>
        <v>43491.25</v>
      </c>
      <c r="O773" s="9">
        <f t="shared" si="52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113.3596256684492</v>
      </c>
      <c r="G774" t="s">
        <v>20</v>
      </c>
      <c r="H774">
        <v>5139</v>
      </c>
      <c r="I774" s="4">
        <f t="shared" si="50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1"/>
        <v>43505.25</v>
      </c>
      <c r="O774" s="9">
        <f t="shared" si="52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190.55555555555554</v>
      </c>
      <c r="G775" t="s">
        <v>20</v>
      </c>
      <c r="H775">
        <v>2353</v>
      </c>
      <c r="I775" s="4">
        <f t="shared" si="50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1"/>
        <v>42838.208333333328</v>
      </c>
      <c r="O775" s="9">
        <f t="shared" si="52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135.5</v>
      </c>
      <c r="G776" t="s">
        <v>20</v>
      </c>
      <c r="H776">
        <v>78</v>
      </c>
      <c r="I776" s="4">
        <f t="shared" si="50"/>
        <v>86.86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1"/>
        <v>42513.208333333328</v>
      </c>
      <c r="O776" s="9">
        <f t="shared" si="52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10.297872340425531</v>
      </c>
      <c r="G777" t="s">
        <v>14</v>
      </c>
      <c r="H777">
        <v>10</v>
      </c>
      <c r="I777" s="4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1"/>
        <v>41949.25</v>
      </c>
      <c r="O777" s="9">
        <f t="shared" si="52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65.544223826714799</v>
      </c>
      <c r="G778" t="s">
        <v>14</v>
      </c>
      <c r="H778">
        <v>2201</v>
      </c>
      <c r="I778" s="4">
        <f t="shared" si="50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1"/>
        <v>43650.208333333328</v>
      </c>
      <c r="O778" s="9">
        <f t="shared" si="52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49.026652452025587</v>
      </c>
      <c r="G779" t="s">
        <v>14</v>
      </c>
      <c r="H779">
        <v>676</v>
      </c>
      <c r="I779" s="4">
        <f t="shared" si="50"/>
        <v>68.03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1"/>
        <v>40809.208333333336</v>
      </c>
      <c r="O779" s="9">
        <f t="shared" si="52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787.92307692307691</v>
      </c>
      <c r="G780" t="s">
        <v>20</v>
      </c>
      <c r="H780">
        <v>174</v>
      </c>
      <c r="I780" s="4">
        <f t="shared" si="50"/>
        <v>58.87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1"/>
        <v>40768.208333333336</v>
      </c>
      <c r="O780" s="9">
        <f t="shared" si="52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80.306347746090154</v>
      </c>
      <c r="G781" t="s">
        <v>14</v>
      </c>
      <c r="H781">
        <v>831</v>
      </c>
      <c r="I781" s="4">
        <f t="shared" si="50"/>
        <v>105.05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1"/>
        <v>42230.208333333328</v>
      </c>
      <c r="O781" s="9">
        <f t="shared" si="52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106.29411764705883</v>
      </c>
      <c r="G782" t="s">
        <v>20</v>
      </c>
      <c r="H782">
        <v>164</v>
      </c>
      <c r="I782" s="4">
        <f t="shared" si="50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1"/>
        <v>42573.208333333328</v>
      </c>
      <c r="O782" s="9">
        <f t="shared" si="52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50.735632183908038</v>
      </c>
      <c r="G783" t="s">
        <v>74</v>
      </c>
      <c r="H783">
        <v>56</v>
      </c>
      <c r="I783" s="4">
        <f t="shared" si="50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1"/>
        <v>40482.208333333336</v>
      </c>
      <c r="O783" s="9">
        <f t="shared" si="52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215.31372549019611</v>
      </c>
      <c r="G784" t="s">
        <v>20</v>
      </c>
      <c r="H784">
        <v>161</v>
      </c>
      <c r="I784" s="4">
        <f t="shared" si="50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1"/>
        <v>40603.25</v>
      </c>
      <c r="O784" s="9">
        <f t="shared" si="52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141.22972972972974</v>
      </c>
      <c r="G785" t="s">
        <v>20</v>
      </c>
      <c r="H785">
        <v>138</v>
      </c>
      <c r="I785" s="4">
        <f t="shared" si="50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1"/>
        <v>41625.25</v>
      </c>
      <c r="O785" s="9">
        <f t="shared" si="52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115.33745781777279</v>
      </c>
      <c r="G786" t="s">
        <v>20</v>
      </c>
      <c r="H786">
        <v>3308</v>
      </c>
      <c r="I786" s="4">
        <f t="shared" si="50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1"/>
        <v>42435.25</v>
      </c>
      <c r="O786" s="9">
        <f t="shared" si="52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193.11940298507463</v>
      </c>
      <c r="G787" t="s">
        <v>20</v>
      </c>
      <c r="H787">
        <v>127</v>
      </c>
      <c r="I787" s="4">
        <f t="shared" si="50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1"/>
        <v>43582.208333333328</v>
      </c>
      <c r="O787" s="9">
        <f t="shared" si="52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729.73333333333335</v>
      </c>
      <c r="G788" t="s">
        <v>20</v>
      </c>
      <c r="H788">
        <v>207</v>
      </c>
      <c r="I788" s="4">
        <f t="shared" si="50"/>
        <v>52.88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1"/>
        <v>43186.208333333328</v>
      </c>
      <c r="O788" s="9">
        <f t="shared" si="52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99.66339869281046</v>
      </c>
      <c r="G789" t="s">
        <v>14</v>
      </c>
      <c r="H789">
        <v>859</v>
      </c>
      <c r="I789" s="4">
        <f t="shared" si="50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1"/>
        <v>40684.208333333336</v>
      </c>
      <c r="O789" s="9">
        <f t="shared" si="52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88.166666666666671</v>
      </c>
      <c r="G790" t="s">
        <v>47</v>
      </c>
      <c r="H790">
        <v>31</v>
      </c>
      <c r="I790" s="4">
        <f t="shared" si="50"/>
        <v>102.39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1"/>
        <v>41202.208333333336</v>
      </c>
      <c r="O790" s="9">
        <f t="shared" si="52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37.233333333333334</v>
      </c>
      <c r="G791" t="s">
        <v>14</v>
      </c>
      <c r="H791">
        <v>45</v>
      </c>
      <c r="I791" s="4">
        <f t="shared" si="50"/>
        <v>74.47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1"/>
        <v>41786.208333333336</v>
      </c>
      <c r="O791" s="9">
        <f t="shared" si="52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30.540075309306079</v>
      </c>
      <c r="G792" t="s">
        <v>74</v>
      </c>
      <c r="H792">
        <v>1113</v>
      </c>
      <c r="I792" s="4">
        <f t="shared" si="50"/>
        <v>51.01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1"/>
        <v>40223.25</v>
      </c>
      <c r="O792" s="9">
        <f t="shared" si="52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25.714285714285712</v>
      </c>
      <c r="G793" t="s">
        <v>14</v>
      </c>
      <c r="H793">
        <v>6</v>
      </c>
      <c r="I793" s="4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1"/>
        <v>42715.25</v>
      </c>
      <c r="O793" s="9">
        <f t="shared" si="52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34</v>
      </c>
      <c r="G794" t="s">
        <v>14</v>
      </c>
      <c r="H794">
        <v>7</v>
      </c>
      <c r="I794" s="4">
        <f t="shared" si="50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1"/>
        <v>41451.208333333336</v>
      </c>
      <c r="O794" s="9">
        <f t="shared" si="52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1185.909090909091</v>
      </c>
      <c r="G795" t="s">
        <v>20</v>
      </c>
      <c r="H795">
        <v>181</v>
      </c>
      <c r="I795" s="4">
        <f t="shared" si="50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1"/>
        <v>41450.208333333336</v>
      </c>
      <c r="O795" s="9">
        <f t="shared" si="52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125.39393939393939</v>
      </c>
      <c r="G796" t="s">
        <v>20</v>
      </c>
      <c r="H796">
        <v>110</v>
      </c>
      <c r="I796" s="4">
        <f t="shared" si="50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1"/>
        <v>43091.25</v>
      </c>
      <c r="O796" s="9">
        <f t="shared" si="52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14.394366197183098</v>
      </c>
      <c r="G797" t="s">
        <v>14</v>
      </c>
      <c r="H797">
        <v>31</v>
      </c>
      <c r="I797" s="4">
        <f t="shared" si="50"/>
        <v>32.97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1"/>
        <v>42675.208333333328</v>
      </c>
      <c r="O797" s="9">
        <f t="shared" si="52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54.807692307692314</v>
      </c>
      <c r="G798" t="s">
        <v>14</v>
      </c>
      <c r="H798">
        <v>78</v>
      </c>
      <c r="I798" s="4">
        <f t="shared" si="50"/>
        <v>54.81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1"/>
        <v>41859.208333333336</v>
      </c>
      <c r="O798" s="9">
        <f t="shared" si="52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109.63157894736841</v>
      </c>
      <c r="G799" t="s">
        <v>20</v>
      </c>
      <c r="H799">
        <v>185</v>
      </c>
      <c r="I799" s="4">
        <f t="shared" si="50"/>
        <v>45.04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1"/>
        <v>43464.25</v>
      </c>
      <c r="O799" s="9">
        <f t="shared" si="52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188.47058823529412</v>
      </c>
      <c r="G800" t="s">
        <v>20</v>
      </c>
      <c r="H800">
        <v>121</v>
      </c>
      <c r="I800" s="4">
        <f t="shared" si="50"/>
        <v>52.96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1"/>
        <v>41060.208333333336</v>
      </c>
      <c r="O800" s="9">
        <f t="shared" si="52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87.008284023668637</v>
      </c>
      <c r="G801" t="s">
        <v>14</v>
      </c>
      <c r="H801">
        <v>1225</v>
      </c>
      <c r="I801" s="4">
        <f t="shared" si="50"/>
        <v>60.02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1"/>
        <v>42399.25</v>
      </c>
      <c r="O801" s="9">
        <f t="shared" si="52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1</v>
      </c>
      <c r="G802" t="s">
        <v>14</v>
      </c>
      <c r="H802">
        <v>1</v>
      </c>
      <c r="I802" s="4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1"/>
        <v>42167.208333333328</v>
      </c>
      <c r="O802" s="9">
        <f t="shared" si="52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202.9130434782609</v>
      </c>
      <c r="G803" t="s">
        <v>20</v>
      </c>
      <c r="H803">
        <v>106</v>
      </c>
      <c r="I803" s="4">
        <f t="shared" si="50"/>
        <v>44.03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1"/>
        <v>43830.25</v>
      </c>
      <c r="O803" s="9">
        <f t="shared" si="52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197.03225806451613</v>
      </c>
      <c r="G804" t="s">
        <v>20</v>
      </c>
      <c r="H804">
        <v>142</v>
      </c>
      <c r="I804" s="4">
        <f t="shared" si="50"/>
        <v>86.03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1"/>
        <v>43650.208333333328</v>
      </c>
      <c r="O804" s="9">
        <f t="shared" si="52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107</v>
      </c>
      <c r="G805" t="s">
        <v>20</v>
      </c>
      <c r="H805">
        <v>233</v>
      </c>
      <c r="I805" s="4">
        <f t="shared" si="50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1"/>
        <v>43492.25</v>
      </c>
      <c r="O805" s="9">
        <f t="shared" si="52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268.73076923076923</v>
      </c>
      <c r="G806" t="s">
        <v>20</v>
      </c>
      <c r="H806">
        <v>218</v>
      </c>
      <c r="I806" s="4">
        <f t="shared" si="50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1"/>
        <v>43102.25</v>
      </c>
      <c r="O806" s="9">
        <f t="shared" si="52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50.845360824742272</v>
      </c>
      <c r="G807" t="s">
        <v>14</v>
      </c>
      <c r="H807">
        <v>67</v>
      </c>
      <c r="I807" s="4">
        <f t="shared" si="50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1"/>
        <v>41958.25</v>
      </c>
      <c r="O807" s="9">
        <f t="shared" si="52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1180.2857142857142</v>
      </c>
      <c r="G808" t="s">
        <v>20</v>
      </c>
      <c r="H808">
        <v>76</v>
      </c>
      <c r="I808" s="4">
        <f t="shared" si="50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1"/>
        <v>40973.25</v>
      </c>
      <c r="O808" s="9">
        <f t="shared" si="52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264</v>
      </c>
      <c r="G809" t="s">
        <v>20</v>
      </c>
      <c r="H809">
        <v>43</v>
      </c>
      <c r="I809" s="4">
        <f t="shared" si="50"/>
        <v>42.98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1"/>
        <v>43753.208333333328</v>
      </c>
      <c r="O809" s="9">
        <f t="shared" si="52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30.44230769230769</v>
      </c>
      <c r="G810" t="s">
        <v>14</v>
      </c>
      <c r="H810">
        <v>19</v>
      </c>
      <c r="I810" s="4">
        <f t="shared" si="50"/>
        <v>83.32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1"/>
        <v>42507.208333333328</v>
      </c>
      <c r="O810" s="9">
        <f t="shared" si="52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62.880681818181813</v>
      </c>
      <c r="G811" t="s">
        <v>14</v>
      </c>
      <c r="H811">
        <v>2108</v>
      </c>
      <c r="I811" s="4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1"/>
        <v>41135.208333333336</v>
      </c>
      <c r="O811" s="9">
        <f t="shared" si="52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193.125</v>
      </c>
      <c r="G812" t="s">
        <v>20</v>
      </c>
      <c r="H812">
        <v>221</v>
      </c>
      <c r="I812" s="4">
        <f t="shared" si="50"/>
        <v>55.93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1"/>
        <v>43067.25</v>
      </c>
      <c r="O812" s="9">
        <f t="shared" si="52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77.102702702702715</v>
      </c>
      <c r="G813" t="s">
        <v>14</v>
      </c>
      <c r="H813">
        <v>679</v>
      </c>
      <c r="I813" s="4">
        <f t="shared" si="50"/>
        <v>105.04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1"/>
        <v>42378.25</v>
      </c>
      <c r="O813" s="9">
        <f t="shared" si="52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225.52763819095478</v>
      </c>
      <c r="G814" t="s">
        <v>20</v>
      </c>
      <c r="H814">
        <v>2805</v>
      </c>
      <c r="I814" s="4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1"/>
        <v>43206.208333333328</v>
      </c>
      <c r="O814" s="9">
        <f t="shared" si="52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239.40625</v>
      </c>
      <c r="G815" t="s">
        <v>20</v>
      </c>
      <c r="H815">
        <v>68</v>
      </c>
      <c r="I815" s="4">
        <f t="shared" si="50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1"/>
        <v>41148.208333333336</v>
      </c>
      <c r="O815" s="9">
        <f t="shared" si="52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92.1875</v>
      </c>
      <c r="G816" t="s">
        <v>14</v>
      </c>
      <c r="H816">
        <v>36</v>
      </c>
      <c r="I816" s="4">
        <f t="shared" si="50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1"/>
        <v>42517.208333333328</v>
      </c>
      <c r="O816" s="9">
        <f t="shared" si="52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130.23333333333335</v>
      </c>
      <c r="G817" t="s">
        <v>20</v>
      </c>
      <c r="H817">
        <v>183</v>
      </c>
      <c r="I817" s="4">
        <f t="shared" si="50"/>
        <v>64.05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1"/>
        <v>43068.25</v>
      </c>
      <c r="O817" s="9">
        <f t="shared" si="52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615.21739130434787</v>
      </c>
      <c r="G818" t="s">
        <v>20</v>
      </c>
      <c r="H818">
        <v>133</v>
      </c>
      <c r="I818" s="4">
        <f t="shared" si="50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1"/>
        <v>41680.25</v>
      </c>
      <c r="O818" s="9">
        <f t="shared" si="52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368.79532163742692</v>
      </c>
      <c r="G819" t="s">
        <v>20</v>
      </c>
      <c r="H819">
        <v>2489</v>
      </c>
      <c r="I819" s="4">
        <f t="shared" si="50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1"/>
        <v>43589.208333333328</v>
      </c>
      <c r="O819" s="9">
        <f t="shared" si="52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1094.8571428571429</v>
      </c>
      <c r="G820" t="s">
        <v>20</v>
      </c>
      <c r="H820">
        <v>69</v>
      </c>
      <c r="I820" s="4">
        <f t="shared" si="50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1"/>
        <v>43486.25</v>
      </c>
      <c r="O820" s="9">
        <f t="shared" si="52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50.662921348314605</v>
      </c>
      <c r="G821" t="s">
        <v>14</v>
      </c>
      <c r="H821">
        <v>47</v>
      </c>
      <c r="I821" s="4">
        <f t="shared" si="50"/>
        <v>95.94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1"/>
        <v>41237.25</v>
      </c>
      <c r="O821" s="9">
        <f t="shared" si="52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800.6</v>
      </c>
      <c r="G822" t="s">
        <v>20</v>
      </c>
      <c r="H822">
        <v>279</v>
      </c>
      <c r="I822" s="4">
        <f t="shared" si="50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1"/>
        <v>43310.208333333328</v>
      </c>
      <c r="O822" s="9">
        <f t="shared" si="52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291.28571428571428</v>
      </c>
      <c r="G823" t="s">
        <v>20</v>
      </c>
      <c r="H823">
        <v>210</v>
      </c>
      <c r="I823" s="4">
        <f t="shared" si="50"/>
        <v>67.97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1"/>
        <v>42794.25</v>
      </c>
      <c r="O823" s="9">
        <f t="shared" si="52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349.9666666666667</v>
      </c>
      <c r="G824" t="s">
        <v>20</v>
      </c>
      <c r="H824">
        <v>2100</v>
      </c>
      <c r="I824" s="4">
        <f t="shared" si="50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1"/>
        <v>41698.25</v>
      </c>
      <c r="O824" s="9">
        <f t="shared" si="52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357.07317073170731</v>
      </c>
      <c r="G825" t="s">
        <v>20</v>
      </c>
      <c r="H825">
        <v>252</v>
      </c>
      <c r="I825" s="4">
        <f t="shared" si="50"/>
        <v>58.1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1"/>
        <v>41892.208333333336</v>
      </c>
      <c r="O825" s="9">
        <f t="shared" si="52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126.48941176470588</v>
      </c>
      <c r="G826" t="s">
        <v>20</v>
      </c>
      <c r="H826">
        <v>1280</v>
      </c>
      <c r="I826" s="4">
        <f t="shared" si="50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1"/>
        <v>40348.208333333336</v>
      </c>
      <c r="O826" s="9">
        <f t="shared" si="52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387.5</v>
      </c>
      <c r="G827" t="s">
        <v>20</v>
      </c>
      <c r="H827">
        <v>157</v>
      </c>
      <c r="I827" s="4">
        <f t="shared" si="50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1"/>
        <v>42941.208333333328</v>
      </c>
      <c r="O827" s="9">
        <f t="shared" si="52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457.03571428571428</v>
      </c>
      <c r="G828" t="s">
        <v>20</v>
      </c>
      <c r="H828">
        <v>194</v>
      </c>
      <c r="I828" s="4">
        <f t="shared" si="50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1"/>
        <v>40525.25</v>
      </c>
      <c r="O828" s="9">
        <f t="shared" si="52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266.69565217391306</v>
      </c>
      <c r="G829" t="s">
        <v>20</v>
      </c>
      <c r="H829">
        <v>82</v>
      </c>
      <c r="I829" s="4">
        <f t="shared" si="50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1"/>
        <v>40666.208333333336</v>
      </c>
      <c r="O829" s="9">
        <f t="shared" si="52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69</v>
      </c>
      <c r="G830" t="s">
        <v>14</v>
      </c>
      <c r="H830">
        <v>70</v>
      </c>
      <c r="I830" s="4">
        <f t="shared" si="50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1"/>
        <v>43340.208333333328</v>
      </c>
      <c r="O830" s="9">
        <f t="shared" si="52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51.34375</v>
      </c>
      <c r="G831" t="s">
        <v>14</v>
      </c>
      <c r="H831">
        <v>154</v>
      </c>
      <c r="I831" s="4">
        <f t="shared" si="50"/>
        <v>32.01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1"/>
        <v>42164.208333333328</v>
      </c>
      <c r="O831" s="9">
        <f t="shared" si="52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</v>
      </c>
      <c r="G832" t="s">
        <v>14</v>
      </c>
      <c r="H832">
        <v>22</v>
      </c>
      <c r="I832" s="4">
        <f t="shared" si="50"/>
        <v>64.73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1"/>
        <v>43103.25</v>
      </c>
      <c r="O832" s="9">
        <f t="shared" si="52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108.97734294541709</v>
      </c>
      <c r="G833" t="s">
        <v>20</v>
      </c>
      <c r="H833">
        <v>4233</v>
      </c>
      <c r="I833" s="4">
        <f t="shared" si="50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1"/>
        <v>40994.208333333336</v>
      </c>
      <c r="O833" s="9">
        <f t="shared" si="52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315.17592592592592</v>
      </c>
      <c r="G834" t="s">
        <v>20</v>
      </c>
      <c r="H834">
        <v>1297</v>
      </c>
      <c r="I834" s="4">
        <f t="shared" si="50"/>
        <v>104.98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1"/>
        <v>42299.208333333328</v>
      </c>
      <c r="O834" s="9">
        <f t="shared" si="52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IF(E835=0,"0", (E835/D835)*100)</f>
        <v>157.69117647058823</v>
      </c>
      <c r="G835" t="s">
        <v>20</v>
      </c>
      <c r="H835">
        <v>165</v>
      </c>
      <c r="I835" s="4">
        <f t="shared" ref="I835:I898" si="54">IF(H835=0,"0",ROUND((E835/H835),2))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5">(((L835/60)/60)/24)+DATE(1970,1,1)</f>
        <v>40588.25</v>
      </c>
      <c r="O835" s="9">
        <f t="shared" ref="O835:O898" si="56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153.8082191780822</v>
      </c>
      <c r="G836" t="s">
        <v>20</v>
      </c>
      <c r="H836">
        <v>119</v>
      </c>
      <c r="I836" s="4">
        <f t="shared" si="54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5"/>
        <v>41448.208333333336</v>
      </c>
      <c r="O836" s="9">
        <f t="shared" si="56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89.738979118329468</v>
      </c>
      <c r="G837" t="s">
        <v>14</v>
      </c>
      <c r="H837">
        <v>1758</v>
      </c>
      <c r="I837" s="4">
        <f t="shared" si="54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5"/>
        <v>42063.25</v>
      </c>
      <c r="O837" s="9">
        <f t="shared" si="56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75.135802469135797</v>
      </c>
      <c r="G838" t="s">
        <v>14</v>
      </c>
      <c r="H838">
        <v>94</v>
      </c>
      <c r="I838" s="4">
        <f t="shared" si="54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5"/>
        <v>40214.25</v>
      </c>
      <c r="O838" s="9">
        <f t="shared" si="56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852.88135593220341</v>
      </c>
      <c r="G839" t="s">
        <v>20</v>
      </c>
      <c r="H839">
        <v>1797</v>
      </c>
      <c r="I839" s="4">
        <f t="shared" si="54"/>
        <v>84.01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5"/>
        <v>40629.208333333336</v>
      </c>
      <c r="O839" s="9">
        <f t="shared" si="56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138.90625</v>
      </c>
      <c r="G840" t="s">
        <v>20</v>
      </c>
      <c r="H840">
        <v>261</v>
      </c>
      <c r="I840" s="4">
        <f t="shared" si="54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5"/>
        <v>43370.208333333328</v>
      </c>
      <c r="O840" s="9">
        <f t="shared" si="56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190.18181818181819</v>
      </c>
      <c r="G841" t="s">
        <v>20</v>
      </c>
      <c r="H841">
        <v>157</v>
      </c>
      <c r="I841" s="4">
        <f t="shared" si="54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5"/>
        <v>41715.208333333336</v>
      </c>
      <c r="O841" s="9">
        <f t="shared" si="56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100.24333619948409</v>
      </c>
      <c r="G842" t="s">
        <v>20</v>
      </c>
      <c r="H842">
        <v>3533</v>
      </c>
      <c r="I842" s="4">
        <f t="shared" si="54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5"/>
        <v>41836.208333333336</v>
      </c>
      <c r="O842" s="9">
        <f t="shared" si="56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142.75824175824175</v>
      </c>
      <c r="G843" t="s">
        <v>20</v>
      </c>
      <c r="H843">
        <v>155</v>
      </c>
      <c r="I843" s="4">
        <f t="shared" si="54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5"/>
        <v>42419.25</v>
      </c>
      <c r="O843" s="9">
        <f t="shared" si="56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563.13333333333333</v>
      </c>
      <c r="G844" t="s">
        <v>20</v>
      </c>
      <c r="H844">
        <v>132</v>
      </c>
      <c r="I844" s="4">
        <f t="shared" si="54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5"/>
        <v>43266.208333333328</v>
      </c>
      <c r="O844" s="9">
        <f t="shared" si="56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30.715909090909086</v>
      </c>
      <c r="G845" t="s">
        <v>14</v>
      </c>
      <c r="H845">
        <v>33</v>
      </c>
      <c r="I845" s="4">
        <f t="shared" si="54"/>
        <v>81.91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5"/>
        <v>43338.208333333328</v>
      </c>
      <c r="O845" s="9">
        <f t="shared" si="56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99.39772727272728</v>
      </c>
      <c r="G846" t="s">
        <v>74</v>
      </c>
      <c r="H846">
        <v>94</v>
      </c>
      <c r="I846" s="4">
        <f t="shared" si="54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5"/>
        <v>40930.25</v>
      </c>
      <c r="O846" s="9">
        <f t="shared" si="56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197.54935622317598</v>
      </c>
      <c r="G847" t="s">
        <v>20</v>
      </c>
      <c r="H847">
        <v>1354</v>
      </c>
      <c r="I847" s="4">
        <f t="shared" si="54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5"/>
        <v>43235.208333333328</v>
      </c>
      <c r="O847" s="9">
        <f t="shared" si="56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508.5</v>
      </c>
      <c r="G848" t="s">
        <v>20</v>
      </c>
      <c r="H848">
        <v>48</v>
      </c>
      <c r="I848" s="4">
        <f t="shared" si="54"/>
        <v>105.94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5"/>
        <v>43302.208333333328</v>
      </c>
      <c r="O848" s="9">
        <f t="shared" si="56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237.74468085106383</v>
      </c>
      <c r="G849" t="s">
        <v>20</v>
      </c>
      <c r="H849">
        <v>110</v>
      </c>
      <c r="I849" s="4">
        <f t="shared" si="54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5"/>
        <v>43107.25</v>
      </c>
      <c r="O849" s="9">
        <f t="shared" si="56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338.46875</v>
      </c>
      <c r="G850" t="s">
        <v>20</v>
      </c>
      <c r="H850">
        <v>172</v>
      </c>
      <c r="I850" s="4">
        <f t="shared" si="54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5"/>
        <v>40341.208333333336</v>
      </c>
      <c r="O850" s="9">
        <f t="shared" si="56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133.08955223880596</v>
      </c>
      <c r="G851" t="s">
        <v>20</v>
      </c>
      <c r="H851">
        <v>307</v>
      </c>
      <c r="I851" s="4">
        <f t="shared" si="54"/>
        <v>29.05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5"/>
        <v>40948.25</v>
      </c>
      <c r="O851" s="9">
        <f t="shared" si="56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1</v>
      </c>
      <c r="G852" t="s">
        <v>14</v>
      </c>
      <c r="H852">
        <v>1</v>
      </c>
      <c r="I852" s="4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5"/>
        <v>40866.25</v>
      </c>
      <c r="O852" s="9">
        <f t="shared" si="56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207.79999999999998</v>
      </c>
      <c r="G853" t="s">
        <v>20</v>
      </c>
      <c r="H853">
        <v>160</v>
      </c>
      <c r="I853" s="4">
        <f t="shared" si="54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5"/>
        <v>41031.208333333336</v>
      </c>
      <c r="O853" s="9">
        <f t="shared" si="56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51.122448979591837</v>
      </c>
      <c r="G854" t="s">
        <v>14</v>
      </c>
      <c r="H854">
        <v>31</v>
      </c>
      <c r="I854" s="4">
        <f t="shared" si="54"/>
        <v>80.81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5"/>
        <v>40740.208333333336</v>
      </c>
      <c r="O854" s="9">
        <f t="shared" si="56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652.05847953216369</v>
      </c>
      <c r="G855" t="s">
        <v>20</v>
      </c>
      <c r="H855">
        <v>1467</v>
      </c>
      <c r="I855" s="4">
        <f t="shared" si="54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5"/>
        <v>40714.208333333336</v>
      </c>
      <c r="O855" s="9">
        <f t="shared" si="56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113.63099415204678</v>
      </c>
      <c r="G856" t="s">
        <v>20</v>
      </c>
      <c r="H856">
        <v>2662</v>
      </c>
      <c r="I856" s="4">
        <f t="shared" si="54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5"/>
        <v>43787.25</v>
      </c>
      <c r="O856" s="9">
        <f t="shared" si="56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102.37606837606839</v>
      </c>
      <c r="G857" t="s">
        <v>20</v>
      </c>
      <c r="H857">
        <v>452</v>
      </c>
      <c r="I857" s="4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5"/>
        <v>40712.208333333336</v>
      </c>
      <c r="O857" s="9">
        <f t="shared" si="56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356.58333333333331</v>
      </c>
      <c r="G858" t="s">
        <v>20</v>
      </c>
      <c r="H858">
        <v>158</v>
      </c>
      <c r="I858" s="4">
        <f t="shared" si="54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5"/>
        <v>41023.208333333336</v>
      </c>
      <c r="O858" s="9">
        <f t="shared" si="56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139.86792452830187</v>
      </c>
      <c r="G859" t="s">
        <v>20</v>
      </c>
      <c r="H859">
        <v>225</v>
      </c>
      <c r="I859" s="4">
        <f t="shared" si="54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5"/>
        <v>40944.25</v>
      </c>
      <c r="O859" s="9">
        <f t="shared" si="56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69.45</v>
      </c>
      <c r="G860" t="s">
        <v>14</v>
      </c>
      <c r="H860">
        <v>35</v>
      </c>
      <c r="I860" s="4">
        <f t="shared" si="54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5"/>
        <v>43211.208333333328</v>
      </c>
      <c r="O860" s="9">
        <f t="shared" si="56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35.534246575342465</v>
      </c>
      <c r="G861" t="s">
        <v>14</v>
      </c>
      <c r="H861">
        <v>63</v>
      </c>
      <c r="I861" s="4">
        <f t="shared" si="54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5"/>
        <v>41334.25</v>
      </c>
      <c r="O861" s="9">
        <f t="shared" si="56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251.65</v>
      </c>
      <c r="G862" t="s">
        <v>20</v>
      </c>
      <c r="H862">
        <v>65</v>
      </c>
      <c r="I862" s="4">
        <f t="shared" si="54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5"/>
        <v>43515.25</v>
      </c>
      <c r="O862" s="9">
        <f t="shared" si="56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105.87500000000001</v>
      </c>
      <c r="G863" t="s">
        <v>20</v>
      </c>
      <c r="H863">
        <v>163</v>
      </c>
      <c r="I863" s="4">
        <f t="shared" si="54"/>
        <v>57.16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5"/>
        <v>40258.208333333336</v>
      </c>
      <c r="O863" s="9">
        <f t="shared" si="56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187.42857142857144</v>
      </c>
      <c r="G864" t="s">
        <v>20</v>
      </c>
      <c r="H864">
        <v>85</v>
      </c>
      <c r="I864" s="4">
        <f t="shared" si="54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5"/>
        <v>40756.208333333336</v>
      </c>
      <c r="O864" s="9">
        <f t="shared" si="56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386.78571428571428</v>
      </c>
      <c r="G865" t="s">
        <v>20</v>
      </c>
      <c r="H865">
        <v>217</v>
      </c>
      <c r="I865" s="4">
        <f t="shared" si="54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5"/>
        <v>42172.208333333328</v>
      </c>
      <c r="O865" s="9">
        <f t="shared" si="56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347.07142857142856</v>
      </c>
      <c r="G866" t="s">
        <v>20</v>
      </c>
      <c r="H866">
        <v>150</v>
      </c>
      <c r="I866" s="4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5"/>
        <v>42601.208333333328</v>
      </c>
      <c r="O866" s="9">
        <f t="shared" si="56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185.82098765432099</v>
      </c>
      <c r="G867" t="s">
        <v>20</v>
      </c>
      <c r="H867">
        <v>3272</v>
      </c>
      <c r="I867" s="4">
        <f t="shared" si="54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5"/>
        <v>41897.208333333336</v>
      </c>
      <c r="O867" s="9">
        <f t="shared" si="56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43.241247264770237</v>
      </c>
      <c r="G868" t="s">
        <v>74</v>
      </c>
      <c r="H868">
        <v>898</v>
      </c>
      <c r="I868" s="4">
        <f t="shared" si="54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5"/>
        <v>40671.208333333336</v>
      </c>
      <c r="O868" s="9">
        <f t="shared" si="56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162.4375</v>
      </c>
      <c r="G869" t="s">
        <v>20</v>
      </c>
      <c r="H869">
        <v>300</v>
      </c>
      <c r="I869" s="4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5"/>
        <v>43382.208333333328</v>
      </c>
      <c r="O869" s="9">
        <f t="shared" si="56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184.84285714285716</v>
      </c>
      <c r="G870" t="s">
        <v>20</v>
      </c>
      <c r="H870">
        <v>126</v>
      </c>
      <c r="I870" s="4">
        <f t="shared" si="54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5"/>
        <v>41559.208333333336</v>
      </c>
      <c r="O870" s="9">
        <f t="shared" si="56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23.703520691785052</v>
      </c>
      <c r="G871" t="s">
        <v>14</v>
      </c>
      <c r="H871">
        <v>526</v>
      </c>
      <c r="I871" s="4">
        <f t="shared" si="54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5"/>
        <v>40350.208333333336</v>
      </c>
      <c r="O871" s="9">
        <f t="shared" si="56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89.870129870129873</v>
      </c>
      <c r="G872" t="s">
        <v>14</v>
      </c>
      <c r="H872">
        <v>121</v>
      </c>
      <c r="I872" s="4">
        <f t="shared" si="54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5"/>
        <v>42240.208333333328</v>
      </c>
      <c r="O872" s="9">
        <f t="shared" si="56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272.6041958041958</v>
      </c>
      <c r="G873" t="s">
        <v>20</v>
      </c>
      <c r="H873">
        <v>2320</v>
      </c>
      <c r="I873" s="4">
        <f t="shared" si="54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5"/>
        <v>43040.208333333328</v>
      </c>
      <c r="O873" s="9">
        <f t="shared" si="56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170.04255319148936</v>
      </c>
      <c r="G874" t="s">
        <v>20</v>
      </c>
      <c r="H874">
        <v>81</v>
      </c>
      <c r="I874" s="4">
        <f t="shared" si="54"/>
        <v>98.67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5"/>
        <v>43346.208333333328</v>
      </c>
      <c r="O874" s="9">
        <f t="shared" si="56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188.28503562945369</v>
      </c>
      <c r="G875" t="s">
        <v>20</v>
      </c>
      <c r="H875">
        <v>1887</v>
      </c>
      <c r="I875" s="4">
        <f t="shared" si="54"/>
        <v>42.01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5"/>
        <v>41647.25</v>
      </c>
      <c r="O875" s="9">
        <f t="shared" si="56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346.93532338308455</v>
      </c>
      <c r="G876" t="s">
        <v>20</v>
      </c>
      <c r="H876">
        <v>4358</v>
      </c>
      <c r="I876" s="4">
        <f t="shared" si="54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5"/>
        <v>40291.208333333336</v>
      </c>
      <c r="O876" s="9">
        <f t="shared" si="56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69.177215189873422</v>
      </c>
      <c r="G877" t="s">
        <v>14</v>
      </c>
      <c r="H877">
        <v>67</v>
      </c>
      <c r="I877" s="4">
        <f t="shared" si="54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5"/>
        <v>40556.25</v>
      </c>
      <c r="O877" s="9">
        <f t="shared" si="56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25.433734939759034</v>
      </c>
      <c r="G878" t="s">
        <v>14</v>
      </c>
      <c r="H878">
        <v>57</v>
      </c>
      <c r="I878" s="4">
        <f t="shared" si="54"/>
        <v>37.04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5"/>
        <v>43624.208333333328</v>
      </c>
      <c r="O878" s="9">
        <f t="shared" si="56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77.400977995110026</v>
      </c>
      <c r="G879" t="s">
        <v>14</v>
      </c>
      <c r="H879">
        <v>1229</v>
      </c>
      <c r="I879" s="4">
        <f t="shared" si="54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5"/>
        <v>42577.208333333328</v>
      </c>
      <c r="O879" s="9">
        <f t="shared" si="56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37.481481481481481</v>
      </c>
      <c r="G880" t="s">
        <v>14</v>
      </c>
      <c r="H880">
        <v>12</v>
      </c>
      <c r="I880" s="4">
        <f t="shared" si="54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5"/>
        <v>43845.25</v>
      </c>
      <c r="O880" s="9">
        <f t="shared" si="56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543.79999999999995</v>
      </c>
      <c r="G881" t="s">
        <v>20</v>
      </c>
      <c r="H881">
        <v>53</v>
      </c>
      <c r="I881" s="4">
        <f t="shared" si="54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5"/>
        <v>42788.25</v>
      </c>
      <c r="O881" s="9">
        <f t="shared" si="56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228.52189349112427</v>
      </c>
      <c r="G882" t="s">
        <v>20</v>
      </c>
      <c r="H882">
        <v>2414</v>
      </c>
      <c r="I882" s="4">
        <f t="shared" si="54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5"/>
        <v>43667.208333333328</v>
      </c>
      <c r="O882" s="9">
        <f t="shared" si="56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38.948339483394832</v>
      </c>
      <c r="G883" t="s">
        <v>14</v>
      </c>
      <c r="H883">
        <v>452</v>
      </c>
      <c r="I883" s="4">
        <f t="shared" si="54"/>
        <v>70.06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5"/>
        <v>42194.208333333328</v>
      </c>
      <c r="O883" s="9">
        <f t="shared" si="56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370</v>
      </c>
      <c r="G884" t="s">
        <v>20</v>
      </c>
      <c r="H884">
        <v>80</v>
      </c>
      <c r="I884" s="4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5"/>
        <v>42025.25</v>
      </c>
      <c r="O884" s="9">
        <f t="shared" si="56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237.91176470588232</v>
      </c>
      <c r="G885" t="s">
        <v>20</v>
      </c>
      <c r="H885">
        <v>193</v>
      </c>
      <c r="I885" s="4">
        <f t="shared" si="54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5"/>
        <v>40323.208333333336</v>
      </c>
      <c r="O885" s="9">
        <f t="shared" si="56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64.036299765807954</v>
      </c>
      <c r="G886" t="s">
        <v>14</v>
      </c>
      <c r="H886">
        <v>1886</v>
      </c>
      <c r="I886" s="4">
        <f t="shared" si="54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5"/>
        <v>41763.208333333336</v>
      </c>
      <c r="O886" s="9">
        <f t="shared" si="56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118.27777777777777</v>
      </c>
      <c r="G887" t="s">
        <v>20</v>
      </c>
      <c r="H887">
        <v>52</v>
      </c>
      <c r="I887" s="4">
        <f t="shared" si="54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5"/>
        <v>40335.208333333336</v>
      </c>
      <c r="O887" s="9">
        <f t="shared" si="56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84.824037184594957</v>
      </c>
      <c r="G888" t="s">
        <v>14</v>
      </c>
      <c r="H888">
        <v>1825</v>
      </c>
      <c r="I888" s="4">
        <f t="shared" si="54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5"/>
        <v>40416.208333333336</v>
      </c>
      <c r="O888" s="9">
        <f t="shared" si="56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29.346153846153843</v>
      </c>
      <c r="G889" t="s">
        <v>14</v>
      </c>
      <c r="H889">
        <v>31</v>
      </c>
      <c r="I889" s="4">
        <f t="shared" si="54"/>
        <v>73.84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5"/>
        <v>42202.208333333328</v>
      </c>
      <c r="O889" s="9">
        <f t="shared" si="56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209.89655172413794</v>
      </c>
      <c r="G890" t="s">
        <v>20</v>
      </c>
      <c r="H890">
        <v>290</v>
      </c>
      <c r="I890" s="4">
        <f t="shared" si="54"/>
        <v>41.98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5"/>
        <v>42836.208333333328</v>
      </c>
      <c r="O890" s="9">
        <f t="shared" si="56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169.78571428571431</v>
      </c>
      <c r="G891" t="s">
        <v>20</v>
      </c>
      <c r="H891">
        <v>122</v>
      </c>
      <c r="I891" s="4">
        <f t="shared" si="54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5"/>
        <v>41710.208333333336</v>
      </c>
      <c r="O891" s="9">
        <f t="shared" si="56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115.95907738095239</v>
      </c>
      <c r="G892" t="s">
        <v>20</v>
      </c>
      <c r="H892">
        <v>1470</v>
      </c>
      <c r="I892" s="4">
        <f t="shared" si="54"/>
        <v>106.02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5"/>
        <v>43640.208333333328</v>
      </c>
      <c r="O892" s="9">
        <f t="shared" si="56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258.59999999999997</v>
      </c>
      <c r="G893" t="s">
        <v>20</v>
      </c>
      <c r="H893">
        <v>165</v>
      </c>
      <c r="I893" s="4">
        <f t="shared" si="54"/>
        <v>47.02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5"/>
        <v>40880.25</v>
      </c>
      <c r="O893" s="9">
        <f t="shared" si="56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230.58333333333331</v>
      </c>
      <c r="G894" t="s">
        <v>20</v>
      </c>
      <c r="H894">
        <v>182</v>
      </c>
      <c r="I894" s="4">
        <f t="shared" si="54"/>
        <v>76.02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5"/>
        <v>40319.208333333336</v>
      </c>
      <c r="O894" s="9">
        <f t="shared" si="56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128.21428571428572</v>
      </c>
      <c r="G895" t="s">
        <v>20</v>
      </c>
      <c r="H895">
        <v>199</v>
      </c>
      <c r="I895" s="4">
        <f t="shared" si="54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5"/>
        <v>42170.208333333328</v>
      </c>
      <c r="O895" s="9">
        <f t="shared" si="56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188.70588235294116</v>
      </c>
      <c r="G896" t="s">
        <v>20</v>
      </c>
      <c r="H896">
        <v>56</v>
      </c>
      <c r="I896" s="4">
        <f t="shared" si="54"/>
        <v>57.29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5"/>
        <v>41466.208333333336</v>
      </c>
      <c r="O896" s="9">
        <f t="shared" si="56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6.9511889862327907</v>
      </c>
      <c r="G897" t="s">
        <v>14</v>
      </c>
      <c r="H897">
        <v>107</v>
      </c>
      <c r="I897" s="4">
        <f t="shared" si="54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5"/>
        <v>43134.25</v>
      </c>
      <c r="O897" s="9">
        <f t="shared" si="56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774.43434343434342</v>
      </c>
      <c r="G898" t="s">
        <v>20</v>
      </c>
      <c r="H898">
        <v>1460</v>
      </c>
      <c r="I898" s="4">
        <f t="shared" si="54"/>
        <v>105.03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5"/>
        <v>40738.208333333336</v>
      </c>
      <c r="O898" s="9">
        <f t="shared" si="56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IF(E899=0,"0", (E899/D899)*100)</f>
        <v>27.693181818181817</v>
      </c>
      <c r="G899" t="s">
        <v>14</v>
      </c>
      <c r="H899">
        <v>27</v>
      </c>
      <c r="I899" s="4">
        <f t="shared" ref="I899:I962" si="58">IF(H899=0,"0",ROUND((E899/H899),2))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9">(((L899/60)/60)/24)+DATE(1970,1,1)</f>
        <v>43583.208333333328</v>
      </c>
      <c r="O899" s="9">
        <f t="shared" ref="O899:O962" si="60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52.479620323841424</v>
      </c>
      <c r="G900" t="s">
        <v>14</v>
      </c>
      <c r="H900">
        <v>1221</v>
      </c>
      <c r="I900" s="4">
        <f t="shared" si="58"/>
        <v>76.98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9"/>
        <v>43815.25</v>
      </c>
      <c r="O900" s="9">
        <f t="shared" si="60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407.09677419354841</v>
      </c>
      <c r="G901" t="s">
        <v>20</v>
      </c>
      <c r="H901">
        <v>123</v>
      </c>
      <c r="I901" s="4">
        <f t="shared" si="58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9"/>
        <v>41554.208333333336</v>
      </c>
      <c r="O901" s="9">
        <f t="shared" si="60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2</v>
      </c>
      <c r="G902" t="s">
        <v>14</v>
      </c>
      <c r="H902">
        <v>1</v>
      </c>
      <c r="I902" s="4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9"/>
        <v>41901.208333333336</v>
      </c>
      <c r="O902" s="9">
        <f t="shared" si="60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156.17857142857144</v>
      </c>
      <c r="G903" t="s">
        <v>20</v>
      </c>
      <c r="H903">
        <v>159</v>
      </c>
      <c r="I903" s="4">
        <f t="shared" si="58"/>
        <v>55.01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9"/>
        <v>43298.208333333328</v>
      </c>
      <c r="O903" s="9">
        <f t="shared" si="60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252.42857142857144</v>
      </c>
      <c r="G904" t="s">
        <v>20</v>
      </c>
      <c r="H904">
        <v>110</v>
      </c>
      <c r="I904" s="4">
        <f t="shared" si="58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9"/>
        <v>42399.25</v>
      </c>
      <c r="O904" s="9">
        <f t="shared" si="60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</v>
      </c>
      <c r="G905" t="s">
        <v>47</v>
      </c>
      <c r="H905">
        <v>14</v>
      </c>
      <c r="I905" s="4">
        <f t="shared" si="58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9"/>
        <v>41034.208333333336</v>
      </c>
      <c r="O905" s="9">
        <f t="shared" si="60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12.230769230769232</v>
      </c>
      <c r="G906" t="s">
        <v>14</v>
      </c>
      <c r="H906">
        <v>16</v>
      </c>
      <c r="I906" s="4">
        <f t="shared" si="58"/>
        <v>49.69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9"/>
        <v>41186.208333333336</v>
      </c>
      <c r="O906" s="9">
        <f t="shared" si="60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163.98734177215189</v>
      </c>
      <c r="G907" t="s">
        <v>20</v>
      </c>
      <c r="H907">
        <v>236</v>
      </c>
      <c r="I907" s="4">
        <f t="shared" si="58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9"/>
        <v>41536.208333333336</v>
      </c>
      <c r="O907" s="9">
        <f t="shared" si="60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162.98181818181817</v>
      </c>
      <c r="G908" t="s">
        <v>20</v>
      </c>
      <c r="H908">
        <v>191</v>
      </c>
      <c r="I908" s="4">
        <f t="shared" si="58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9"/>
        <v>42868.208333333328</v>
      </c>
      <c r="O908" s="9">
        <f t="shared" si="60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20.252747252747252</v>
      </c>
      <c r="G909" t="s">
        <v>14</v>
      </c>
      <c r="H909">
        <v>41</v>
      </c>
      <c r="I909" s="4">
        <f t="shared" si="58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9"/>
        <v>40660.208333333336</v>
      </c>
      <c r="O909" s="9">
        <f t="shared" si="60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319.24083769633506</v>
      </c>
      <c r="G910" t="s">
        <v>20</v>
      </c>
      <c r="H910">
        <v>3934</v>
      </c>
      <c r="I910" s="4">
        <f t="shared" si="58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9"/>
        <v>41031.208333333336</v>
      </c>
      <c r="O910" s="9">
        <f t="shared" si="60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478.94444444444446</v>
      </c>
      <c r="G911" t="s">
        <v>20</v>
      </c>
      <c r="H911">
        <v>80</v>
      </c>
      <c r="I911" s="4">
        <f t="shared" si="58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9"/>
        <v>43255.208333333328</v>
      </c>
      <c r="O911" s="9">
        <f t="shared" si="60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19.556634304207122</v>
      </c>
      <c r="G912" t="s">
        <v>74</v>
      </c>
      <c r="H912">
        <v>296</v>
      </c>
      <c r="I912" s="4">
        <f t="shared" si="58"/>
        <v>102.08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9"/>
        <v>42026.25</v>
      </c>
      <c r="O912" s="9">
        <f t="shared" si="60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198.94827586206895</v>
      </c>
      <c r="G913" t="s">
        <v>20</v>
      </c>
      <c r="H913">
        <v>462</v>
      </c>
      <c r="I913" s="4">
        <f t="shared" si="58"/>
        <v>24.98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9"/>
        <v>43717.208333333328</v>
      </c>
      <c r="O913" s="9">
        <f t="shared" si="60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795</v>
      </c>
      <c r="G914" t="s">
        <v>20</v>
      </c>
      <c r="H914">
        <v>179</v>
      </c>
      <c r="I914" s="4">
        <f t="shared" si="58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9"/>
        <v>41157.208333333336</v>
      </c>
      <c r="O914" s="9">
        <f t="shared" si="60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50.621082621082621</v>
      </c>
      <c r="G915" t="s">
        <v>14</v>
      </c>
      <c r="H915">
        <v>523</v>
      </c>
      <c r="I915" s="4">
        <f t="shared" si="58"/>
        <v>67.95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9"/>
        <v>43597.208333333328</v>
      </c>
      <c r="O915" s="9">
        <f t="shared" si="60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57.4375</v>
      </c>
      <c r="G916" t="s">
        <v>14</v>
      </c>
      <c r="H916">
        <v>141</v>
      </c>
      <c r="I916" s="4">
        <f t="shared" si="58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9"/>
        <v>41490.208333333336</v>
      </c>
      <c r="O916" s="9">
        <f t="shared" si="60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155.62827640984909</v>
      </c>
      <c r="G917" t="s">
        <v>20</v>
      </c>
      <c r="H917">
        <v>1866</v>
      </c>
      <c r="I917" s="4">
        <f t="shared" si="58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9"/>
        <v>42976.208333333328</v>
      </c>
      <c r="O917" s="9">
        <f t="shared" si="60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36.297297297297298</v>
      </c>
      <c r="G918" t="s">
        <v>14</v>
      </c>
      <c r="H918">
        <v>52</v>
      </c>
      <c r="I918" s="4">
        <f t="shared" si="58"/>
        <v>25.83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9"/>
        <v>41991.25</v>
      </c>
      <c r="O918" s="9">
        <f t="shared" si="60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58.25</v>
      </c>
      <c r="G919" t="s">
        <v>47</v>
      </c>
      <c r="H919">
        <v>27</v>
      </c>
      <c r="I919" s="4">
        <f t="shared" si="58"/>
        <v>77.67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9"/>
        <v>40722.208333333336</v>
      </c>
      <c r="O919" s="9">
        <f t="shared" si="60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237.39473684210526</v>
      </c>
      <c r="G920" t="s">
        <v>20</v>
      </c>
      <c r="H920">
        <v>156</v>
      </c>
      <c r="I920" s="4">
        <f t="shared" si="58"/>
        <v>57.83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9"/>
        <v>41117.208333333336</v>
      </c>
      <c r="O920" s="9">
        <f t="shared" si="60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58.75</v>
      </c>
      <c r="G921" t="s">
        <v>14</v>
      </c>
      <c r="H921">
        <v>225</v>
      </c>
      <c r="I921" s="4">
        <f t="shared" si="58"/>
        <v>92.96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9"/>
        <v>43022.208333333328</v>
      </c>
      <c r="O921" s="9">
        <f t="shared" si="60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182.56603773584905</v>
      </c>
      <c r="G922" t="s">
        <v>20</v>
      </c>
      <c r="H922">
        <v>255</v>
      </c>
      <c r="I922" s="4">
        <f t="shared" si="58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9"/>
        <v>43503.25</v>
      </c>
      <c r="O922" s="9">
        <f t="shared" si="60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0.75436408977556113</v>
      </c>
      <c r="G923" t="s">
        <v>14</v>
      </c>
      <c r="H923">
        <v>38</v>
      </c>
      <c r="I923" s="4">
        <f t="shared" si="58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9"/>
        <v>40951.25</v>
      </c>
      <c r="O923" s="9">
        <f t="shared" si="60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175.95330739299609</v>
      </c>
      <c r="G924" t="s">
        <v>20</v>
      </c>
      <c r="H924">
        <v>2261</v>
      </c>
      <c r="I924" s="4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9"/>
        <v>43443.25</v>
      </c>
      <c r="O924" s="9">
        <f t="shared" si="60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237.88235294117646</v>
      </c>
      <c r="G925" t="s">
        <v>20</v>
      </c>
      <c r="H925">
        <v>40</v>
      </c>
      <c r="I925" s="4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9"/>
        <v>40373.208333333336</v>
      </c>
      <c r="O925" s="9">
        <f t="shared" si="60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488.05076142131981</v>
      </c>
      <c r="G926" t="s">
        <v>20</v>
      </c>
      <c r="H926">
        <v>2289</v>
      </c>
      <c r="I926" s="4">
        <f t="shared" si="58"/>
        <v>84.01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9"/>
        <v>43769.208333333328</v>
      </c>
      <c r="O926" s="9">
        <f t="shared" si="60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224.06666666666669</v>
      </c>
      <c r="G927" t="s">
        <v>20</v>
      </c>
      <c r="H927">
        <v>65</v>
      </c>
      <c r="I927" s="4">
        <f t="shared" si="58"/>
        <v>103.42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9"/>
        <v>43000.208333333328</v>
      </c>
      <c r="O927" s="9">
        <f t="shared" si="60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18.126436781609197</v>
      </c>
      <c r="G928" t="s">
        <v>14</v>
      </c>
      <c r="H928">
        <v>15</v>
      </c>
      <c r="I928" s="4">
        <f t="shared" si="58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9"/>
        <v>42502.208333333328</v>
      </c>
      <c r="O928" s="9">
        <f t="shared" si="60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45.847222222222221</v>
      </c>
      <c r="G929" t="s">
        <v>14</v>
      </c>
      <c r="H929">
        <v>37</v>
      </c>
      <c r="I929" s="4">
        <f t="shared" si="58"/>
        <v>89.22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9"/>
        <v>41102.208333333336</v>
      </c>
      <c r="O929" s="9">
        <f t="shared" si="60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117.31541218637993</v>
      </c>
      <c r="G930" t="s">
        <v>20</v>
      </c>
      <c r="H930">
        <v>3777</v>
      </c>
      <c r="I930" s="4">
        <f t="shared" si="58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9"/>
        <v>41637.25</v>
      </c>
      <c r="O930" s="9">
        <f t="shared" si="60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217.30909090909088</v>
      </c>
      <c r="G931" t="s">
        <v>20</v>
      </c>
      <c r="H931">
        <v>184</v>
      </c>
      <c r="I931" s="4">
        <f t="shared" si="58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9"/>
        <v>42858.208333333328</v>
      </c>
      <c r="O931" s="9">
        <f t="shared" si="60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112.28571428571428</v>
      </c>
      <c r="G932" t="s">
        <v>20</v>
      </c>
      <c r="H932">
        <v>85</v>
      </c>
      <c r="I932" s="4">
        <f t="shared" si="58"/>
        <v>46.24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9"/>
        <v>42060.25</v>
      </c>
      <c r="O932" s="9">
        <f t="shared" si="60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72.51898734177216</v>
      </c>
      <c r="G933" t="s">
        <v>14</v>
      </c>
      <c r="H933">
        <v>112</v>
      </c>
      <c r="I933" s="4">
        <f t="shared" si="58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9"/>
        <v>41818.208333333336</v>
      </c>
      <c r="O933" s="9">
        <f t="shared" si="60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212.30434782608697</v>
      </c>
      <c r="G934" t="s">
        <v>20</v>
      </c>
      <c r="H934">
        <v>144</v>
      </c>
      <c r="I934" s="4">
        <f t="shared" si="58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9"/>
        <v>41709.208333333336</v>
      </c>
      <c r="O934" s="9">
        <f t="shared" si="60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239.74657534246577</v>
      </c>
      <c r="G935" t="s">
        <v>20</v>
      </c>
      <c r="H935">
        <v>1902</v>
      </c>
      <c r="I935" s="4">
        <f t="shared" si="58"/>
        <v>92.02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9"/>
        <v>41372.208333333336</v>
      </c>
      <c r="O935" s="9">
        <f t="shared" si="60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181.93548387096774</v>
      </c>
      <c r="G936" t="s">
        <v>20</v>
      </c>
      <c r="H936">
        <v>105</v>
      </c>
      <c r="I936" s="4">
        <f t="shared" si="58"/>
        <v>107.43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9"/>
        <v>42422.25</v>
      </c>
      <c r="O936" s="9">
        <f t="shared" si="60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164.13114754098362</v>
      </c>
      <c r="G937" t="s">
        <v>20</v>
      </c>
      <c r="H937">
        <v>132</v>
      </c>
      <c r="I937" s="4">
        <f t="shared" si="58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9"/>
        <v>42209.208333333328</v>
      </c>
      <c r="O937" s="9">
        <f t="shared" si="60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1.6375968992248062</v>
      </c>
      <c r="G938" t="s">
        <v>14</v>
      </c>
      <c r="H938">
        <v>21</v>
      </c>
      <c r="I938" s="4">
        <f t="shared" si="58"/>
        <v>80.48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9"/>
        <v>43668.208333333328</v>
      </c>
      <c r="O938" s="9">
        <f t="shared" si="60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49.64385964912281</v>
      </c>
      <c r="G939" t="s">
        <v>74</v>
      </c>
      <c r="H939">
        <v>976</v>
      </c>
      <c r="I939" s="4">
        <f t="shared" si="58"/>
        <v>86.98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9"/>
        <v>42334.25</v>
      </c>
      <c r="O939" s="9">
        <f t="shared" si="60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109.70652173913042</v>
      </c>
      <c r="G940" t="s">
        <v>20</v>
      </c>
      <c r="H940">
        <v>96</v>
      </c>
      <c r="I940" s="4">
        <f t="shared" si="58"/>
        <v>105.14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9"/>
        <v>43263.208333333328</v>
      </c>
      <c r="O940" s="9">
        <f t="shared" si="60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49.217948717948715</v>
      </c>
      <c r="G941" t="s">
        <v>14</v>
      </c>
      <c r="H941">
        <v>67</v>
      </c>
      <c r="I941" s="4">
        <f t="shared" si="58"/>
        <v>57.3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9"/>
        <v>40670.208333333336</v>
      </c>
      <c r="O941" s="9">
        <f t="shared" si="60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62.232323232323225</v>
      </c>
      <c r="G942" t="s">
        <v>47</v>
      </c>
      <c r="H942">
        <v>66</v>
      </c>
      <c r="I942" s="4">
        <f t="shared" si="58"/>
        <v>93.35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9"/>
        <v>41244.25</v>
      </c>
      <c r="O942" s="9">
        <f t="shared" si="60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13.05813953488372</v>
      </c>
      <c r="G943" t="s">
        <v>14</v>
      </c>
      <c r="H943">
        <v>78</v>
      </c>
      <c r="I943" s="4">
        <f t="shared" si="58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9"/>
        <v>40552.25</v>
      </c>
      <c r="O943" s="9">
        <f t="shared" si="60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64.635416666666671</v>
      </c>
      <c r="G944" t="s">
        <v>14</v>
      </c>
      <c r="H944">
        <v>67</v>
      </c>
      <c r="I944" s="4">
        <f t="shared" si="58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9"/>
        <v>40568.25</v>
      </c>
      <c r="O944" s="9">
        <f t="shared" si="60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159.58666666666667</v>
      </c>
      <c r="G945" t="s">
        <v>20</v>
      </c>
      <c r="H945">
        <v>114</v>
      </c>
      <c r="I945" s="4">
        <f t="shared" si="58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9"/>
        <v>41906.208333333336</v>
      </c>
      <c r="O945" s="9">
        <f t="shared" si="60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81.42</v>
      </c>
      <c r="G946" t="s">
        <v>14</v>
      </c>
      <c r="H946">
        <v>263</v>
      </c>
      <c r="I946" s="4">
        <f t="shared" si="58"/>
        <v>30.96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9"/>
        <v>42776.25</v>
      </c>
      <c r="O946" s="9">
        <f t="shared" si="60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32.444767441860463</v>
      </c>
      <c r="G947" t="s">
        <v>14</v>
      </c>
      <c r="H947">
        <v>1691</v>
      </c>
      <c r="I947" s="4">
        <f t="shared" si="58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9"/>
        <v>41004.208333333336</v>
      </c>
      <c r="O947" s="9">
        <f t="shared" si="60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</v>
      </c>
      <c r="G948" t="s">
        <v>14</v>
      </c>
      <c r="H948">
        <v>181</v>
      </c>
      <c r="I948" s="4">
        <f t="shared" si="58"/>
        <v>84.19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9"/>
        <v>40710.208333333336</v>
      </c>
      <c r="O948" s="9">
        <f t="shared" si="60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26.694444444444443</v>
      </c>
      <c r="G949" t="s">
        <v>14</v>
      </c>
      <c r="H949">
        <v>13</v>
      </c>
      <c r="I949" s="4">
        <f t="shared" si="58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9"/>
        <v>41908.208333333336</v>
      </c>
      <c r="O949" s="9">
        <f t="shared" si="60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62.957446808510639</v>
      </c>
      <c r="G950" t="s">
        <v>74</v>
      </c>
      <c r="H950">
        <v>160</v>
      </c>
      <c r="I950" s="4">
        <f t="shared" si="58"/>
        <v>36.99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9"/>
        <v>41985.25</v>
      </c>
      <c r="O950" s="9">
        <f t="shared" si="60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161.35593220338984</v>
      </c>
      <c r="G951" t="s">
        <v>20</v>
      </c>
      <c r="H951">
        <v>203</v>
      </c>
      <c r="I951" s="4">
        <f t="shared" si="58"/>
        <v>46.9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9"/>
        <v>42112.208333333328</v>
      </c>
      <c r="O951" s="9">
        <f t="shared" si="60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5</v>
      </c>
      <c r="G952" t="s">
        <v>14</v>
      </c>
      <c r="H952">
        <v>1</v>
      </c>
      <c r="I952" s="4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9"/>
        <v>43571.208333333328</v>
      </c>
      <c r="O952" s="9">
        <f t="shared" si="60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1096.9379310344827</v>
      </c>
      <c r="G953" t="s">
        <v>20</v>
      </c>
      <c r="H953">
        <v>1559</v>
      </c>
      <c r="I953" s="4">
        <f t="shared" si="58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9"/>
        <v>42730.25</v>
      </c>
      <c r="O953" s="9">
        <f t="shared" si="60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70.094158075601371</v>
      </c>
      <c r="G954" t="s">
        <v>74</v>
      </c>
      <c r="H954">
        <v>2266</v>
      </c>
      <c r="I954" s="4">
        <f t="shared" si="58"/>
        <v>45.01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9"/>
        <v>42591.208333333328</v>
      </c>
      <c r="O954" s="9">
        <f t="shared" si="60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60</v>
      </c>
      <c r="G955" t="s">
        <v>14</v>
      </c>
      <c r="H955">
        <v>21</v>
      </c>
      <c r="I955" s="4">
        <f t="shared" si="58"/>
        <v>94.29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9"/>
        <v>42358.25</v>
      </c>
      <c r="O955" s="9">
        <f t="shared" si="60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367.0985915492958</v>
      </c>
      <c r="G956" t="s">
        <v>20</v>
      </c>
      <c r="H956">
        <v>1548</v>
      </c>
      <c r="I956" s="4">
        <f t="shared" si="58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9"/>
        <v>41174.208333333336</v>
      </c>
      <c r="O956" s="9">
        <f t="shared" si="60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1109</v>
      </c>
      <c r="G957" t="s">
        <v>20</v>
      </c>
      <c r="H957">
        <v>80</v>
      </c>
      <c r="I957" s="4">
        <f t="shared" si="58"/>
        <v>97.04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9"/>
        <v>41238.25</v>
      </c>
      <c r="O957" s="9">
        <f t="shared" si="60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19.028784648187631</v>
      </c>
      <c r="G958" t="s">
        <v>14</v>
      </c>
      <c r="H958">
        <v>830</v>
      </c>
      <c r="I958" s="4">
        <f t="shared" si="58"/>
        <v>43.01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9"/>
        <v>42360.25</v>
      </c>
      <c r="O958" s="9">
        <f t="shared" si="60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126.87755102040816</v>
      </c>
      <c r="G959" t="s">
        <v>20</v>
      </c>
      <c r="H959">
        <v>131</v>
      </c>
      <c r="I959" s="4">
        <f t="shared" si="58"/>
        <v>94.92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9"/>
        <v>40955.25</v>
      </c>
      <c r="O959" s="9">
        <f t="shared" si="60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734.63636363636363</v>
      </c>
      <c r="G960" t="s">
        <v>20</v>
      </c>
      <c r="H960">
        <v>112</v>
      </c>
      <c r="I960" s="4">
        <f t="shared" si="58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9"/>
        <v>40350.208333333336</v>
      </c>
      <c r="O960" s="9">
        <f t="shared" si="60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4.5731034482758623</v>
      </c>
      <c r="G961" t="s">
        <v>14</v>
      </c>
      <c r="H961">
        <v>130</v>
      </c>
      <c r="I961" s="4">
        <f t="shared" si="58"/>
        <v>51.01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9"/>
        <v>40357.208333333336</v>
      </c>
      <c r="O961" s="9">
        <f t="shared" si="60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85.054545454545448</v>
      </c>
      <c r="G962" t="s">
        <v>14</v>
      </c>
      <c r="H962">
        <v>55</v>
      </c>
      <c r="I962" s="4">
        <f t="shared" si="58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9"/>
        <v>42408.25</v>
      </c>
      <c r="O962" s="9">
        <f t="shared" si="60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IF(E963=0,"0", (E963/D963)*100)</f>
        <v>119.29824561403508</v>
      </c>
      <c r="G963" t="s">
        <v>20</v>
      </c>
      <c r="H963">
        <v>155</v>
      </c>
      <c r="I963" s="4">
        <f t="shared" ref="I963:I1001" si="62">IF(H963=0,"0",ROUND((E963/H963),2))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3">(((L963/60)/60)/24)+DATE(1970,1,1)</f>
        <v>40591.25</v>
      </c>
      <c r="O963" s="9">
        <f t="shared" ref="O963:O1001" si="64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296.02777777777777</v>
      </c>
      <c r="G964" t="s">
        <v>20</v>
      </c>
      <c r="H964">
        <v>266</v>
      </c>
      <c r="I964" s="4">
        <f t="shared" si="62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3"/>
        <v>41592.25</v>
      </c>
      <c r="O964" s="9">
        <f t="shared" si="64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84.694915254237287</v>
      </c>
      <c r="G965" t="s">
        <v>14</v>
      </c>
      <c r="H965">
        <v>114</v>
      </c>
      <c r="I965" s="4">
        <f t="shared" si="62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3"/>
        <v>40607.25</v>
      </c>
      <c r="O965" s="9">
        <f t="shared" si="64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355.7837837837838</v>
      </c>
      <c r="G966" t="s">
        <v>20</v>
      </c>
      <c r="H966">
        <v>155</v>
      </c>
      <c r="I966" s="4">
        <f t="shared" si="62"/>
        <v>84.93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3"/>
        <v>42135.208333333328</v>
      </c>
      <c r="O966" s="9">
        <f t="shared" si="64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386.40909090909093</v>
      </c>
      <c r="G967" t="s">
        <v>20</v>
      </c>
      <c r="H967">
        <v>207</v>
      </c>
      <c r="I967" s="4">
        <f t="shared" si="62"/>
        <v>41.07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3"/>
        <v>40203.25</v>
      </c>
      <c r="O967" s="9">
        <f t="shared" si="64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792.23529411764707</v>
      </c>
      <c r="G968" t="s">
        <v>20</v>
      </c>
      <c r="H968">
        <v>245</v>
      </c>
      <c r="I968" s="4">
        <f t="shared" si="62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3"/>
        <v>42901.208333333328</v>
      </c>
      <c r="O968" s="9">
        <f t="shared" si="64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137.03393665158373</v>
      </c>
      <c r="G969" t="s">
        <v>20</v>
      </c>
      <c r="H969">
        <v>1573</v>
      </c>
      <c r="I969" s="4">
        <f t="shared" si="62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3"/>
        <v>41005.208333333336</v>
      </c>
      <c r="O969" s="9">
        <f t="shared" si="64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338.20833333333337</v>
      </c>
      <c r="G970" t="s">
        <v>20</v>
      </c>
      <c r="H970">
        <v>114</v>
      </c>
      <c r="I970" s="4">
        <f t="shared" si="62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3"/>
        <v>40544.25</v>
      </c>
      <c r="O970" s="9">
        <f t="shared" si="64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108.22784810126582</v>
      </c>
      <c r="G971" t="s">
        <v>20</v>
      </c>
      <c r="H971">
        <v>93</v>
      </c>
      <c r="I971" s="4">
        <f t="shared" si="62"/>
        <v>91.94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3"/>
        <v>43821.25</v>
      </c>
      <c r="O971" s="9">
        <f t="shared" si="64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60.757639620653315</v>
      </c>
      <c r="G972" t="s">
        <v>14</v>
      </c>
      <c r="H972">
        <v>594</v>
      </c>
      <c r="I972" s="4">
        <f t="shared" si="62"/>
        <v>97.07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3"/>
        <v>40672.208333333336</v>
      </c>
      <c r="O972" s="9">
        <f t="shared" si="64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27.725490196078432</v>
      </c>
      <c r="G973" t="s">
        <v>14</v>
      </c>
      <c r="H973">
        <v>24</v>
      </c>
      <c r="I973" s="4">
        <f t="shared" si="62"/>
        <v>58.92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3"/>
        <v>41555.208333333336</v>
      </c>
      <c r="O973" s="9">
        <f t="shared" si="64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228.3934426229508</v>
      </c>
      <c r="G974" t="s">
        <v>20</v>
      </c>
      <c r="H974">
        <v>1681</v>
      </c>
      <c r="I974" s="4">
        <f t="shared" si="62"/>
        <v>58.02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3"/>
        <v>41792.208333333336</v>
      </c>
      <c r="O974" s="9">
        <f t="shared" si="64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21.615194054500414</v>
      </c>
      <c r="G975" t="s">
        <v>14</v>
      </c>
      <c r="H975">
        <v>252</v>
      </c>
      <c r="I975" s="4">
        <f t="shared" si="62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3"/>
        <v>40522.25</v>
      </c>
      <c r="O975" s="9">
        <f t="shared" si="64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373.875</v>
      </c>
      <c r="G976" t="s">
        <v>20</v>
      </c>
      <c r="H976">
        <v>32</v>
      </c>
      <c r="I976" s="4">
        <f t="shared" si="62"/>
        <v>93.47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3"/>
        <v>41412.208333333336</v>
      </c>
      <c r="O976" s="9">
        <f t="shared" si="64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154.92592592592592</v>
      </c>
      <c r="G977" t="s">
        <v>20</v>
      </c>
      <c r="H977">
        <v>135</v>
      </c>
      <c r="I977" s="4">
        <f t="shared" si="62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3"/>
        <v>42337.25</v>
      </c>
      <c r="O977" s="9">
        <f t="shared" si="64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322.14999999999998</v>
      </c>
      <c r="G978" t="s">
        <v>20</v>
      </c>
      <c r="H978">
        <v>140</v>
      </c>
      <c r="I978" s="4">
        <f t="shared" si="62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3"/>
        <v>40571.25</v>
      </c>
      <c r="O978" s="9">
        <f t="shared" si="64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73.957142857142856</v>
      </c>
      <c r="G979" t="s">
        <v>14</v>
      </c>
      <c r="H979">
        <v>67</v>
      </c>
      <c r="I979" s="4">
        <f t="shared" si="62"/>
        <v>77.27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3"/>
        <v>43138.25</v>
      </c>
      <c r="O979" s="9">
        <f t="shared" si="64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864.1</v>
      </c>
      <c r="G980" t="s">
        <v>20</v>
      </c>
      <c r="H980">
        <v>92</v>
      </c>
      <c r="I980" s="4">
        <f t="shared" si="62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3"/>
        <v>42686.25</v>
      </c>
      <c r="O980" s="9">
        <f t="shared" si="64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143.26245847176079</v>
      </c>
      <c r="G981" t="s">
        <v>20</v>
      </c>
      <c r="H981">
        <v>1015</v>
      </c>
      <c r="I981" s="4">
        <f t="shared" si="62"/>
        <v>84.97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3"/>
        <v>42078.208333333328</v>
      </c>
      <c r="O981" s="9">
        <f t="shared" si="64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40.281762295081968</v>
      </c>
      <c r="G982" t="s">
        <v>14</v>
      </c>
      <c r="H982">
        <v>742</v>
      </c>
      <c r="I982" s="4">
        <f t="shared" si="62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3"/>
        <v>42307.208333333328</v>
      </c>
      <c r="O982" s="9">
        <f t="shared" si="64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178.22388059701493</v>
      </c>
      <c r="G983" t="s">
        <v>20</v>
      </c>
      <c r="H983">
        <v>323</v>
      </c>
      <c r="I983" s="4">
        <f t="shared" si="62"/>
        <v>36.97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3"/>
        <v>43094.25</v>
      </c>
      <c r="O983" s="9">
        <f t="shared" si="64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84.930555555555557</v>
      </c>
      <c r="G984" t="s">
        <v>14</v>
      </c>
      <c r="H984">
        <v>75</v>
      </c>
      <c r="I984" s="4">
        <f t="shared" si="62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3"/>
        <v>40743.208333333336</v>
      </c>
      <c r="O984" s="9">
        <f t="shared" si="64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145.93648334624322</v>
      </c>
      <c r="G985" t="s">
        <v>20</v>
      </c>
      <c r="H985">
        <v>2326</v>
      </c>
      <c r="I985" s="4">
        <f t="shared" si="62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3"/>
        <v>43681.208333333328</v>
      </c>
      <c r="O985" s="9">
        <f t="shared" si="64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152.46153846153848</v>
      </c>
      <c r="G986" t="s">
        <v>20</v>
      </c>
      <c r="H986">
        <v>381</v>
      </c>
      <c r="I986" s="4">
        <f t="shared" si="62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3"/>
        <v>43716.208333333328</v>
      </c>
      <c r="O986" s="9">
        <f t="shared" si="64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67.129542790152414</v>
      </c>
      <c r="G987" t="s">
        <v>14</v>
      </c>
      <c r="H987">
        <v>4405</v>
      </c>
      <c r="I987" s="4">
        <f t="shared" si="62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3"/>
        <v>41614.25</v>
      </c>
      <c r="O987" s="9">
        <f t="shared" si="64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40.307692307692307</v>
      </c>
      <c r="G988" t="s">
        <v>14</v>
      </c>
      <c r="H988">
        <v>92</v>
      </c>
      <c r="I988" s="4">
        <f t="shared" si="62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3"/>
        <v>40638.208333333336</v>
      </c>
      <c r="O988" s="9">
        <f t="shared" si="64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216.79032258064518</v>
      </c>
      <c r="G989" t="s">
        <v>20</v>
      </c>
      <c r="H989">
        <v>480</v>
      </c>
      <c r="I989" s="4">
        <f t="shared" si="62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3"/>
        <v>42852.208333333328</v>
      </c>
      <c r="O989" s="9">
        <f t="shared" si="64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52.117021276595743</v>
      </c>
      <c r="G990" t="s">
        <v>14</v>
      </c>
      <c r="H990">
        <v>64</v>
      </c>
      <c r="I990" s="4">
        <f t="shared" si="62"/>
        <v>76.55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3"/>
        <v>42686.25</v>
      </c>
      <c r="O990" s="9">
        <f t="shared" si="64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499.58333333333337</v>
      </c>
      <c r="G991" t="s">
        <v>20</v>
      </c>
      <c r="H991">
        <v>226</v>
      </c>
      <c r="I991" s="4">
        <f t="shared" si="62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3"/>
        <v>43571.208333333328</v>
      </c>
      <c r="O991" s="9">
        <f t="shared" si="64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87.679487179487182</v>
      </c>
      <c r="G992" t="s">
        <v>14</v>
      </c>
      <c r="H992">
        <v>64</v>
      </c>
      <c r="I992" s="4">
        <f t="shared" si="62"/>
        <v>106.86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3"/>
        <v>42432.25</v>
      </c>
      <c r="O992" s="9">
        <f t="shared" si="64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113.17346938775511</v>
      </c>
      <c r="G993" t="s">
        <v>20</v>
      </c>
      <c r="H993">
        <v>241</v>
      </c>
      <c r="I993" s="4">
        <f t="shared" si="62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3"/>
        <v>41907.208333333336</v>
      </c>
      <c r="O993" s="9">
        <f t="shared" si="64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426.54838709677421</v>
      </c>
      <c r="G994" t="s">
        <v>20</v>
      </c>
      <c r="H994">
        <v>132</v>
      </c>
      <c r="I994" s="4">
        <f t="shared" si="62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3"/>
        <v>43227.208333333328</v>
      </c>
      <c r="O994" s="9">
        <f t="shared" si="64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77.632653061224488</v>
      </c>
      <c r="G995" t="s">
        <v>74</v>
      </c>
      <c r="H995">
        <v>75</v>
      </c>
      <c r="I995" s="4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3"/>
        <v>42362.25</v>
      </c>
      <c r="O995" s="9">
        <f t="shared" si="64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52.496810772501767</v>
      </c>
      <c r="G996" t="s">
        <v>14</v>
      </c>
      <c r="H996">
        <v>842</v>
      </c>
      <c r="I996" s="4">
        <f t="shared" si="62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3"/>
        <v>41929.208333333336</v>
      </c>
      <c r="O996" s="9">
        <f t="shared" si="64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157.46762589928059</v>
      </c>
      <c r="G997" t="s">
        <v>20</v>
      </c>
      <c r="H997">
        <v>2043</v>
      </c>
      <c r="I997" s="4">
        <f t="shared" si="62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3"/>
        <v>43408.208333333328</v>
      </c>
      <c r="O997" s="9">
        <f t="shared" si="64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72.939393939393938</v>
      </c>
      <c r="G998" t="s">
        <v>14</v>
      </c>
      <c r="H998">
        <v>112</v>
      </c>
      <c r="I998" s="4">
        <f t="shared" si="62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3"/>
        <v>41276.25</v>
      </c>
      <c r="O998" s="9">
        <f t="shared" si="64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60.565789473684205</v>
      </c>
      <c r="G999" t="s">
        <v>74</v>
      </c>
      <c r="H999">
        <v>139</v>
      </c>
      <c r="I999" s="4">
        <f t="shared" si="62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3"/>
        <v>41659.25</v>
      </c>
      <c r="O999" s="9">
        <f t="shared" si="64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56.791291291291287</v>
      </c>
      <c r="G1000" t="s">
        <v>14</v>
      </c>
      <c r="H1000">
        <v>374</v>
      </c>
      <c r="I1000" s="4">
        <f t="shared" si="62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3"/>
        <v>40220.25</v>
      </c>
      <c r="O1000" s="9">
        <f t="shared" si="64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56.542754275427541</v>
      </c>
      <c r="G1001" t="s">
        <v>74</v>
      </c>
      <c r="H1001">
        <v>1122</v>
      </c>
      <c r="I1001" s="4">
        <f t="shared" si="62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3"/>
        <v>42550.208333333328</v>
      </c>
      <c r="O1001" s="9">
        <f t="shared" si="64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35">
      <c r="F1002" s="4"/>
      <c r="I1002" s="4"/>
    </row>
    <row r="1003" spans="1:20" x14ac:dyDescent="0.35">
      <c r="I1003" s="4"/>
    </row>
  </sheetData>
  <conditionalFormatting sqref="F2:F1001">
    <cfRule type="expression" dxfId="38" priority="4">
      <formula>F2&lt;=0</formula>
    </cfRule>
    <cfRule type="colorScale" priority="6">
      <colorScale>
        <cfvo type="min"/>
        <cfvo type="num" val="100"/>
        <cfvo type="max"/>
        <color rgb="FFC00000"/>
        <color rgb="FF92D050"/>
        <color theme="4"/>
      </colorScale>
    </cfRule>
    <cfRule type="expression" dxfId="37" priority="11">
      <formula>IF(E2=0,"0", E2-D2)</formula>
    </cfRule>
  </conditionalFormatting>
  <conditionalFormatting sqref="G1:G1048576">
    <cfRule type="cellIs" dxfId="36" priority="12" operator="equal">
      <formula>"canceled"</formula>
    </cfRule>
    <cfRule type="cellIs" dxfId="35" priority="13" operator="equal">
      <formula>"live"</formula>
    </cfRule>
  </conditionalFormatting>
  <conditionalFormatting sqref="G2:G1001">
    <cfRule type="expression" dxfId="34" priority="16">
      <formula>E2&gt;D2</formula>
    </cfRule>
    <cfRule type="expression" dxfId="33" priority="19">
      <formula>E2&lt;D2</formula>
    </cfRule>
  </conditionalFormatting>
  <conditionalFormatting sqref="H4">
    <cfRule type="expression" dxfId="32" priority="18">
      <formula>"E2&gt;D2"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906-B8EF-4465-9D25-02581D4576F8}">
  <sheetPr codeName="Sheet2"/>
  <dimension ref="A1:F14"/>
  <sheetViews>
    <sheetView workbookViewId="0">
      <selection activeCell="C17" sqref="C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2046</v>
      </c>
    </row>
    <row r="3" spans="1:6" x14ac:dyDescent="0.35">
      <c r="A3" s="5" t="s">
        <v>2045</v>
      </c>
      <c r="B3" s="5" t="s">
        <v>2044</v>
      </c>
    </row>
    <row r="4" spans="1:6" x14ac:dyDescent="0.3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2037</v>
      </c>
      <c r="E8">
        <v>4</v>
      </c>
      <c r="F8">
        <v>4</v>
      </c>
    </row>
    <row r="9" spans="1:6" x14ac:dyDescent="0.35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83FA-2865-4553-A3B9-3C3406A49F25}">
  <sheetPr codeName="Sheet3"/>
  <dimension ref="A1:F30"/>
  <sheetViews>
    <sheetView workbookViewId="0">
      <selection activeCell="P27" sqref="P27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2046</v>
      </c>
    </row>
    <row r="2" spans="1:6" x14ac:dyDescent="0.35">
      <c r="A2" s="5" t="s">
        <v>2031</v>
      </c>
      <c r="B2" t="s">
        <v>2046</v>
      </c>
    </row>
    <row r="4" spans="1:6" x14ac:dyDescent="0.35">
      <c r="A4" s="5" t="s">
        <v>2045</v>
      </c>
      <c r="B4" s="5" t="s">
        <v>2044</v>
      </c>
    </row>
    <row r="5" spans="1:6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6" t="s">
        <v>2047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35">
      <c r="A7" s="6" t="s">
        <v>2048</v>
      </c>
      <c r="B7" s="18"/>
      <c r="C7" s="18"/>
      <c r="D7" s="18"/>
      <c r="E7" s="18">
        <v>4</v>
      </c>
      <c r="F7" s="18">
        <v>4</v>
      </c>
    </row>
    <row r="8" spans="1:6" x14ac:dyDescent="0.35">
      <c r="A8" s="6" t="s">
        <v>2049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35">
      <c r="A9" s="6" t="s">
        <v>2050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35">
      <c r="A10" s="6" t="s">
        <v>2051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35">
      <c r="A11" s="6" t="s">
        <v>2052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35">
      <c r="A12" s="6" t="s">
        <v>2053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35">
      <c r="A13" s="6" t="s">
        <v>2054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35">
      <c r="A14" s="6" t="s">
        <v>2055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35">
      <c r="A15" s="6" t="s">
        <v>2056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35">
      <c r="A16" s="6" t="s">
        <v>2057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35">
      <c r="A17" s="6" t="s">
        <v>2058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35">
      <c r="A18" s="6" t="s">
        <v>2059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35">
      <c r="A19" s="6" t="s">
        <v>2060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35">
      <c r="A20" s="6" t="s">
        <v>2061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35">
      <c r="A21" s="6" t="s">
        <v>2062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35">
      <c r="A22" s="6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35">
      <c r="A23" s="6" t="s">
        <v>2064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35">
      <c r="A24" s="6" t="s">
        <v>2065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35">
      <c r="A25" s="6" t="s">
        <v>2066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35">
      <c r="A26" s="6" t="s">
        <v>2067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35">
      <c r="A27" s="6" t="s">
        <v>2068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35">
      <c r="A28" s="6" t="s">
        <v>2069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35">
      <c r="A29" s="6" t="s">
        <v>2070</v>
      </c>
      <c r="B29" s="18"/>
      <c r="C29" s="18"/>
      <c r="D29" s="18"/>
      <c r="E29" s="18">
        <v>3</v>
      </c>
      <c r="F29" s="18">
        <v>3</v>
      </c>
    </row>
    <row r="30" spans="1:6" x14ac:dyDescent="0.35">
      <c r="A30" s="6" t="s">
        <v>2043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2B3B-C9D0-44CD-A16F-4CAACC01BDAF}">
  <sheetPr codeName="Sheet4"/>
  <dimension ref="A1:F18"/>
  <sheetViews>
    <sheetView workbookViewId="0">
      <selection activeCell="M4" sqref="M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 vm="1">
        <v>2085</v>
      </c>
    </row>
    <row r="2" spans="1:6" x14ac:dyDescent="0.35">
      <c r="A2" s="5" t="s">
        <v>2086</v>
      </c>
      <c r="B2" t="s" vm="2">
        <v>2085</v>
      </c>
    </row>
    <row r="4" spans="1:6" x14ac:dyDescent="0.35">
      <c r="A4" s="5" t="s">
        <v>2045</v>
      </c>
      <c r="B4" s="5" t="s">
        <v>2044</v>
      </c>
    </row>
    <row r="5" spans="1:6" x14ac:dyDescent="0.3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6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6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6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6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6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6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6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6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6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6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6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6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6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423A-72AE-41E4-A11A-E7B58FE3739C}">
  <sheetPr codeName="Sheet5"/>
  <dimension ref="A1:M1001"/>
  <sheetViews>
    <sheetView tabSelected="1" workbookViewId="0">
      <selection activeCell="B2" sqref="B2"/>
    </sheetView>
  </sheetViews>
  <sheetFormatPr defaultRowHeight="15.5" x14ac:dyDescent="0.35"/>
  <cols>
    <col min="1" max="1" width="14.75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  <col min="12" max="12" width="13" customWidth="1"/>
  </cols>
  <sheetData>
    <row r="1" spans="1:13" x14ac:dyDescent="0.3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  <c r="J1" s="1" t="s">
        <v>2</v>
      </c>
      <c r="K1" s="1" t="s">
        <v>3</v>
      </c>
      <c r="L1" s="1" t="s">
        <v>2029</v>
      </c>
      <c r="M1" s="1" t="s">
        <v>4</v>
      </c>
    </row>
    <row r="2" spans="1:13" x14ac:dyDescent="0.35">
      <c r="A2" t="s">
        <v>2106</v>
      </c>
      <c r="B2" s="11">
        <f>COUNTIFS(outcome, "successful", goal,"&lt;1000")</f>
        <v>30</v>
      </c>
      <c r="C2">
        <f>COUNTIFS(outcome, "failed", goal,"&lt;1000")</f>
        <v>20</v>
      </c>
      <c r="D2">
        <f>COUNTIFS(outcome, "canceled", goal,"&lt;1000")</f>
        <v>1</v>
      </c>
      <c r="E2">
        <f>SUM(B2,C2,D2)</f>
        <v>51</v>
      </c>
      <c r="F2">
        <f>ROUND((B2/E2)*100,0)</f>
        <v>59</v>
      </c>
      <c r="G2">
        <f>ROUND((C2/E2)*100,0)</f>
        <v>39</v>
      </c>
      <c r="H2">
        <f>ROUND((D2/E2)*100,0)</f>
        <v>2</v>
      </c>
      <c r="J2">
        <v>100</v>
      </c>
      <c r="K2">
        <v>0</v>
      </c>
      <c r="L2" s="4" t="str">
        <f>IF(K2=0,"0", (K2/J2)*100)</f>
        <v>0</v>
      </c>
      <c r="M2" t="s">
        <v>14</v>
      </c>
    </row>
    <row r="3" spans="1:13" x14ac:dyDescent="0.35">
      <c r="A3" t="s">
        <v>2095</v>
      </c>
      <c r="B3" s="11">
        <f>COUNTIFS(outcome, "successful", goal,"&gt;=1000", goal, "&lt;4999")</f>
        <v>191</v>
      </c>
      <c r="C3">
        <f>COUNTIFS(outcome, "failed", goal,"&gt;=1000", goal,"&lt;4999")</f>
        <v>38</v>
      </c>
      <c r="D3">
        <f>COUNTIFS(outcome, "canceled", goal,"&gt;=1000", goal,"&lt;4999")</f>
        <v>2</v>
      </c>
      <c r="E3">
        <f t="shared" ref="E3:E13" si="0">SUM(B3,C3,D3)</f>
        <v>231</v>
      </c>
      <c r="F3">
        <f t="shared" ref="F3:F13" si="1">ROUND((B3/E3)*100,0)</f>
        <v>83</v>
      </c>
      <c r="G3">
        <f t="shared" ref="G3:G13" si="2">ROUND((C3/E3)*100,0)</f>
        <v>16</v>
      </c>
      <c r="H3">
        <f t="shared" ref="H3:H13" si="3">ROUND((D3/E3)*100,0)</f>
        <v>1</v>
      </c>
      <c r="J3">
        <v>1400</v>
      </c>
      <c r="K3">
        <v>14560</v>
      </c>
      <c r="L3" s="4">
        <f t="shared" ref="L3:L66" si="4">IF(K3=0,"0", (K3/J3)*100)</f>
        <v>1040</v>
      </c>
      <c r="M3" t="s">
        <v>20</v>
      </c>
    </row>
    <row r="4" spans="1:13" x14ac:dyDescent="0.35">
      <c r="A4" t="s">
        <v>2096</v>
      </c>
      <c r="B4" s="11">
        <f>COUNTIFS(outcome, "successful", goal,"&gt;=5000", goal, "&lt;9999")</f>
        <v>164</v>
      </c>
      <c r="C4">
        <f>COUNTIFS(outcome, "failed", goal,"&gt;=5000", goal,"&lt;9999")</f>
        <v>126</v>
      </c>
      <c r="D4">
        <f>COUNTIFS(outcome, "canceled", goal,"&gt;=5000", goal,"&lt;9999")</f>
        <v>25</v>
      </c>
      <c r="E4">
        <f t="shared" si="0"/>
        <v>315</v>
      </c>
      <c r="F4">
        <f t="shared" si="1"/>
        <v>52</v>
      </c>
      <c r="G4">
        <f t="shared" si="2"/>
        <v>40</v>
      </c>
      <c r="H4">
        <f t="shared" si="3"/>
        <v>8</v>
      </c>
      <c r="J4">
        <v>108400</v>
      </c>
      <c r="K4">
        <v>142523</v>
      </c>
      <c r="L4" s="4">
        <f t="shared" si="4"/>
        <v>131.4787822878229</v>
      </c>
      <c r="M4" t="s">
        <v>20</v>
      </c>
    </row>
    <row r="5" spans="1:13" x14ac:dyDescent="0.35">
      <c r="A5" t="s">
        <v>2097</v>
      </c>
      <c r="B5" s="11">
        <f>COUNTIFS(outcome, "successful", goal,"&gt;=10000", goal, "&lt;14999")</f>
        <v>4</v>
      </c>
      <c r="C5">
        <f>COUNTIFS(outcome, "failed", goal,"&gt;=10000", goal,"&lt;14999")</f>
        <v>5</v>
      </c>
      <c r="D5">
        <f>COUNTIFS(outcome, "canceled", goal,"&gt;=10000", goal,"&lt;14999")</f>
        <v>0</v>
      </c>
      <c r="E5">
        <f t="shared" si="0"/>
        <v>9</v>
      </c>
      <c r="F5">
        <f t="shared" si="1"/>
        <v>44</v>
      </c>
      <c r="G5">
        <f t="shared" si="2"/>
        <v>56</v>
      </c>
      <c r="H5">
        <f t="shared" si="3"/>
        <v>0</v>
      </c>
      <c r="J5">
        <v>4200</v>
      </c>
      <c r="K5">
        <v>2477</v>
      </c>
      <c r="L5" s="4">
        <f t="shared" si="4"/>
        <v>58.976190476190467</v>
      </c>
      <c r="M5" t="s">
        <v>14</v>
      </c>
    </row>
    <row r="6" spans="1:13" x14ac:dyDescent="0.35">
      <c r="A6" t="s">
        <v>2098</v>
      </c>
      <c r="B6" s="11">
        <f>COUNTIFS(outcome, "successful", goal,"&gt;=15000", goal, "&lt;19999")</f>
        <v>10</v>
      </c>
      <c r="C6">
        <f>COUNTIFS(outcome, "failed", goal,"&gt;=15000", goal,"&lt;19999")</f>
        <v>0</v>
      </c>
      <c r="D6">
        <f>COUNTIFS(outcome, "canceled", goal,"&gt;=15000", goal,"&lt;19999")</f>
        <v>0</v>
      </c>
      <c r="E6">
        <f t="shared" si="0"/>
        <v>10</v>
      </c>
      <c r="F6">
        <f t="shared" si="1"/>
        <v>100</v>
      </c>
      <c r="G6">
        <f t="shared" si="2"/>
        <v>0</v>
      </c>
      <c r="H6">
        <f t="shared" si="3"/>
        <v>0</v>
      </c>
      <c r="J6">
        <v>7600</v>
      </c>
      <c r="K6">
        <v>5265</v>
      </c>
      <c r="L6" s="4">
        <f t="shared" si="4"/>
        <v>69.276315789473685</v>
      </c>
      <c r="M6" t="s">
        <v>14</v>
      </c>
    </row>
    <row r="7" spans="1:13" x14ac:dyDescent="0.35">
      <c r="A7" t="s">
        <v>2099</v>
      </c>
      <c r="B7" s="11">
        <f>COUNTIFS(outcome, "successful", goal,"&gt;=20000", goal, "&lt;24999")</f>
        <v>7</v>
      </c>
      <c r="C7">
        <f>COUNTIFS(outcome, "failed", goal,"&gt;=20000", goal,"&lt;24999")</f>
        <v>0</v>
      </c>
      <c r="D7">
        <f>COUNTIFS(outcome, "canceled", goal,"&gt;=20000", goal,"&lt;24999")</f>
        <v>0</v>
      </c>
      <c r="E7">
        <f t="shared" si="0"/>
        <v>7</v>
      </c>
      <c r="F7">
        <f t="shared" si="1"/>
        <v>100</v>
      </c>
      <c r="G7">
        <f t="shared" si="2"/>
        <v>0</v>
      </c>
      <c r="H7">
        <f t="shared" si="3"/>
        <v>0</v>
      </c>
      <c r="J7">
        <v>7600</v>
      </c>
      <c r="K7">
        <v>13195</v>
      </c>
      <c r="L7" s="4">
        <f t="shared" si="4"/>
        <v>173.61842105263159</v>
      </c>
      <c r="M7" t="s">
        <v>20</v>
      </c>
    </row>
    <row r="8" spans="1:13" x14ac:dyDescent="0.35">
      <c r="A8" t="s">
        <v>2100</v>
      </c>
      <c r="B8" s="11">
        <f>COUNTIFS(outcome, "successful", goal,"&gt;=25000", goal, "&lt;29999")</f>
        <v>11</v>
      </c>
      <c r="C8">
        <f>COUNTIFS(outcome, "failed", goal,"&gt;=25000", goal,"&lt;29999")</f>
        <v>3</v>
      </c>
      <c r="D8">
        <f>COUNTIFS(outcome, "canceled", goal,"&gt;=25000", goal,"&lt;29999")</f>
        <v>0</v>
      </c>
      <c r="E8">
        <f t="shared" si="0"/>
        <v>14</v>
      </c>
      <c r="F8">
        <f t="shared" si="1"/>
        <v>79</v>
      </c>
      <c r="G8">
        <f t="shared" si="2"/>
        <v>21</v>
      </c>
      <c r="H8">
        <f t="shared" si="3"/>
        <v>0</v>
      </c>
      <c r="J8">
        <v>5200</v>
      </c>
      <c r="K8">
        <v>1090</v>
      </c>
      <c r="L8" s="4">
        <f t="shared" si="4"/>
        <v>20.961538461538463</v>
      </c>
      <c r="M8" t="s">
        <v>14</v>
      </c>
    </row>
    <row r="9" spans="1:13" x14ac:dyDescent="0.35">
      <c r="A9" t="s">
        <v>2101</v>
      </c>
      <c r="B9" s="11">
        <f>COUNTIFS(outcome, "successful", goal,"&gt;=30000", goal, "&lt;34999")</f>
        <v>7</v>
      </c>
      <c r="C9">
        <f>COUNTIFS(outcome, "failed", goal,"&gt;=30000", goal,"&lt;34999")</f>
        <v>0</v>
      </c>
      <c r="D9">
        <f>COUNTIFS(outcome, "canceled", goal,"&gt;=30000", goal,"&lt;34999")</f>
        <v>0</v>
      </c>
      <c r="E9">
        <f t="shared" si="0"/>
        <v>7</v>
      </c>
      <c r="F9">
        <f t="shared" si="1"/>
        <v>100</v>
      </c>
      <c r="G9">
        <f t="shared" si="2"/>
        <v>0</v>
      </c>
      <c r="H9">
        <f t="shared" si="3"/>
        <v>0</v>
      </c>
      <c r="J9">
        <v>4500</v>
      </c>
      <c r="K9">
        <v>14741</v>
      </c>
      <c r="L9" s="4">
        <f t="shared" si="4"/>
        <v>327.57777777777778</v>
      </c>
      <c r="M9" t="s">
        <v>20</v>
      </c>
    </row>
    <row r="10" spans="1:13" x14ac:dyDescent="0.35">
      <c r="A10" t="s">
        <v>2102</v>
      </c>
      <c r="B10" s="11">
        <f>COUNTIFS(outcome, "successful", goal,"&gt;=35000", goal, "&lt;39999")</f>
        <v>8</v>
      </c>
      <c r="C10">
        <f>COUNTIFS(outcome, "failed", goal,"&gt;=55000", goal,"&lt;39999")</f>
        <v>0</v>
      </c>
      <c r="D10">
        <f>COUNTIFS(outcome, "canceled", goal,"&gt;=55000", goal,"&lt;39999")</f>
        <v>0</v>
      </c>
      <c r="E10">
        <f t="shared" si="0"/>
        <v>8</v>
      </c>
      <c r="F10">
        <f t="shared" si="1"/>
        <v>100</v>
      </c>
      <c r="G10">
        <f t="shared" si="2"/>
        <v>0</v>
      </c>
      <c r="H10">
        <f t="shared" si="3"/>
        <v>0</v>
      </c>
      <c r="J10">
        <v>110100</v>
      </c>
      <c r="K10">
        <v>21946</v>
      </c>
      <c r="L10" s="4">
        <f t="shared" si="4"/>
        <v>19.932788374205266</v>
      </c>
      <c r="M10" t="s">
        <v>47</v>
      </c>
    </row>
    <row r="11" spans="1:13" x14ac:dyDescent="0.35">
      <c r="A11" t="s">
        <v>2103</v>
      </c>
      <c r="B11" s="11">
        <f>COUNTIFS(outcome, "successful", goal,"&gt;=40000", goal, "&lt;44999")</f>
        <v>11</v>
      </c>
      <c r="C11">
        <f>COUNTIFS(outcome, "failed", goal,"&gt;=40000", goal,"&lt;44999")</f>
        <v>3</v>
      </c>
      <c r="D11">
        <f>COUNTIFS(outcome, "canceled", goal,"&gt;=40000", goal,"&lt;44999")</f>
        <v>0</v>
      </c>
      <c r="E11">
        <f t="shared" si="0"/>
        <v>14</v>
      </c>
      <c r="F11">
        <f t="shared" si="1"/>
        <v>79</v>
      </c>
      <c r="G11">
        <f t="shared" si="2"/>
        <v>21</v>
      </c>
      <c r="H11">
        <f t="shared" si="3"/>
        <v>0</v>
      </c>
      <c r="J11">
        <v>6200</v>
      </c>
      <c r="K11">
        <v>3208</v>
      </c>
      <c r="L11" s="4">
        <f t="shared" si="4"/>
        <v>51.741935483870968</v>
      </c>
      <c r="M11" t="s">
        <v>14</v>
      </c>
    </row>
    <row r="12" spans="1:13" x14ac:dyDescent="0.35">
      <c r="A12" t="s">
        <v>2104</v>
      </c>
      <c r="B12" s="11">
        <f>COUNTIFS(outcome, "successful", goal,"&gt;=45000", goal, "&lt;49999")</f>
        <v>8</v>
      </c>
      <c r="C12">
        <f>COUNTIFS(outcome, "failed", goal,"&gt;=45000", goal,"&lt;49999")</f>
        <v>3</v>
      </c>
      <c r="D12">
        <f>COUNTIFS(outcome, "canceled", goal,"&gt;=45000", goal,"&lt;49999")</f>
        <v>0</v>
      </c>
      <c r="E12">
        <f t="shared" si="0"/>
        <v>11</v>
      </c>
      <c r="F12">
        <f t="shared" si="1"/>
        <v>73</v>
      </c>
      <c r="G12">
        <f t="shared" si="2"/>
        <v>27</v>
      </c>
      <c r="H12">
        <f t="shared" si="3"/>
        <v>0</v>
      </c>
      <c r="J12">
        <v>5200</v>
      </c>
      <c r="K12">
        <v>13838</v>
      </c>
      <c r="L12" s="4">
        <f t="shared" si="4"/>
        <v>266.11538461538464</v>
      </c>
      <c r="M12" t="s">
        <v>20</v>
      </c>
    </row>
    <row r="13" spans="1:13" x14ac:dyDescent="0.35">
      <c r="A13" t="s">
        <v>2105</v>
      </c>
      <c r="B13" s="11">
        <f>COUNTIFS(outcome, "successful", goal,"&gt;= 50000")</f>
        <v>114</v>
      </c>
      <c r="C13">
        <f>COUNTIFS(outcome, "failed", goal,"&gt;=50000")</f>
        <v>163</v>
      </c>
      <c r="D13">
        <f>COUNTIFS(outcome, "canceled", goal,"&gt;=50000")</f>
        <v>28</v>
      </c>
      <c r="E13">
        <f t="shared" si="0"/>
        <v>305</v>
      </c>
      <c r="F13">
        <f t="shared" si="1"/>
        <v>37</v>
      </c>
      <c r="G13">
        <f t="shared" si="2"/>
        <v>53</v>
      </c>
      <c r="H13">
        <f t="shared" si="3"/>
        <v>9</v>
      </c>
      <c r="J13">
        <v>6300</v>
      </c>
      <c r="K13">
        <v>3030</v>
      </c>
      <c r="L13" s="4">
        <f t="shared" si="4"/>
        <v>48.095238095238095</v>
      </c>
      <c r="M13" t="s">
        <v>14</v>
      </c>
    </row>
    <row r="14" spans="1:13" x14ac:dyDescent="0.35">
      <c r="J14">
        <v>6300</v>
      </c>
      <c r="K14">
        <v>5629</v>
      </c>
      <c r="L14" s="4">
        <f t="shared" si="4"/>
        <v>89.349206349206341</v>
      </c>
      <c r="M14" t="s">
        <v>14</v>
      </c>
    </row>
    <row r="15" spans="1:13" x14ac:dyDescent="0.35">
      <c r="J15">
        <v>4200</v>
      </c>
      <c r="K15">
        <v>10295</v>
      </c>
      <c r="L15" s="4">
        <f t="shared" si="4"/>
        <v>245.11904761904765</v>
      </c>
      <c r="M15" t="s">
        <v>20</v>
      </c>
    </row>
    <row r="16" spans="1:13" x14ac:dyDescent="0.35">
      <c r="J16">
        <v>28200</v>
      </c>
      <c r="K16">
        <v>18829</v>
      </c>
      <c r="L16" s="4">
        <f t="shared" si="4"/>
        <v>66.769503546099301</v>
      </c>
      <c r="M16" t="s">
        <v>14</v>
      </c>
    </row>
    <row r="17" spans="10:13" x14ac:dyDescent="0.35">
      <c r="J17">
        <v>81200</v>
      </c>
      <c r="K17">
        <v>38414</v>
      </c>
      <c r="L17" s="4">
        <f t="shared" si="4"/>
        <v>47.307881773399011</v>
      </c>
      <c r="M17" t="s">
        <v>14</v>
      </c>
    </row>
    <row r="18" spans="10:13" x14ac:dyDescent="0.35">
      <c r="J18">
        <v>1700</v>
      </c>
      <c r="K18">
        <v>11041</v>
      </c>
      <c r="L18" s="4">
        <f t="shared" si="4"/>
        <v>649.47058823529414</v>
      </c>
      <c r="M18" t="s">
        <v>20</v>
      </c>
    </row>
    <row r="19" spans="10:13" x14ac:dyDescent="0.35">
      <c r="J19">
        <v>84600</v>
      </c>
      <c r="K19">
        <v>134845</v>
      </c>
      <c r="L19" s="4">
        <f t="shared" si="4"/>
        <v>159.39125295508273</v>
      </c>
      <c r="M19" t="s">
        <v>20</v>
      </c>
    </row>
    <row r="20" spans="10:13" x14ac:dyDescent="0.35">
      <c r="J20">
        <v>9100</v>
      </c>
      <c r="K20">
        <v>6089</v>
      </c>
      <c r="L20" s="4">
        <f t="shared" si="4"/>
        <v>66.912087912087912</v>
      </c>
      <c r="M20" t="s">
        <v>74</v>
      </c>
    </row>
    <row r="21" spans="10:13" x14ac:dyDescent="0.35">
      <c r="J21">
        <v>62500</v>
      </c>
      <c r="K21">
        <v>30331</v>
      </c>
      <c r="L21" s="4">
        <f t="shared" si="4"/>
        <v>48.529600000000002</v>
      </c>
      <c r="M21" t="s">
        <v>14</v>
      </c>
    </row>
    <row r="22" spans="10:13" x14ac:dyDescent="0.35">
      <c r="J22">
        <v>131800</v>
      </c>
      <c r="K22">
        <v>147936</v>
      </c>
      <c r="L22" s="4">
        <f t="shared" si="4"/>
        <v>112.24279210925646</v>
      </c>
      <c r="M22" t="s">
        <v>20</v>
      </c>
    </row>
    <row r="23" spans="10:13" x14ac:dyDescent="0.35">
      <c r="J23">
        <v>94000</v>
      </c>
      <c r="K23">
        <v>38533</v>
      </c>
      <c r="L23" s="4">
        <f t="shared" si="4"/>
        <v>40.992553191489364</v>
      </c>
      <c r="M23" t="s">
        <v>14</v>
      </c>
    </row>
    <row r="24" spans="10:13" x14ac:dyDescent="0.35">
      <c r="J24">
        <v>59100</v>
      </c>
      <c r="K24">
        <v>75690</v>
      </c>
      <c r="L24" s="4">
        <f t="shared" si="4"/>
        <v>128.07106598984771</v>
      </c>
      <c r="M24" t="s">
        <v>20</v>
      </c>
    </row>
    <row r="25" spans="10:13" x14ac:dyDescent="0.35">
      <c r="J25">
        <v>4500</v>
      </c>
      <c r="K25">
        <v>14942</v>
      </c>
      <c r="L25" s="4">
        <f t="shared" si="4"/>
        <v>332.04444444444448</v>
      </c>
      <c r="M25" t="s">
        <v>20</v>
      </c>
    </row>
    <row r="26" spans="10:13" x14ac:dyDescent="0.35">
      <c r="J26">
        <v>92400</v>
      </c>
      <c r="K26">
        <v>104257</v>
      </c>
      <c r="L26" s="4">
        <f t="shared" si="4"/>
        <v>112.83225108225108</v>
      </c>
      <c r="M26" t="s">
        <v>20</v>
      </c>
    </row>
    <row r="27" spans="10:13" x14ac:dyDescent="0.35">
      <c r="J27">
        <v>5500</v>
      </c>
      <c r="K27">
        <v>11904</v>
      </c>
      <c r="L27" s="4">
        <f t="shared" si="4"/>
        <v>216.43636363636364</v>
      </c>
      <c r="M27" t="s">
        <v>20</v>
      </c>
    </row>
    <row r="28" spans="10:13" x14ac:dyDescent="0.35">
      <c r="J28">
        <v>107500</v>
      </c>
      <c r="K28">
        <v>51814</v>
      </c>
      <c r="L28" s="4">
        <f t="shared" si="4"/>
        <v>48.199069767441863</v>
      </c>
      <c r="M28" t="s">
        <v>74</v>
      </c>
    </row>
    <row r="29" spans="10:13" x14ac:dyDescent="0.35">
      <c r="J29">
        <v>2000</v>
      </c>
      <c r="K29">
        <v>1599</v>
      </c>
      <c r="L29" s="4">
        <f t="shared" si="4"/>
        <v>79.95</v>
      </c>
      <c r="M29" t="s">
        <v>14</v>
      </c>
    </row>
    <row r="30" spans="10:13" x14ac:dyDescent="0.35">
      <c r="J30">
        <v>130800</v>
      </c>
      <c r="K30">
        <v>137635</v>
      </c>
      <c r="L30" s="4">
        <f t="shared" si="4"/>
        <v>105.22553516819573</v>
      </c>
      <c r="M30" t="s">
        <v>20</v>
      </c>
    </row>
    <row r="31" spans="10:13" x14ac:dyDescent="0.35">
      <c r="J31">
        <v>45900</v>
      </c>
      <c r="K31">
        <v>150965</v>
      </c>
      <c r="L31" s="4">
        <f t="shared" si="4"/>
        <v>328.89978213507629</v>
      </c>
      <c r="M31" t="s">
        <v>20</v>
      </c>
    </row>
    <row r="32" spans="10:13" x14ac:dyDescent="0.35">
      <c r="J32">
        <v>9000</v>
      </c>
      <c r="K32">
        <v>14455</v>
      </c>
      <c r="L32" s="4">
        <f t="shared" si="4"/>
        <v>160.61111111111111</v>
      </c>
      <c r="M32" t="s">
        <v>20</v>
      </c>
    </row>
    <row r="33" spans="10:13" x14ac:dyDescent="0.35">
      <c r="J33">
        <v>3500</v>
      </c>
      <c r="K33">
        <v>10850</v>
      </c>
      <c r="L33" s="4">
        <f t="shared" si="4"/>
        <v>310</v>
      </c>
      <c r="M33" t="s">
        <v>20</v>
      </c>
    </row>
    <row r="34" spans="10:13" x14ac:dyDescent="0.35">
      <c r="J34">
        <v>101000</v>
      </c>
      <c r="K34">
        <v>87676</v>
      </c>
      <c r="L34" s="4">
        <f t="shared" si="4"/>
        <v>86.807920792079202</v>
      </c>
      <c r="M34" t="s">
        <v>14</v>
      </c>
    </row>
    <row r="35" spans="10:13" x14ac:dyDescent="0.35">
      <c r="J35">
        <v>50200</v>
      </c>
      <c r="K35">
        <v>189666</v>
      </c>
      <c r="L35" s="4">
        <f t="shared" si="4"/>
        <v>377.82071713147411</v>
      </c>
      <c r="M35" t="s">
        <v>20</v>
      </c>
    </row>
    <row r="36" spans="10:13" x14ac:dyDescent="0.35">
      <c r="J36">
        <v>9300</v>
      </c>
      <c r="K36">
        <v>14025</v>
      </c>
      <c r="L36" s="4">
        <f t="shared" si="4"/>
        <v>150.80645161290323</v>
      </c>
      <c r="M36" t="s">
        <v>20</v>
      </c>
    </row>
    <row r="37" spans="10:13" x14ac:dyDescent="0.35">
      <c r="J37">
        <v>125500</v>
      </c>
      <c r="K37">
        <v>188628</v>
      </c>
      <c r="L37" s="4">
        <f t="shared" si="4"/>
        <v>150.30119521912351</v>
      </c>
      <c r="M37" t="s">
        <v>20</v>
      </c>
    </row>
    <row r="38" spans="10:13" x14ac:dyDescent="0.35">
      <c r="J38">
        <v>700</v>
      </c>
      <c r="K38">
        <v>1101</v>
      </c>
      <c r="L38" s="4">
        <f t="shared" si="4"/>
        <v>157.28571428571431</v>
      </c>
      <c r="M38" t="s">
        <v>20</v>
      </c>
    </row>
    <row r="39" spans="10:13" x14ac:dyDescent="0.35">
      <c r="J39">
        <v>8100</v>
      </c>
      <c r="K39">
        <v>11339</v>
      </c>
      <c r="L39" s="4">
        <f t="shared" si="4"/>
        <v>139.98765432098764</v>
      </c>
      <c r="M39" t="s">
        <v>20</v>
      </c>
    </row>
    <row r="40" spans="10:13" x14ac:dyDescent="0.35">
      <c r="J40">
        <v>3100</v>
      </c>
      <c r="K40">
        <v>10085</v>
      </c>
      <c r="L40" s="4">
        <f t="shared" si="4"/>
        <v>325.32258064516128</v>
      </c>
      <c r="M40" t="s">
        <v>20</v>
      </c>
    </row>
    <row r="41" spans="10:13" x14ac:dyDescent="0.35">
      <c r="J41">
        <v>9900</v>
      </c>
      <c r="K41">
        <v>5027</v>
      </c>
      <c r="L41" s="4">
        <f t="shared" si="4"/>
        <v>50.777777777777779</v>
      </c>
      <c r="M41" t="s">
        <v>14</v>
      </c>
    </row>
    <row r="42" spans="10:13" x14ac:dyDescent="0.35">
      <c r="J42">
        <v>8800</v>
      </c>
      <c r="K42">
        <v>14878</v>
      </c>
      <c r="L42" s="4">
        <f t="shared" si="4"/>
        <v>169.06818181818181</v>
      </c>
      <c r="M42" t="s">
        <v>20</v>
      </c>
    </row>
    <row r="43" spans="10:13" x14ac:dyDescent="0.35">
      <c r="J43">
        <v>5600</v>
      </c>
      <c r="K43">
        <v>11924</v>
      </c>
      <c r="L43" s="4">
        <f t="shared" si="4"/>
        <v>212.92857142857144</v>
      </c>
      <c r="M43" t="s">
        <v>20</v>
      </c>
    </row>
    <row r="44" spans="10:13" x14ac:dyDescent="0.35">
      <c r="J44">
        <v>1800</v>
      </c>
      <c r="K44">
        <v>7991</v>
      </c>
      <c r="L44" s="4">
        <f t="shared" si="4"/>
        <v>443.94444444444446</v>
      </c>
      <c r="M44" t="s">
        <v>20</v>
      </c>
    </row>
    <row r="45" spans="10:13" x14ac:dyDescent="0.35">
      <c r="J45">
        <v>90200</v>
      </c>
      <c r="K45">
        <v>167717</v>
      </c>
      <c r="L45" s="4">
        <f t="shared" si="4"/>
        <v>185.9390243902439</v>
      </c>
      <c r="M45" t="s">
        <v>20</v>
      </c>
    </row>
    <row r="46" spans="10:13" x14ac:dyDescent="0.35">
      <c r="J46">
        <v>1600</v>
      </c>
      <c r="K46">
        <v>10541</v>
      </c>
      <c r="L46" s="4">
        <f t="shared" si="4"/>
        <v>658.8125</v>
      </c>
      <c r="M46" t="s">
        <v>20</v>
      </c>
    </row>
    <row r="47" spans="10:13" x14ac:dyDescent="0.35">
      <c r="J47">
        <v>9500</v>
      </c>
      <c r="K47">
        <v>4530</v>
      </c>
      <c r="L47" s="4">
        <f t="shared" si="4"/>
        <v>47.684210526315788</v>
      </c>
      <c r="M47" t="s">
        <v>14</v>
      </c>
    </row>
    <row r="48" spans="10:13" x14ac:dyDescent="0.35">
      <c r="J48">
        <v>3700</v>
      </c>
      <c r="K48">
        <v>4247</v>
      </c>
      <c r="L48" s="4">
        <f t="shared" si="4"/>
        <v>114.78378378378378</v>
      </c>
      <c r="M48" t="s">
        <v>20</v>
      </c>
    </row>
    <row r="49" spans="10:13" x14ac:dyDescent="0.35">
      <c r="J49">
        <v>1500</v>
      </c>
      <c r="K49">
        <v>7129</v>
      </c>
      <c r="L49" s="4">
        <f t="shared" si="4"/>
        <v>475.26666666666665</v>
      </c>
      <c r="M49" t="s">
        <v>20</v>
      </c>
    </row>
    <row r="50" spans="10:13" x14ac:dyDescent="0.35">
      <c r="J50">
        <v>33300</v>
      </c>
      <c r="K50">
        <v>128862</v>
      </c>
      <c r="L50" s="4">
        <f t="shared" si="4"/>
        <v>386.97297297297297</v>
      </c>
      <c r="M50" t="s">
        <v>20</v>
      </c>
    </row>
    <row r="51" spans="10:13" x14ac:dyDescent="0.35">
      <c r="J51">
        <v>7200</v>
      </c>
      <c r="K51">
        <v>13653</v>
      </c>
      <c r="L51" s="4">
        <f t="shared" si="4"/>
        <v>189.625</v>
      </c>
      <c r="M51" t="s">
        <v>20</v>
      </c>
    </row>
    <row r="52" spans="10:13" x14ac:dyDescent="0.35">
      <c r="J52">
        <v>100</v>
      </c>
      <c r="K52">
        <v>2</v>
      </c>
      <c r="L52" s="4">
        <f t="shared" si="4"/>
        <v>2</v>
      </c>
      <c r="M52" t="s">
        <v>14</v>
      </c>
    </row>
    <row r="53" spans="10:13" x14ac:dyDescent="0.35">
      <c r="J53">
        <v>158100</v>
      </c>
      <c r="K53">
        <v>145243</v>
      </c>
      <c r="L53" s="4">
        <f t="shared" si="4"/>
        <v>91.867805186590772</v>
      </c>
      <c r="M53" t="s">
        <v>14</v>
      </c>
    </row>
    <row r="54" spans="10:13" x14ac:dyDescent="0.35">
      <c r="J54">
        <v>7200</v>
      </c>
      <c r="K54">
        <v>2459</v>
      </c>
      <c r="L54" s="4">
        <f t="shared" si="4"/>
        <v>34.152777777777779</v>
      </c>
      <c r="M54" t="s">
        <v>14</v>
      </c>
    </row>
    <row r="55" spans="10:13" x14ac:dyDescent="0.35">
      <c r="J55">
        <v>8800</v>
      </c>
      <c r="K55">
        <v>12356</v>
      </c>
      <c r="L55" s="4">
        <f t="shared" si="4"/>
        <v>140.40909090909091</v>
      </c>
      <c r="M55" t="s">
        <v>20</v>
      </c>
    </row>
    <row r="56" spans="10:13" x14ac:dyDescent="0.35">
      <c r="J56">
        <v>6000</v>
      </c>
      <c r="K56">
        <v>5392</v>
      </c>
      <c r="L56" s="4">
        <f t="shared" si="4"/>
        <v>89.86666666666666</v>
      </c>
      <c r="M56" t="s">
        <v>14</v>
      </c>
    </row>
    <row r="57" spans="10:13" x14ac:dyDescent="0.35">
      <c r="J57">
        <v>6600</v>
      </c>
      <c r="K57">
        <v>11746</v>
      </c>
      <c r="L57" s="4">
        <f t="shared" si="4"/>
        <v>177.96969696969697</v>
      </c>
      <c r="M57" t="s">
        <v>20</v>
      </c>
    </row>
    <row r="58" spans="10:13" x14ac:dyDescent="0.35">
      <c r="J58">
        <v>8000</v>
      </c>
      <c r="K58">
        <v>11493</v>
      </c>
      <c r="L58" s="4">
        <f t="shared" si="4"/>
        <v>143.66249999999999</v>
      </c>
      <c r="M58" t="s">
        <v>20</v>
      </c>
    </row>
    <row r="59" spans="10:13" x14ac:dyDescent="0.35">
      <c r="J59">
        <v>2900</v>
      </c>
      <c r="K59">
        <v>6243</v>
      </c>
      <c r="L59" s="4">
        <f t="shared" si="4"/>
        <v>215.27586206896552</v>
      </c>
      <c r="M59" t="s">
        <v>20</v>
      </c>
    </row>
    <row r="60" spans="10:13" x14ac:dyDescent="0.35">
      <c r="J60">
        <v>2700</v>
      </c>
      <c r="K60">
        <v>6132</v>
      </c>
      <c r="L60" s="4">
        <f t="shared" si="4"/>
        <v>227.11111111111114</v>
      </c>
      <c r="M60" t="s">
        <v>20</v>
      </c>
    </row>
    <row r="61" spans="10:13" x14ac:dyDescent="0.35">
      <c r="J61">
        <v>1400</v>
      </c>
      <c r="K61">
        <v>3851</v>
      </c>
      <c r="L61" s="4">
        <f t="shared" si="4"/>
        <v>275.07142857142861</v>
      </c>
      <c r="M61" t="s">
        <v>20</v>
      </c>
    </row>
    <row r="62" spans="10:13" x14ac:dyDescent="0.35">
      <c r="J62">
        <v>94200</v>
      </c>
      <c r="K62">
        <v>135997</v>
      </c>
      <c r="L62" s="4">
        <f t="shared" si="4"/>
        <v>144.37048832271762</v>
      </c>
      <c r="M62" t="s">
        <v>20</v>
      </c>
    </row>
    <row r="63" spans="10:13" x14ac:dyDescent="0.35">
      <c r="J63">
        <v>199200</v>
      </c>
      <c r="K63">
        <v>184750</v>
      </c>
      <c r="L63" s="4">
        <f t="shared" si="4"/>
        <v>92.74598393574297</v>
      </c>
      <c r="M63" t="s">
        <v>14</v>
      </c>
    </row>
    <row r="64" spans="10:13" x14ac:dyDescent="0.35">
      <c r="J64">
        <v>2000</v>
      </c>
      <c r="K64">
        <v>14452</v>
      </c>
      <c r="L64" s="4">
        <f t="shared" si="4"/>
        <v>722.6</v>
      </c>
      <c r="M64" t="s">
        <v>20</v>
      </c>
    </row>
    <row r="65" spans="10:13" x14ac:dyDescent="0.35">
      <c r="J65">
        <v>4700</v>
      </c>
      <c r="K65">
        <v>557</v>
      </c>
      <c r="L65" s="4">
        <f t="shared" si="4"/>
        <v>11.851063829787234</v>
      </c>
      <c r="M65" t="s">
        <v>14</v>
      </c>
    </row>
    <row r="66" spans="10:13" x14ac:dyDescent="0.35">
      <c r="J66">
        <v>2800</v>
      </c>
      <c r="K66">
        <v>2734</v>
      </c>
      <c r="L66" s="4">
        <f t="shared" si="4"/>
        <v>97.642857142857139</v>
      </c>
      <c r="M66" t="s">
        <v>14</v>
      </c>
    </row>
    <row r="67" spans="10:13" x14ac:dyDescent="0.35">
      <c r="J67">
        <v>6100</v>
      </c>
      <c r="K67">
        <v>14405</v>
      </c>
      <c r="L67" s="4">
        <f t="shared" ref="L67:L130" si="5">IF(K67=0,"0", (K67/J67)*100)</f>
        <v>236.14754098360655</v>
      </c>
      <c r="M67" t="s">
        <v>20</v>
      </c>
    </row>
    <row r="68" spans="10:13" x14ac:dyDescent="0.35">
      <c r="J68">
        <v>2900</v>
      </c>
      <c r="K68">
        <v>1307</v>
      </c>
      <c r="L68" s="4">
        <f t="shared" si="5"/>
        <v>45.068965517241381</v>
      </c>
      <c r="M68" t="s">
        <v>14</v>
      </c>
    </row>
    <row r="69" spans="10:13" x14ac:dyDescent="0.35">
      <c r="J69">
        <v>72600</v>
      </c>
      <c r="K69">
        <v>117892</v>
      </c>
      <c r="L69" s="4">
        <f t="shared" si="5"/>
        <v>162.38567493112947</v>
      </c>
      <c r="M69" t="s">
        <v>20</v>
      </c>
    </row>
    <row r="70" spans="10:13" x14ac:dyDescent="0.35">
      <c r="J70">
        <v>5700</v>
      </c>
      <c r="K70">
        <v>14508</v>
      </c>
      <c r="L70" s="4">
        <f t="shared" si="5"/>
        <v>254.52631578947367</v>
      </c>
      <c r="M70" t="s">
        <v>20</v>
      </c>
    </row>
    <row r="71" spans="10:13" x14ac:dyDescent="0.35">
      <c r="J71">
        <v>7900</v>
      </c>
      <c r="K71">
        <v>1901</v>
      </c>
      <c r="L71" s="4">
        <f t="shared" si="5"/>
        <v>24.063291139240505</v>
      </c>
      <c r="M71" t="s">
        <v>74</v>
      </c>
    </row>
    <row r="72" spans="10:13" x14ac:dyDescent="0.35">
      <c r="J72">
        <v>128000</v>
      </c>
      <c r="K72">
        <v>158389</v>
      </c>
      <c r="L72" s="4">
        <f t="shared" si="5"/>
        <v>123.74140625000001</v>
      </c>
      <c r="M72" t="s">
        <v>20</v>
      </c>
    </row>
    <row r="73" spans="10:13" x14ac:dyDescent="0.35">
      <c r="J73">
        <v>6000</v>
      </c>
      <c r="K73">
        <v>6484</v>
      </c>
      <c r="L73" s="4">
        <f t="shared" si="5"/>
        <v>108.06666666666666</v>
      </c>
      <c r="M73" t="s">
        <v>20</v>
      </c>
    </row>
    <row r="74" spans="10:13" x14ac:dyDescent="0.35">
      <c r="J74">
        <v>600</v>
      </c>
      <c r="K74">
        <v>4022</v>
      </c>
      <c r="L74" s="4">
        <f t="shared" si="5"/>
        <v>670.33333333333326</v>
      </c>
      <c r="M74" t="s">
        <v>20</v>
      </c>
    </row>
    <row r="75" spans="10:13" x14ac:dyDescent="0.35">
      <c r="J75">
        <v>1400</v>
      </c>
      <c r="K75">
        <v>9253</v>
      </c>
      <c r="L75" s="4">
        <f t="shared" si="5"/>
        <v>660.92857142857144</v>
      </c>
      <c r="M75" t="s">
        <v>20</v>
      </c>
    </row>
    <row r="76" spans="10:13" x14ac:dyDescent="0.35">
      <c r="J76">
        <v>3900</v>
      </c>
      <c r="K76">
        <v>4776</v>
      </c>
      <c r="L76" s="4">
        <f t="shared" si="5"/>
        <v>122.46153846153847</v>
      </c>
      <c r="M76" t="s">
        <v>20</v>
      </c>
    </row>
    <row r="77" spans="10:13" x14ac:dyDescent="0.35">
      <c r="J77">
        <v>9700</v>
      </c>
      <c r="K77">
        <v>14606</v>
      </c>
      <c r="L77" s="4">
        <f t="shared" si="5"/>
        <v>150.57731958762886</v>
      </c>
      <c r="M77" t="s">
        <v>20</v>
      </c>
    </row>
    <row r="78" spans="10:13" x14ac:dyDescent="0.35">
      <c r="J78">
        <v>122900</v>
      </c>
      <c r="K78">
        <v>95993</v>
      </c>
      <c r="L78" s="4">
        <f t="shared" si="5"/>
        <v>78.106590724165997</v>
      </c>
      <c r="M78" t="s">
        <v>14</v>
      </c>
    </row>
    <row r="79" spans="10:13" x14ac:dyDescent="0.35">
      <c r="J79">
        <v>9500</v>
      </c>
      <c r="K79">
        <v>4460</v>
      </c>
      <c r="L79" s="4">
        <f t="shared" si="5"/>
        <v>46.94736842105263</v>
      </c>
      <c r="M79" t="s">
        <v>14</v>
      </c>
    </row>
    <row r="80" spans="10:13" x14ac:dyDescent="0.35">
      <c r="J80">
        <v>4500</v>
      </c>
      <c r="K80">
        <v>13536</v>
      </c>
      <c r="L80" s="4">
        <f t="shared" si="5"/>
        <v>300.8</v>
      </c>
      <c r="M80" t="s">
        <v>20</v>
      </c>
    </row>
    <row r="81" spans="10:13" x14ac:dyDescent="0.35">
      <c r="J81">
        <v>57800</v>
      </c>
      <c r="K81">
        <v>40228</v>
      </c>
      <c r="L81" s="4">
        <f t="shared" si="5"/>
        <v>69.598615916955026</v>
      </c>
      <c r="M81" t="s">
        <v>14</v>
      </c>
    </row>
    <row r="82" spans="10:13" x14ac:dyDescent="0.35">
      <c r="J82">
        <v>1100</v>
      </c>
      <c r="K82">
        <v>7012</v>
      </c>
      <c r="L82" s="4">
        <f t="shared" si="5"/>
        <v>637.4545454545455</v>
      </c>
      <c r="M82" t="s">
        <v>20</v>
      </c>
    </row>
    <row r="83" spans="10:13" x14ac:dyDescent="0.35">
      <c r="J83">
        <v>16800</v>
      </c>
      <c r="K83">
        <v>37857</v>
      </c>
      <c r="L83" s="4">
        <f t="shared" si="5"/>
        <v>225.33928571428569</v>
      </c>
      <c r="M83" t="s">
        <v>20</v>
      </c>
    </row>
    <row r="84" spans="10:13" x14ac:dyDescent="0.35">
      <c r="J84">
        <v>1000</v>
      </c>
      <c r="K84">
        <v>14973</v>
      </c>
      <c r="L84" s="4">
        <f t="shared" si="5"/>
        <v>1497.3000000000002</v>
      </c>
      <c r="M84" t="s">
        <v>20</v>
      </c>
    </row>
    <row r="85" spans="10:13" x14ac:dyDescent="0.35">
      <c r="J85">
        <v>106400</v>
      </c>
      <c r="K85">
        <v>39996</v>
      </c>
      <c r="L85" s="4">
        <f t="shared" si="5"/>
        <v>37.590225563909776</v>
      </c>
      <c r="M85" t="s">
        <v>14</v>
      </c>
    </row>
    <row r="86" spans="10:13" x14ac:dyDescent="0.35">
      <c r="J86">
        <v>31400</v>
      </c>
      <c r="K86">
        <v>41564</v>
      </c>
      <c r="L86" s="4">
        <f t="shared" si="5"/>
        <v>132.36942675159236</v>
      </c>
      <c r="M86" t="s">
        <v>20</v>
      </c>
    </row>
    <row r="87" spans="10:13" x14ac:dyDescent="0.35">
      <c r="J87">
        <v>4900</v>
      </c>
      <c r="K87">
        <v>6430</v>
      </c>
      <c r="L87" s="4">
        <f t="shared" si="5"/>
        <v>131.22448979591837</v>
      </c>
      <c r="M87" t="s">
        <v>20</v>
      </c>
    </row>
    <row r="88" spans="10:13" x14ac:dyDescent="0.35">
      <c r="J88">
        <v>7400</v>
      </c>
      <c r="K88">
        <v>12405</v>
      </c>
      <c r="L88" s="4">
        <f t="shared" si="5"/>
        <v>167.63513513513513</v>
      </c>
      <c r="M88" t="s">
        <v>20</v>
      </c>
    </row>
    <row r="89" spans="10:13" x14ac:dyDescent="0.35">
      <c r="J89">
        <v>198500</v>
      </c>
      <c r="K89">
        <v>123040</v>
      </c>
      <c r="L89" s="4">
        <f t="shared" si="5"/>
        <v>61.984886649874063</v>
      </c>
      <c r="M89" t="s">
        <v>14</v>
      </c>
    </row>
    <row r="90" spans="10:13" x14ac:dyDescent="0.35">
      <c r="J90">
        <v>4800</v>
      </c>
      <c r="K90">
        <v>12516</v>
      </c>
      <c r="L90" s="4">
        <f t="shared" si="5"/>
        <v>260.75</v>
      </c>
      <c r="M90" t="s">
        <v>20</v>
      </c>
    </row>
    <row r="91" spans="10:13" x14ac:dyDescent="0.35">
      <c r="J91">
        <v>3400</v>
      </c>
      <c r="K91">
        <v>8588</v>
      </c>
      <c r="L91" s="4">
        <f t="shared" si="5"/>
        <v>252.58823529411765</v>
      </c>
      <c r="M91" t="s">
        <v>20</v>
      </c>
    </row>
    <row r="92" spans="10:13" x14ac:dyDescent="0.35">
      <c r="J92">
        <v>7800</v>
      </c>
      <c r="K92">
        <v>6132</v>
      </c>
      <c r="L92" s="4">
        <f t="shared" si="5"/>
        <v>78.615384615384613</v>
      </c>
      <c r="M92" t="s">
        <v>14</v>
      </c>
    </row>
    <row r="93" spans="10:13" x14ac:dyDescent="0.35">
      <c r="J93">
        <v>154300</v>
      </c>
      <c r="K93">
        <v>74688</v>
      </c>
      <c r="L93" s="4">
        <f t="shared" si="5"/>
        <v>48.404406999351913</v>
      </c>
      <c r="M93" t="s">
        <v>14</v>
      </c>
    </row>
    <row r="94" spans="10:13" x14ac:dyDescent="0.35">
      <c r="J94">
        <v>20000</v>
      </c>
      <c r="K94">
        <v>51775</v>
      </c>
      <c r="L94" s="4">
        <f t="shared" si="5"/>
        <v>258.875</v>
      </c>
      <c r="M94" t="s">
        <v>20</v>
      </c>
    </row>
    <row r="95" spans="10:13" x14ac:dyDescent="0.35">
      <c r="J95">
        <v>108800</v>
      </c>
      <c r="K95">
        <v>65877</v>
      </c>
      <c r="L95" s="4">
        <f t="shared" si="5"/>
        <v>60.548713235294116</v>
      </c>
      <c r="M95" t="s">
        <v>74</v>
      </c>
    </row>
    <row r="96" spans="10:13" x14ac:dyDescent="0.35">
      <c r="J96">
        <v>2900</v>
      </c>
      <c r="K96">
        <v>8807</v>
      </c>
      <c r="L96" s="4">
        <f t="shared" si="5"/>
        <v>303.68965517241378</v>
      </c>
      <c r="M96" t="s">
        <v>20</v>
      </c>
    </row>
    <row r="97" spans="10:13" x14ac:dyDescent="0.35">
      <c r="J97">
        <v>900</v>
      </c>
      <c r="K97">
        <v>1017</v>
      </c>
      <c r="L97" s="4">
        <f t="shared" si="5"/>
        <v>112.99999999999999</v>
      </c>
      <c r="M97" t="s">
        <v>20</v>
      </c>
    </row>
    <row r="98" spans="10:13" x14ac:dyDescent="0.35">
      <c r="J98">
        <v>69700</v>
      </c>
      <c r="K98">
        <v>151513</v>
      </c>
      <c r="L98" s="4">
        <f t="shared" si="5"/>
        <v>217.37876614060258</v>
      </c>
      <c r="M98" t="s">
        <v>20</v>
      </c>
    </row>
    <row r="99" spans="10:13" x14ac:dyDescent="0.35">
      <c r="J99">
        <v>1300</v>
      </c>
      <c r="K99">
        <v>12047</v>
      </c>
      <c r="L99" s="4">
        <f t="shared" si="5"/>
        <v>926.69230769230762</v>
      </c>
      <c r="M99" t="s">
        <v>20</v>
      </c>
    </row>
    <row r="100" spans="10:13" x14ac:dyDescent="0.35">
      <c r="J100">
        <v>97800</v>
      </c>
      <c r="K100">
        <v>32951</v>
      </c>
      <c r="L100" s="4">
        <f t="shared" si="5"/>
        <v>33.692229038854805</v>
      </c>
      <c r="M100" t="s">
        <v>14</v>
      </c>
    </row>
    <row r="101" spans="10:13" x14ac:dyDescent="0.35">
      <c r="J101">
        <v>7600</v>
      </c>
      <c r="K101">
        <v>14951</v>
      </c>
      <c r="L101" s="4">
        <f t="shared" si="5"/>
        <v>196.7236842105263</v>
      </c>
      <c r="M101" t="s">
        <v>20</v>
      </c>
    </row>
    <row r="102" spans="10:13" x14ac:dyDescent="0.35">
      <c r="J102">
        <v>100</v>
      </c>
      <c r="K102">
        <v>1</v>
      </c>
      <c r="L102" s="4">
        <f t="shared" si="5"/>
        <v>1</v>
      </c>
      <c r="M102" t="s">
        <v>14</v>
      </c>
    </row>
    <row r="103" spans="10:13" x14ac:dyDescent="0.35">
      <c r="J103">
        <v>900</v>
      </c>
      <c r="K103">
        <v>9193</v>
      </c>
      <c r="L103" s="4">
        <f t="shared" si="5"/>
        <v>1021.4444444444445</v>
      </c>
      <c r="M103" t="s">
        <v>20</v>
      </c>
    </row>
    <row r="104" spans="10:13" x14ac:dyDescent="0.35">
      <c r="J104">
        <v>3700</v>
      </c>
      <c r="K104">
        <v>10422</v>
      </c>
      <c r="L104" s="4">
        <f t="shared" si="5"/>
        <v>281.67567567567568</v>
      </c>
      <c r="M104" t="s">
        <v>20</v>
      </c>
    </row>
    <row r="105" spans="10:13" x14ac:dyDescent="0.35">
      <c r="J105">
        <v>10000</v>
      </c>
      <c r="K105">
        <v>2461</v>
      </c>
      <c r="L105" s="4">
        <f t="shared" si="5"/>
        <v>24.610000000000003</v>
      </c>
      <c r="M105" t="s">
        <v>14</v>
      </c>
    </row>
    <row r="106" spans="10:13" x14ac:dyDescent="0.35">
      <c r="J106">
        <v>119200</v>
      </c>
      <c r="K106">
        <v>170623</v>
      </c>
      <c r="L106" s="4">
        <f t="shared" si="5"/>
        <v>143.14010067114094</v>
      </c>
      <c r="M106" t="s">
        <v>20</v>
      </c>
    </row>
    <row r="107" spans="10:13" x14ac:dyDescent="0.35">
      <c r="J107">
        <v>6800</v>
      </c>
      <c r="K107">
        <v>9829</v>
      </c>
      <c r="L107" s="4">
        <f t="shared" si="5"/>
        <v>144.54411764705884</v>
      </c>
      <c r="M107" t="s">
        <v>20</v>
      </c>
    </row>
    <row r="108" spans="10:13" x14ac:dyDescent="0.35">
      <c r="J108">
        <v>3900</v>
      </c>
      <c r="K108">
        <v>14006</v>
      </c>
      <c r="L108" s="4">
        <f t="shared" si="5"/>
        <v>359.12820512820514</v>
      </c>
      <c r="M108" t="s">
        <v>20</v>
      </c>
    </row>
    <row r="109" spans="10:13" x14ac:dyDescent="0.35">
      <c r="J109">
        <v>3500</v>
      </c>
      <c r="K109">
        <v>6527</v>
      </c>
      <c r="L109" s="4">
        <f t="shared" si="5"/>
        <v>186.48571428571427</v>
      </c>
      <c r="M109" t="s">
        <v>20</v>
      </c>
    </row>
    <row r="110" spans="10:13" x14ac:dyDescent="0.35">
      <c r="J110">
        <v>1500</v>
      </c>
      <c r="K110">
        <v>8929</v>
      </c>
      <c r="L110" s="4">
        <f t="shared" si="5"/>
        <v>595.26666666666665</v>
      </c>
      <c r="M110" t="s">
        <v>20</v>
      </c>
    </row>
    <row r="111" spans="10:13" x14ac:dyDescent="0.35">
      <c r="J111">
        <v>5200</v>
      </c>
      <c r="K111">
        <v>3079</v>
      </c>
      <c r="L111" s="4">
        <f t="shared" si="5"/>
        <v>59.21153846153846</v>
      </c>
      <c r="M111" t="s">
        <v>14</v>
      </c>
    </row>
    <row r="112" spans="10:13" x14ac:dyDescent="0.35">
      <c r="J112">
        <v>142400</v>
      </c>
      <c r="K112">
        <v>21307</v>
      </c>
      <c r="L112" s="4">
        <f t="shared" si="5"/>
        <v>14.962780898876405</v>
      </c>
      <c r="M112" t="s">
        <v>14</v>
      </c>
    </row>
    <row r="113" spans="10:13" x14ac:dyDescent="0.35">
      <c r="J113">
        <v>61400</v>
      </c>
      <c r="K113">
        <v>73653</v>
      </c>
      <c r="L113" s="4">
        <f t="shared" si="5"/>
        <v>119.95602605863192</v>
      </c>
      <c r="M113" t="s">
        <v>20</v>
      </c>
    </row>
    <row r="114" spans="10:13" x14ac:dyDescent="0.35">
      <c r="J114">
        <v>4700</v>
      </c>
      <c r="K114">
        <v>12635</v>
      </c>
      <c r="L114" s="4">
        <f t="shared" si="5"/>
        <v>268.82978723404256</v>
      </c>
      <c r="M114" t="s">
        <v>20</v>
      </c>
    </row>
    <row r="115" spans="10:13" x14ac:dyDescent="0.35">
      <c r="J115">
        <v>3300</v>
      </c>
      <c r="K115">
        <v>12437</v>
      </c>
      <c r="L115" s="4">
        <f t="shared" si="5"/>
        <v>376.87878787878788</v>
      </c>
      <c r="M115" t="s">
        <v>20</v>
      </c>
    </row>
    <row r="116" spans="10:13" x14ac:dyDescent="0.35">
      <c r="J116">
        <v>1900</v>
      </c>
      <c r="K116">
        <v>13816</v>
      </c>
      <c r="L116" s="4">
        <f t="shared" si="5"/>
        <v>727.15789473684208</v>
      </c>
      <c r="M116" t="s">
        <v>20</v>
      </c>
    </row>
    <row r="117" spans="10:13" x14ac:dyDescent="0.35">
      <c r="J117">
        <v>166700</v>
      </c>
      <c r="K117">
        <v>145382</v>
      </c>
      <c r="L117" s="4">
        <f t="shared" si="5"/>
        <v>87.211757648470297</v>
      </c>
      <c r="M117" t="s">
        <v>14</v>
      </c>
    </row>
    <row r="118" spans="10:13" x14ac:dyDescent="0.35">
      <c r="J118">
        <v>7200</v>
      </c>
      <c r="K118">
        <v>6336</v>
      </c>
      <c r="L118" s="4">
        <f t="shared" si="5"/>
        <v>88</v>
      </c>
      <c r="M118" t="s">
        <v>14</v>
      </c>
    </row>
    <row r="119" spans="10:13" x14ac:dyDescent="0.35">
      <c r="J119">
        <v>4900</v>
      </c>
      <c r="K119">
        <v>8523</v>
      </c>
      <c r="L119" s="4">
        <f t="shared" si="5"/>
        <v>173.9387755102041</v>
      </c>
      <c r="M119" t="s">
        <v>20</v>
      </c>
    </row>
    <row r="120" spans="10:13" x14ac:dyDescent="0.35">
      <c r="J120">
        <v>5400</v>
      </c>
      <c r="K120">
        <v>6351</v>
      </c>
      <c r="L120" s="4">
        <f t="shared" si="5"/>
        <v>117.61111111111111</v>
      </c>
      <c r="M120" t="s">
        <v>20</v>
      </c>
    </row>
    <row r="121" spans="10:13" x14ac:dyDescent="0.35">
      <c r="J121">
        <v>5000</v>
      </c>
      <c r="K121">
        <v>10748</v>
      </c>
      <c r="L121" s="4">
        <f t="shared" si="5"/>
        <v>214.96</v>
      </c>
      <c r="M121" t="s">
        <v>20</v>
      </c>
    </row>
    <row r="122" spans="10:13" x14ac:dyDescent="0.35">
      <c r="J122">
        <v>75100</v>
      </c>
      <c r="K122">
        <v>112272</v>
      </c>
      <c r="L122" s="4">
        <f t="shared" si="5"/>
        <v>149.49667110519306</v>
      </c>
      <c r="M122" t="s">
        <v>20</v>
      </c>
    </row>
    <row r="123" spans="10:13" x14ac:dyDescent="0.35">
      <c r="J123">
        <v>45300</v>
      </c>
      <c r="K123">
        <v>99361</v>
      </c>
      <c r="L123" s="4">
        <f t="shared" si="5"/>
        <v>219.33995584988963</v>
      </c>
      <c r="M123" t="s">
        <v>20</v>
      </c>
    </row>
    <row r="124" spans="10:13" x14ac:dyDescent="0.35">
      <c r="J124">
        <v>136800</v>
      </c>
      <c r="K124">
        <v>88055</v>
      </c>
      <c r="L124" s="4">
        <f t="shared" si="5"/>
        <v>64.367690058479525</v>
      </c>
      <c r="M124" t="s">
        <v>14</v>
      </c>
    </row>
    <row r="125" spans="10:13" x14ac:dyDescent="0.35">
      <c r="J125">
        <v>177700</v>
      </c>
      <c r="K125">
        <v>33092</v>
      </c>
      <c r="L125" s="4">
        <f t="shared" si="5"/>
        <v>18.622397298818232</v>
      </c>
      <c r="M125" t="s">
        <v>14</v>
      </c>
    </row>
    <row r="126" spans="10:13" x14ac:dyDescent="0.35">
      <c r="J126">
        <v>2600</v>
      </c>
      <c r="K126">
        <v>9562</v>
      </c>
      <c r="L126" s="4">
        <f t="shared" si="5"/>
        <v>367.76923076923077</v>
      </c>
      <c r="M126" t="s">
        <v>20</v>
      </c>
    </row>
    <row r="127" spans="10:13" x14ac:dyDescent="0.35">
      <c r="J127">
        <v>5300</v>
      </c>
      <c r="K127">
        <v>8475</v>
      </c>
      <c r="L127" s="4">
        <f t="shared" si="5"/>
        <v>159.90566037735849</v>
      </c>
      <c r="M127" t="s">
        <v>20</v>
      </c>
    </row>
    <row r="128" spans="10:13" x14ac:dyDescent="0.35">
      <c r="J128">
        <v>180200</v>
      </c>
      <c r="K128">
        <v>69617</v>
      </c>
      <c r="L128" s="4">
        <f t="shared" si="5"/>
        <v>38.633185349611544</v>
      </c>
      <c r="M128" t="s">
        <v>14</v>
      </c>
    </row>
    <row r="129" spans="10:13" x14ac:dyDescent="0.35">
      <c r="J129">
        <v>103200</v>
      </c>
      <c r="K129">
        <v>53067</v>
      </c>
      <c r="L129" s="4">
        <f t="shared" si="5"/>
        <v>51.42151162790698</v>
      </c>
      <c r="M129" t="s">
        <v>14</v>
      </c>
    </row>
    <row r="130" spans="10:13" x14ac:dyDescent="0.35">
      <c r="J130">
        <v>70600</v>
      </c>
      <c r="K130">
        <v>42596</v>
      </c>
      <c r="L130" s="4">
        <f t="shared" si="5"/>
        <v>60.334277620396605</v>
      </c>
      <c r="M130" t="s">
        <v>74</v>
      </c>
    </row>
    <row r="131" spans="10:13" x14ac:dyDescent="0.35">
      <c r="J131">
        <v>148500</v>
      </c>
      <c r="K131">
        <v>4756</v>
      </c>
      <c r="L131" s="4">
        <f t="shared" ref="L131:L194" si="6">IF(K131=0,"0", (K131/J131)*100)</f>
        <v>3.202693602693603</v>
      </c>
      <c r="M131" t="s">
        <v>74</v>
      </c>
    </row>
    <row r="132" spans="10:13" x14ac:dyDescent="0.35">
      <c r="J132">
        <v>9600</v>
      </c>
      <c r="K132">
        <v>14925</v>
      </c>
      <c r="L132" s="4">
        <f t="shared" si="6"/>
        <v>155.46875</v>
      </c>
      <c r="M132" t="s">
        <v>20</v>
      </c>
    </row>
    <row r="133" spans="10:13" x14ac:dyDescent="0.35">
      <c r="J133">
        <v>164700</v>
      </c>
      <c r="K133">
        <v>166116</v>
      </c>
      <c r="L133" s="4">
        <f t="shared" si="6"/>
        <v>100.85974499089254</v>
      </c>
      <c r="M133" t="s">
        <v>20</v>
      </c>
    </row>
    <row r="134" spans="10:13" x14ac:dyDescent="0.35">
      <c r="J134">
        <v>3300</v>
      </c>
      <c r="K134">
        <v>3834</v>
      </c>
      <c r="L134" s="4">
        <f t="shared" si="6"/>
        <v>116.18181818181819</v>
      </c>
      <c r="M134" t="s">
        <v>20</v>
      </c>
    </row>
    <row r="135" spans="10:13" x14ac:dyDescent="0.35">
      <c r="J135">
        <v>4500</v>
      </c>
      <c r="K135">
        <v>13985</v>
      </c>
      <c r="L135" s="4">
        <f t="shared" si="6"/>
        <v>310.77777777777777</v>
      </c>
      <c r="M135" t="s">
        <v>20</v>
      </c>
    </row>
    <row r="136" spans="10:13" x14ac:dyDescent="0.35">
      <c r="J136">
        <v>99500</v>
      </c>
      <c r="K136">
        <v>89288</v>
      </c>
      <c r="L136" s="4">
        <f t="shared" si="6"/>
        <v>89.73668341708543</v>
      </c>
      <c r="M136" t="s">
        <v>14</v>
      </c>
    </row>
    <row r="137" spans="10:13" x14ac:dyDescent="0.35">
      <c r="J137">
        <v>7700</v>
      </c>
      <c r="K137">
        <v>5488</v>
      </c>
      <c r="L137" s="4">
        <f t="shared" si="6"/>
        <v>71.27272727272728</v>
      </c>
      <c r="M137" t="s">
        <v>14</v>
      </c>
    </row>
    <row r="138" spans="10:13" x14ac:dyDescent="0.35">
      <c r="J138">
        <v>82800</v>
      </c>
      <c r="K138">
        <v>2721</v>
      </c>
      <c r="L138" s="4">
        <f t="shared" si="6"/>
        <v>3.2862318840579712</v>
      </c>
      <c r="M138" t="s">
        <v>74</v>
      </c>
    </row>
    <row r="139" spans="10:13" x14ac:dyDescent="0.35">
      <c r="J139">
        <v>1800</v>
      </c>
      <c r="K139">
        <v>4712</v>
      </c>
      <c r="L139" s="4">
        <f t="shared" si="6"/>
        <v>261.77777777777777</v>
      </c>
      <c r="M139" t="s">
        <v>20</v>
      </c>
    </row>
    <row r="140" spans="10:13" x14ac:dyDescent="0.35">
      <c r="J140">
        <v>9600</v>
      </c>
      <c r="K140">
        <v>9216</v>
      </c>
      <c r="L140" s="4">
        <f t="shared" si="6"/>
        <v>96</v>
      </c>
      <c r="M140" t="s">
        <v>14</v>
      </c>
    </row>
    <row r="141" spans="10:13" x14ac:dyDescent="0.35">
      <c r="J141">
        <v>92100</v>
      </c>
      <c r="K141">
        <v>19246</v>
      </c>
      <c r="L141" s="4">
        <f t="shared" si="6"/>
        <v>20.896851248642779</v>
      </c>
      <c r="M141" t="s">
        <v>14</v>
      </c>
    </row>
    <row r="142" spans="10:13" x14ac:dyDescent="0.35">
      <c r="J142">
        <v>5500</v>
      </c>
      <c r="K142">
        <v>12274</v>
      </c>
      <c r="L142" s="4">
        <f t="shared" si="6"/>
        <v>223.16363636363636</v>
      </c>
      <c r="M142" t="s">
        <v>20</v>
      </c>
    </row>
    <row r="143" spans="10:13" x14ac:dyDescent="0.35">
      <c r="J143">
        <v>64300</v>
      </c>
      <c r="K143">
        <v>65323</v>
      </c>
      <c r="L143" s="4">
        <f t="shared" si="6"/>
        <v>101.59097978227061</v>
      </c>
      <c r="M143" t="s">
        <v>20</v>
      </c>
    </row>
    <row r="144" spans="10:13" x14ac:dyDescent="0.35">
      <c r="J144">
        <v>5000</v>
      </c>
      <c r="K144">
        <v>11502</v>
      </c>
      <c r="L144" s="4">
        <f t="shared" si="6"/>
        <v>230.03999999999996</v>
      </c>
      <c r="M144" t="s">
        <v>20</v>
      </c>
    </row>
    <row r="145" spans="10:13" x14ac:dyDescent="0.35">
      <c r="J145">
        <v>5400</v>
      </c>
      <c r="K145">
        <v>7322</v>
      </c>
      <c r="L145" s="4">
        <f t="shared" si="6"/>
        <v>135.59259259259261</v>
      </c>
      <c r="M145" t="s">
        <v>20</v>
      </c>
    </row>
    <row r="146" spans="10:13" x14ac:dyDescent="0.35">
      <c r="J146">
        <v>9000</v>
      </c>
      <c r="K146">
        <v>11619</v>
      </c>
      <c r="L146" s="4">
        <f t="shared" si="6"/>
        <v>129.1</v>
      </c>
      <c r="M146" t="s">
        <v>20</v>
      </c>
    </row>
    <row r="147" spans="10:13" x14ac:dyDescent="0.35">
      <c r="J147">
        <v>25000</v>
      </c>
      <c r="K147">
        <v>59128</v>
      </c>
      <c r="L147" s="4">
        <f t="shared" si="6"/>
        <v>236.512</v>
      </c>
      <c r="M147" t="s">
        <v>20</v>
      </c>
    </row>
    <row r="148" spans="10:13" x14ac:dyDescent="0.35">
      <c r="J148">
        <v>8800</v>
      </c>
      <c r="K148">
        <v>1518</v>
      </c>
      <c r="L148" s="4">
        <f t="shared" si="6"/>
        <v>17.25</v>
      </c>
      <c r="M148" t="s">
        <v>74</v>
      </c>
    </row>
    <row r="149" spans="10:13" x14ac:dyDescent="0.35">
      <c r="J149">
        <v>8300</v>
      </c>
      <c r="K149">
        <v>9337</v>
      </c>
      <c r="L149" s="4">
        <f t="shared" si="6"/>
        <v>112.49397590361446</v>
      </c>
      <c r="M149" t="s">
        <v>20</v>
      </c>
    </row>
    <row r="150" spans="10:13" x14ac:dyDescent="0.35">
      <c r="J150">
        <v>9300</v>
      </c>
      <c r="K150">
        <v>11255</v>
      </c>
      <c r="L150" s="4">
        <f t="shared" si="6"/>
        <v>121.02150537634408</v>
      </c>
      <c r="M150" t="s">
        <v>20</v>
      </c>
    </row>
    <row r="151" spans="10:13" x14ac:dyDescent="0.35">
      <c r="J151">
        <v>6200</v>
      </c>
      <c r="K151">
        <v>13632</v>
      </c>
      <c r="L151" s="4">
        <f t="shared" si="6"/>
        <v>219.87096774193549</v>
      </c>
      <c r="M151" t="s">
        <v>20</v>
      </c>
    </row>
    <row r="152" spans="10:13" x14ac:dyDescent="0.35">
      <c r="J152">
        <v>100</v>
      </c>
      <c r="K152">
        <v>1</v>
      </c>
      <c r="L152" s="4">
        <f t="shared" si="6"/>
        <v>1</v>
      </c>
      <c r="M152" t="s">
        <v>14</v>
      </c>
    </row>
    <row r="153" spans="10:13" x14ac:dyDescent="0.35">
      <c r="J153">
        <v>137200</v>
      </c>
      <c r="K153">
        <v>88037</v>
      </c>
      <c r="L153" s="4">
        <f t="shared" si="6"/>
        <v>64.166909620991248</v>
      </c>
      <c r="M153" t="s">
        <v>14</v>
      </c>
    </row>
    <row r="154" spans="10:13" x14ac:dyDescent="0.35">
      <c r="J154">
        <v>41500</v>
      </c>
      <c r="K154">
        <v>175573</v>
      </c>
      <c r="L154" s="4">
        <f t="shared" si="6"/>
        <v>423.06746987951806</v>
      </c>
      <c r="M154" t="s">
        <v>20</v>
      </c>
    </row>
    <row r="155" spans="10:13" x14ac:dyDescent="0.35">
      <c r="J155">
        <v>189400</v>
      </c>
      <c r="K155">
        <v>176112</v>
      </c>
      <c r="L155" s="4">
        <f t="shared" si="6"/>
        <v>92.984160506863773</v>
      </c>
      <c r="M155" t="s">
        <v>14</v>
      </c>
    </row>
    <row r="156" spans="10:13" x14ac:dyDescent="0.35">
      <c r="J156">
        <v>171300</v>
      </c>
      <c r="K156">
        <v>100650</v>
      </c>
      <c r="L156" s="4">
        <f t="shared" si="6"/>
        <v>58.756567425569173</v>
      </c>
      <c r="M156" t="s">
        <v>14</v>
      </c>
    </row>
    <row r="157" spans="10:13" x14ac:dyDescent="0.35">
      <c r="J157">
        <v>139500</v>
      </c>
      <c r="K157">
        <v>90706</v>
      </c>
      <c r="L157" s="4">
        <f t="shared" si="6"/>
        <v>65.022222222222226</v>
      </c>
      <c r="M157" t="s">
        <v>14</v>
      </c>
    </row>
    <row r="158" spans="10:13" x14ac:dyDescent="0.35">
      <c r="J158">
        <v>36400</v>
      </c>
      <c r="K158">
        <v>26914</v>
      </c>
      <c r="L158" s="4">
        <f t="shared" si="6"/>
        <v>73.939560439560438</v>
      </c>
      <c r="M158" t="s">
        <v>74</v>
      </c>
    </row>
    <row r="159" spans="10:13" x14ac:dyDescent="0.35">
      <c r="J159">
        <v>4200</v>
      </c>
      <c r="K159">
        <v>2212</v>
      </c>
      <c r="L159" s="4">
        <f t="shared" si="6"/>
        <v>52.666666666666664</v>
      </c>
      <c r="M159" t="s">
        <v>14</v>
      </c>
    </row>
    <row r="160" spans="10:13" x14ac:dyDescent="0.35">
      <c r="J160">
        <v>2100</v>
      </c>
      <c r="K160">
        <v>4640</v>
      </c>
      <c r="L160" s="4">
        <f t="shared" si="6"/>
        <v>220.95238095238096</v>
      </c>
      <c r="M160" t="s">
        <v>20</v>
      </c>
    </row>
    <row r="161" spans="10:13" x14ac:dyDescent="0.35">
      <c r="J161">
        <v>191200</v>
      </c>
      <c r="K161">
        <v>191222</v>
      </c>
      <c r="L161" s="4">
        <f t="shared" si="6"/>
        <v>100.01150627615063</v>
      </c>
      <c r="M161" t="s">
        <v>20</v>
      </c>
    </row>
    <row r="162" spans="10:13" x14ac:dyDescent="0.35">
      <c r="J162">
        <v>8000</v>
      </c>
      <c r="K162">
        <v>12985</v>
      </c>
      <c r="L162" s="4">
        <f t="shared" si="6"/>
        <v>162.3125</v>
      </c>
      <c r="M162" t="s">
        <v>20</v>
      </c>
    </row>
    <row r="163" spans="10:13" x14ac:dyDescent="0.35">
      <c r="J163">
        <v>5500</v>
      </c>
      <c r="K163">
        <v>4300</v>
      </c>
      <c r="L163" s="4">
        <f t="shared" si="6"/>
        <v>78.181818181818187</v>
      </c>
      <c r="M163" t="s">
        <v>14</v>
      </c>
    </row>
    <row r="164" spans="10:13" x14ac:dyDescent="0.35">
      <c r="J164">
        <v>6100</v>
      </c>
      <c r="K164">
        <v>9134</v>
      </c>
      <c r="L164" s="4">
        <f t="shared" si="6"/>
        <v>149.73770491803279</v>
      </c>
      <c r="M164" t="s">
        <v>20</v>
      </c>
    </row>
    <row r="165" spans="10:13" x14ac:dyDescent="0.35">
      <c r="J165">
        <v>3500</v>
      </c>
      <c r="K165">
        <v>8864</v>
      </c>
      <c r="L165" s="4">
        <f t="shared" si="6"/>
        <v>253.25714285714284</v>
      </c>
      <c r="M165" t="s">
        <v>20</v>
      </c>
    </row>
    <row r="166" spans="10:13" x14ac:dyDescent="0.35">
      <c r="J166">
        <v>150500</v>
      </c>
      <c r="K166">
        <v>150755</v>
      </c>
      <c r="L166" s="4">
        <f t="shared" si="6"/>
        <v>100.16943521594683</v>
      </c>
      <c r="M166" t="s">
        <v>20</v>
      </c>
    </row>
    <row r="167" spans="10:13" x14ac:dyDescent="0.35">
      <c r="J167">
        <v>90400</v>
      </c>
      <c r="K167">
        <v>110279</v>
      </c>
      <c r="L167" s="4">
        <f t="shared" si="6"/>
        <v>121.99004424778761</v>
      </c>
      <c r="M167" t="s">
        <v>20</v>
      </c>
    </row>
    <row r="168" spans="10:13" x14ac:dyDescent="0.35">
      <c r="J168">
        <v>9800</v>
      </c>
      <c r="K168">
        <v>13439</v>
      </c>
      <c r="L168" s="4">
        <f t="shared" si="6"/>
        <v>137.13265306122449</v>
      </c>
      <c r="M168" t="s">
        <v>20</v>
      </c>
    </row>
    <row r="169" spans="10:13" x14ac:dyDescent="0.35">
      <c r="J169">
        <v>2600</v>
      </c>
      <c r="K169">
        <v>10804</v>
      </c>
      <c r="L169" s="4">
        <f t="shared" si="6"/>
        <v>415.53846153846149</v>
      </c>
      <c r="M169" t="s">
        <v>20</v>
      </c>
    </row>
    <row r="170" spans="10:13" x14ac:dyDescent="0.35">
      <c r="J170">
        <v>128100</v>
      </c>
      <c r="K170">
        <v>40107</v>
      </c>
      <c r="L170" s="4">
        <f t="shared" si="6"/>
        <v>31.30913348946136</v>
      </c>
      <c r="M170" t="s">
        <v>14</v>
      </c>
    </row>
    <row r="171" spans="10:13" x14ac:dyDescent="0.35">
      <c r="J171">
        <v>23300</v>
      </c>
      <c r="K171">
        <v>98811</v>
      </c>
      <c r="L171" s="4">
        <f t="shared" si="6"/>
        <v>424.08154506437768</v>
      </c>
      <c r="M171" t="s">
        <v>20</v>
      </c>
    </row>
    <row r="172" spans="10:13" x14ac:dyDescent="0.35">
      <c r="J172">
        <v>188100</v>
      </c>
      <c r="K172">
        <v>5528</v>
      </c>
      <c r="L172" s="4">
        <f t="shared" si="6"/>
        <v>2.93886230728336</v>
      </c>
      <c r="M172" t="s">
        <v>14</v>
      </c>
    </row>
    <row r="173" spans="10:13" x14ac:dyDescent="0.35">
      <c r="J173">
        <v>4900</v>
      </c>
      <c r="K173">
        <v>521</v>
      </c>
      <c r="L173" s="4">
        <f t="shared" si="6"/>
        <v>10.63265306122449</v>
      </c>
      <c r="M173" t="s">
        <v>14</v>
      </c>
    </row>
    <row r="174" spans="10:13" x14ac:dyDescent="0.35">
      <c r="J174">
        <v>800</v>
      </c>
      <c r="K174">
        <v>663</v>
      </c>
      <c r="L174" s="4">
        <f t="shared" si="6"/>
        <v>82.875</v>
      </c>
      <c r="M174" t="s">
        <v>14</v>
      </c>
    </row>
    <row r="175" spans="10:13" x14ac:dyDescent="0.35">
      <c r="J175">
        <v>96700</v>
      </c>
      <c r="K175">
        <v>157635</v>
      </c>
      <c r="L175" s="4">
        <f t="shared" si="6"/>
        <v>163.01447776628748</v>
      </c>
      <c r="M175" t="s">
        <v>20</v>
      </c>
    </row>
    <row r="176" spans="10:13" x14ac:dyDescent="0.35">
      <c r="J176">
        <v>600</v>
      </c>
      <c r="K176">
        <v>5368</v>
      </c>
      <c r="L176" s="4">
        <f t="shared" si="6"/>
        <v>894.66666666666674</v>
      </c>
      <c r="M176" t="s">
        <v>20</v>
      </c>
    </row>
    <row r="177" spans="10:13" x14ac:dyDescent="0.35">
      <c r="J177">
        <v>181200</v>
      </c>
      <c r="K177">
        <v>47459</v>
      </c>
      <c r="L177" s="4">
        <f t="shared" si="6"/>
        <v>26.191501103752756</v>
      </c>
      <c r="M177" t="s">
        <v>14</v>
      </c>
    </row>
    <row r="178" spans="10:13" x14ac:dyDescent="0.35">
      <c r="J178">
        <v>115000</v>
      </c>
      <c r="K178">
        <v>86060</v>
      </c>
      <c r="L178" s="4">
        <f t="shared" si="6"/>
        <v>74.834782608695647</v>
      </c>
      <c r="M178" t="s">
        <v>14</v>
      </c>
    </row>
    <row r="179" spans="10:13" x14ac:dyDescent="0.35">
      <c r="J179">
        <v>38800</v>
      </c>
      <c r="K179">
        <v>161593</v>
      </c>
      <c r="L179" s="4">
        <f t="shared" si="6"/>
        <v>416.47680412371136</v>
      </c>
      <c r="M179" t="s">
        <v>20</v>
      </c>
    </row>
    <row r="180" spans="10:13" x14ac:dyDescent="0.35">
      <c r="J180">
        <v>7200</v>
      </c>
      <c r="K180">
        <v>6927</v>
      </c>
      <c r="L180" s="4">
        <f t="shared" si="6"/>
        <v>96.208333333333329</v>
      </c>
      <c r="M180" t="s">
        <v>14</v>
      </c>
    </row>
    <row r="181" spans="10:13" x14ac:dyDescent="0.35">
      <c r="J181">
        <v>44500</v>
      </c>
      <c r="K181">
        <v>159185</v>
      </c>
      <c r="L181" s="4">
        <f t="shared" si="6"/>
        <v>357.71910112359546</v>
      </c>
      <c r="M181" t="s">
        <v>20</v>
      </c>
    </row>
    <row r="182" spans="10:13" x14ac:dyDescent="0.35">
      <c r="J182">
        <v>56000</v>
      </c>
      <c r="K182">
        <v>172736</v>
      </c>
      <c r="L182" s="4">
        <f t="shared" si="6"/>
        <v>308.45714285714286</v>
      </c>
      <c r="M182" t="s">
        <v>20</v>
      </c>
    </row>
    <row r="183" spans="10:13" x14ac:dyDescent="0.35">
      <c r="J183">
        <v>8600</v>
      </c>
      <c r="K183">
        <v>5315</v>
      </c>
      <c r="L183" s="4">
        <f t="shared" si="6"/>
        <v>61.802325581395344</v>
      </c>
      <c r="M183" t="s">
        <v>14</v>
      </c>
    </row>
    <row r="184" spans="10:13" x14ac:dyDescent="0.35">
      <c r="J184">
        <v>27100</v>
      </c>
      <c r="K184">
        <v>195750</v>
      </c>
      <c r="L184" s="4">
        <f t="shared" si="6"/>
        <v>722.32472324723244</v>
      </c>
      <c r="M184" t="s">
        <v>20</v>
      </c>
    </row>
    <row r="185" spans="10:13" x14ac:dyDescent="0.35">
      <c r="J185">
        <v>5100</v>
      </c>
      <c r="K185">
        <v>3525</v>
      </c>
      <c r="L185" s="4">
        <f t="shared" si="6"/>
        <v>69.117647058823522</v>
      </c>
      <c r="M185" t="s">
        <v>14</v>
      </c>
    </row>
    <row r="186" spans="10:13" x14ac:dyDescent="0.35">
      <c r="J186">
        <v>3600</v>
      </c>
      <c r="K186">
        <v>10550</v>
      </c>
      <c r="L186" s="4">
        <f t="shared" si="6"/>
        <v>293.05555555555554</v>
      </c>
      <c r="M186" t="s">
        <v>20</v>
      </c>
    </row>
    <row r="187" spans="10:13" x14ac:dyDescent="0.35">
      <c r="J187">
        <v>1000</v>
      </c>
      <c r="K187">
        <v>718</v>
      </c>
      <c r="L187" s="4">
        <f t="shared" si="6"/>
        <v>71.8</v>
      </c>
      <c r="M187" t="s">
        <v>14</v>
      </c>
    </row>
    <row r="188" spans="10:13" x14ac:dyDescent="0.35">
      <c r="J188">
        <v>88800</v>
      </c>
      <c r="K188">
        <v>28358</v>
      </c>
      <c r="L188" s="4">
        <f t="shared" si="6"/>
        <v>31.934684684684683</v>
      </c>
      <c r="M188" t="s">
        <v>14</v>
      </c>
    </row>
    <row r="189" spans="10:13" x14ac:dyDescent="0.35">
      <c r="J189">
        <v>60200</v>
      </c>
      <c r="K189">
        <v>138384</v>
      </c>
      <c r="L189" s="4">
        <f t="shared" si="6"/>
        <v>229.87375415282392</v>
      </c>
      <c r="M189" t="s">
        <v>20</v>
      </c>
    </row>
    <row r="190" spans="10:13" x14ac:dyDescent="0.35">
      <c r="J190">
        <v>8200</v>
      </c>
      <c r="K190">
        <v>2625</v>
      </c>
      <c r="L190" s="4">
        <f t="shared" si="6"/>
        <v>32.012195121951223</v>
      </c>
      <c r="M190" t="s">
        <v>14</v>
      </c>
    </row>
    <row r="191" spans="10:13" x14ac:dyDescent="0.35">
      <c r="J191">
        <v>191300</v>
      </c>
      <c r="K191">
        <v>45004</v>
      </c>
      <c r="L191" s="4">
        <f t="shared" si="6"/>
        <v>23.525352848928385</v>
      </c>
      <c r="M191" t="s">
        <v>74</v>
      </c>
    </row>
    <row r="192" spans="10:13" x14ac:dyDescent="0.35">
      <c r="J192">
        <v>3700</v>
      </c>
      <c r="K192">
        <v>2538</v>
      </c>
      <c r="L192" s="4">
        <f t="shared" si="6"/>
        <v>68.594594594594597</v>
      </c>
      <c r="M192" t="s">
        <v>14</v>
      </c>
    </row>
    <row r="193" spans="10:13" x14ac:dyDescent="0.35">
      <c r="J193">
        <v>8400</v>
      </c>
      <c r="K193">
        <v>3188</v>
      </c>
      <c r="L193" s="4">
        <f t="shared" si="6"/>
        <v>37.952380952380956</v>
      </c>
      <c r="M193" t="s">
        <v>14</v>
      </c>
    </row>
    <row r="194" spans="10:13" x14ac:dyDescent="0.35">
      <c r="J194">
        <v>42600</v>
      </c>
      <c r="K194">
        <v>8517</v>
      </c>
      <c r="L194" s="4">
        <f t="shared" si="6"/>
        <v>19.992957746478872</v>
      </c>
      <c r="M194" t="s">
        <v>14</v>
      </c>
    </row>
    <row r="195" spans="10:13" x14ac:dyDescent="0.35">
      <c r="J195">
        <v>6600</v>
      </c>
      <c r="K195">
        <v>3012</v>
      </c>
      <c r="L195" s="4">
        <f t="shared" ref="L195:L258" si="7">IF(K195=0,"0", (K195/J195)*100)</f>
        <v>45.636363636363633</v>
      </c>
      <c r="M195" t="s">
        <v>14</v>
      </c>
    </row>
    <row r="196" spans="10:13" x14ac:dyDescent="0.35">
      <c r="J196">
        <v>7100</v>
      </c>
      <c r="K196">
        <v>8716</v>
      </c>
      <c r="L196" s="4">
        <f t="shared" si="7"/>
        <v>122.7605633802817</v>
      </c>
      <c r="M196" t="s">
        <v>20</v>
      </c>
    </row>
    <row r="197" spans="10:13" x14ac:dyDescent="0.35">
      <c r="J197">
        <v>15800</v>
      </c>
      <c r="K197">
        <v>57157</v>
      </c>
      <c r="L197" s="4">
        <f t="shared" si="7"/>
        <v>361.75316455696202</v>
      </c>
      <c r="M197" t="s">
        <v>20</v>
      </c>
    </row>
    <row r="198" spans="10:13" x14ac:dyDescent="0.35">
      <c r="J198">
        <v>8200</v>
      </c>
      <c r="K198">
        <v>5178</v>
      </c>
      <c r="L198" s="4">
        <f t="shared" si="7"/>
        <v>63.146341463414636</v>
      </c>
      <c r="M198" t="s">
        <v>14</v>
      </c>
    </row>
    <row r="199" spans="10:13" x14ac:dyDescent="0.35">
      <c r="J199">
        <v>54700</v>
      </c>
      <c r="K199">
        <v>163118</v>
      </c>
      <c r="L199" s="4">
        <f t="shared" si="7"/>
        <v>298.20475319926874</v>
      </c>
      <c r="M199" t="s">
        <v>20</v>
      </c>
    </row>
    <row r="200" spans="10:13" x14ac:dyDescent="0.35">
      <c r="J200">
        <v>63200</v>
      </c>
      <c r="K200">
        <v>6041</v>
      </c>
      <c r="L200" s="4">
        <f t="shared" si="7"/>
        <v>9.5585443037974684</v>
      </c>
      <c r="M200" t="s">
        <v>14</v>
      </c>
    </row>
    <row r="201" spans="10:13" x14ac:dyDescent="0.35">
      <c r="J201">
        <v>1800</v>
      </c>
      <c r="K201">
        <v>968</v>
      </c>
      <c r="L201" s="4">
        <f t="shared" si="7"/>
        <v>53.777777777777779</v>
      </c>
      <c r="M201" t="s">
        <v>14</v>
      </c>
    </row>
    <row r="202" spans="10:13" x14ac:dyDescent="0.35">
      <c r="J202">
        <v>100</v>
      </c>
      <c r="K202">
        <v>2</v>
      </c>
      <c r="L202" s="4">
        <f t="shared" si="7"/>
        <v>2</v>
      </c>
      <c r="M202" t="s">
        <v>14</v>
      </c>
    </row>
    <row r="203" spans="10:13" x14ac:dyDescent="0.35">
      <c r="J203">
        <v>2100</v>
      </c>
      <c r="K203">
        <v>14305</v>
      </c>
      <c r="L203" s="4">
        <f t="shared" si="7"/>
        <v>681.19047619047615</v>
      </c>
      <c r="M203" t="s">
        <v>20</v>
      </c>
    </row>
    <row r="204" spans="10:13" x14ac:dyDescent="0.35">
      <c r="J204">
        <v>8300</v>
      </c>
      <c r="K204">
        <v>6543</v>
      </c>
      <c r="L204" s="4">
        <f t="shared" si="7"/>
        <v>78.831325301204828</v>
      </c>
      <c r="M204" t="s">
        <v>74</v>
      </c>
    </row>
    <row r="205" spans="10:13" x14ac:dyDescent="0.35">
      <c r="J205">
        <v>143900</v>
      </c>
      <c r="K205">
        <v>193413</v>
      </c>
      <c r="L205" s="4">
        <f t="shared" si="7"/>
        <v>134.40792216817235</v>
      </c>
      <c r="M205" t="s">
        <v>20</v>
      </c>
    </row>
    <row r="206" spans="10:13" x14ac:dyDescent="0.35">
      <c r="J206">
        <v>75000</v>
      </c>
      <c r="K206">
        <v>2529</v>
      </c>
      <c r="L206" s="4">
        <f t="shared" si="7"/>
        <v>3.3719999999999999</v>
      </c>
      <c r="M206" t="s">
        <v>14</v>
      </c>
    </row>
    <row r="207" spans="10:13" x14ac:dyDescent="0.35">
      <c r="J207">
        <v>1300</v>
      </c>
      <c r="K207">
        <v>5614</v>
      </c>
      <c r="L207" s="4">
        <f t="shared" si="7"/>
        <v>431.84615384615387</v>
      </c>
      <c r="M207" t="s">
        <v>20</v>
      </c>
    </row>
    <row r="208" spans="10:13" x14ac:dyDescent="0.35">
      <c r="J208">
        <v>9000</v>
      </c>
      <c r="K208">
        <v>3496</v>
      </c>
      <c r="L208" s="4">
        <f t="shared" si="7"/>
        <v>38.844444444444441</v>
      </c>
      <c r="M208" t="s">
        <v>74</v>
      </c>
    </row>
    <row r="209" spans="10:13" x14ac:dyDescent="0.35">
      <c r="J209">
        <v>1000</v>
      </c>
      <c r="K209">
        <v>4257</v>
      </c>
      <c r="L209" s="4">
        <f t="shared" si="7"/>
        <v>425.7</v>
      </c>
      <c r="M209" t="s">
        <v>20</v>
      </c>
    </row>
    <row r="210" spans="10:13" x14ac:dyDescent="0.35">
      <c r="J210">
        <v>196900</v>
      </c>
      <c r="K210">
        <v>199110</v>
      </c>
      <c r="L210" s="4">
        <f t="shared" si="7"/>
        <v>101.12239715591672</v>
      </c>
      <c r="M210" t="s">
        <v>20</v>
      </c>
    </row>
    <row r="211" spans="10:13" x14ac:dyDescent="0.35">
      <c r="J211">
        <v>194500</v>
      </c>
      <c r="K211">
        <v>41212</v>
      </c>
      <c r="L211" s="4">
        <f t="shared" si="7"/>
        <v>21.188688946015425</v>
      </c>
      <c r="M211" t="s">
        <v>47</v>
      </c>
    </row>
    <row r="212" spans="10:13" x14ac:dyDescent="0.35">
      <c r="J212">
        <v>9400</v>
      </c>
      <c r="K212">
        <v>6338</v>
      </c>
      <c r="L212" s="4">
        <f t="shared" si="7"/>
        <v>67.425531914893625</v>
      </c>
      <c r="M212" t="s">
        <v>14</v>
      </c>
    </row>
    <row r="213" spans="10:13" x14ac:dyDescent="0.35">
      <c r="J213">
        <v>104400</v>
      </c>
      <c r="K213">
        <v>99100</v>
      </c>
      <c r="L213" s="4">
        <f t="shared" si="7"/>
        <v>94.923371647509583</v>
      </c>
      <c r="M213" t="s">
        <v>14</v>
      </c>
    </row>
    <row r="214" spans="10:13" x14ac:dyDescent="0.35">
      <c r="J214">
        <v>8100</v>
      </c>
      <c r="K214">
        <v>12300</v>
      </c>
      <c r="L214" s="4">
        <f t="shared" si="7"/>
        <v>151.85185185185185</v>
      </c>
      <c r="M214" t="s">
        <v>20</v>
      </c>
    </row>
    <row r="215" spans="10:13" x14ac:dyDescent="0.35">
      <c r="J215">
        <v>87900</v>
      </c>
      <c r="K215">
        <v>171549</v>
      </c>
      <c r="L215" s="4">
        <f t="shared" si="7"/>
        <v>195.16382252559728</v>
      </c>
      <c r="M215" t="s">
        <v>20</v>
      </c>
    </row>
    <row r="216" spans="10:13" x14ac:dyDescent="0.35">
      <c r="J216">
        <v>1400</v>
      </c>
      <c r="K216">
        <v>14324</v>
      </c>
      <c r="L216" s="4">
        <f t="shared" si="7"/>
        <v>1023.1428571428571</v>
      </c>
      <c r="M216" t="s">
        <v>20</v>
      </c>
    </row>
    <row r="217" spans="10:13" x14ac:dyDescent="0.35">
      <c r="J217">
        <v>156800</v>
      </c>
      <c r="K217">
        <v>6024</v>
      </c>
      <c r="L217" s="4">
        <f t="shared" si="7"/>
        <v>3.841836734693878</v>
      </c>
      <c r="M217" t="s">
        <v>14</v>
      </c>
    </row>
    <row r="218" spans="10:13" x14ac:dyDescent="0.35">
      <c r="J218">
        <v>121700</v>
      </c>
      <c r="K218">
        <v>188721</v>
      </c>
      <c r="L218" s="4">
        <f t="shared" si="7"/>
        <v>155.07066557107643</v>
      </c>
      <c r="M218" t="s">
        <v>20</v>
      </c>
    </row>
    <row r="219" spans="10:13" x14ac:dyDescent="0.35">
      <c r="J219">
        <v>129400</v>
      </c>
      <c r="K219">
        <v>57911</v>
      </c>
      <c r="L219" s="4">
        <f t="shared" si="7"/>
        <v>44.753477588871718</v>
      </c>
      <c r="M219" t="s">
        <v>14</v>
      </c>
    </row>
    <row r="220" spans="10:13" x14ac:dyDescent="0.35">
      <c r="J220">
        <v>5700</v>
      </c>
      <c r="K220">
        <v>12309</v>
      </c>
      <c r="L220" s="4">
        <f t="shared" si="7"/>
        <v>215.94736842105263</v>
      </c>
      <c r="M220" t="s">
        <v>20</v>
      </c>
    </row>
    <row r="221" spans="10:13" x14ac:dyDescent="0.35">
      <c r="J221">
        <v>41700</v>
      </c>
      <c r="K221">
        <v>138497</v>
      </c>
      <c r="L221" s="4">
        <f t="shared" si="7"/>
        <v>332.12709832134288</v>
      </c>
      <c r="M221" t="s">
        <v>20</v>
      </c>
    </row>
    <row r="222" spans="10:13" x14ac:dyDescent="0.35">
      <c r="J222">
        <v>7900</v>
      </c>
      <c r="K222">
        <v>667</v>
      </c>
      <c r="L222" s="4">
        <f t="shared" si="7"/>
        <v>8.4430379746835449</v>
      </c>
      <c r="M222" t="s">
        <v>14</v>
      </c>
    </row>
    <row r="223" spans="10:13" x14ac:dyDescent="0.35">
      <c r="J223">
        <v>121500</v>
      </c>
      <c r="K223">
        <v>119830</v>
      </c>
      <c r="L223" s="4">
        <f t="shared" si="7"/>
        <v>98.625514403292186</v>
      </c>
      <c r="M223" t="s">
        <v>14</v>
      </c>
    </row>
    <row r="224" spans="10:13" x14ac:dyDescent="0.35">
      <c r="J224">
        <v>4800</v>
      </c>
      <c r="K224">
        <v>6623</v>
      </c>
      <c r="L224" s="4">
        <f t="shared" si="7"/>
        <v>137.97916666666669</v>
      </c>
      <c r="M224" t="s">
        <v>20</v>
      </c>
    </row>
    <row r="225" spans="10:13" x14ac:dyDescent="0.35">
      <c r="J225">
        <v>87300</v>
      </c>
      <c r="K225">
        <v>81897</v>
      </c>
      <c r="L225" s="4">
        <f t="shared" si="7"/>
        <v>93.81099656357388</v>
      </c>
      <c r="M225" t="s">
        <v>14</v>
      </c>
    </row>
    <row r="226" spans="10:13" x14ac:dyDescent="0.35">
      <c r="J226">
        <v>46300</v>
      </c>
      <c r="K226">
        <v>186885</v>
      </c>
      <c r="L226" s="4">
        <f t="shared" si="7"/>
        <v>403.63930885529157</v>
      </c>
      <c r="M226" t="s">
        <v>20</v>
      </c>
    </row>
    <row r="227" spans="10:13" x14ac:dyDescent="0.35">
      <c r="J227">
        <v>67800</v>
      </c>
      <c r="K227">
        <v>176398</v>
      </c>
      <c r="L227" s="4">
        <f t="shared" si="7"/>
        <v>260.1740412979351</v>
      </c>
      <c r="M227" t="s">
        <v>20</v>
      </c>
    </row>
    <row r="228" spans="10:13" x14ac:dyDescent="0.35">
      <c r="J228">
        <v>3000</v>
      </c>
      <c r="K228">
        <v>10999</v>
      </c>
      <c r="L228" s="4">
        <f t="shared" si="7"/>
        <v>366.63333333333333</v>
      </c>
      <c r="M228" t="s">
        <v>20</v>
      </c>
    </row>
    <row r="229" spans="10:13" x14ac:dyDescent="0.35">
      <c r="J229">
        <v>60900</v>
      </c>
      <c r="K229">
        <v>102751</v>
      </c>
      <c r="L229" s="4">
        <f t="shared" si="7"/>
        <v>168.72085385878489</v>
      </c>
      <c r="M229" t="s">
        <v>20</v>
      </c>
    </row>
    <row r="230" spans="10:13" x14ac:dyDescent="0.35">
      <c r="J230">
        <v>137900</v>
      </c>
      <c r="K230">
        <v>165352</v>
      </c>
      <c r="L230" s="4">
        <f t="shared" si="7"/>
        <v>119.90717911530093</v>
      </c>
      <c r="M230" t="s">
        <v>20</v>
      </c>
    </row>
    <row r="231" spans="10:13" x14ac:dyDescent="0.35">
      <c r="J231">
        <v>85600</v>
      </c>
      <c r="K231">
        <v>165798</v>
      </c>
      <c r="L231" s="4">
        <f t="shared" si="7"/>
        <v>193.68925233644859</v>
      </c>
      <c r="M231" t="s">
        <v>20</v>
      </c>
    </row>
    <row r="232" spans="10:13" x14ac:dyDescent="0.35">
      <c r="J232">
        <v>2400</v>
      </c>
      <c r="K232">
        <v>10084</v>
      </c>
      <c r="L232" s="4">
        <f t="shared" si="7"/>
        <v>420.16666666666669</v>
      </c>
      <c r="M232" t="s">
        <v>20</v>
      </c>
    </row>
    <row r="233" spans="10:13" x14ac:dyDescent="0.35">
      <c r="J233">
        <v>7200</v>
      </c>
      <c r="K233">
        <v>5523</v>
      </c>
      <c r="L233" s="4">
        <f t="shared" si="7"/>
        <v>76.708333333333329</v>
      </c>
      <c r="M233" t="s">
        <v>74</v>
      </c>
    </row>
    <row r="234" spans="10:13" x14ac:dyDescent="0.35">
      <c r="J234">
        <v>3400</v>
      </c>
      <c r="K234">
        <v>5823</v>
      </c>
      <c r="L234" s="4">
        <f t="shared" si="7"/>
        <v>171.26470588235293</v>
      </c>
      <c r="M234" t="s">
        <v>20</v>
      </c>
    </row>
    <row r="235" spans="10:13" x14ac:dyDescent="0.35">
      <c r="J235">
        <v>3800</v>
      </c>
      <c r="K235">
        <v>6000</v>
      </c>
      <c r="L235" s="4">
        <f t="shared" si="7"/>
        <v>157.89473684210526</v>
      </c>
      <c r="M235" t="s">
        <v>20</v>
      </c>
    </row>
    <row r="236" spans="10:13" x14ac:dyDescent="0.35">
      <c r="J236">
        <v>7500</v>
      </c>
      <c r="K236">
        <v>8181</v>
      </c>
      <c r="L236" s="4">
        <f t="shared" si="7"/>
        <v>109.08</v>
      </c>
      <c r="M236" t="s">
        <v>20</v>
      </c>
    </row>
    <row r="237" spans="10:13" x14ac:dyDescent="0.35">
      <c r="J237">
        <v>8600</v>
      </c>
      <c r="K237">
        <v>3589</v>
      </c>
      <c r="L237" s="4">
        <f t="shared" si="7"/>
        <v>41.732558139534881</v>
      </c>
      <c r="M237" t="s">
        <v>14</v>
      </c>
    </row>
    <row r="238" spans="10:13" x14ac:dyDescent="0.35">
      <c r="J238">
        <v>39500</v>
      </c>
      <c r="K238">
        <v>4323</v>
      </c>
      <c r="L238" s="4">
        <f t="shared" si="7"/>
        <v>10.944303797468354</v>
      </c>
      <c r="M238" t="s">
        <v>14</v>
      </c>
    </row>
    <row r="239" spans="10:13" x14ac:dyDescent="0.35">
      <c r="J239">
        <v>9300</v>
      </c>
      <c r="K239">
        <v>14822</v>
      </c>
      <c r="L239" s="4">
        <f t="shared" si="7"/>
        <v>159.3763440860215</v>
      </c>
      <c r="M239" t="s">
        <v>20</v>
      </c>
    </row>
    <row r="240" spans="10:13" x14ac:dyDescent="0.35">
      <c r="J240">
        <v>2400</v>
      </c>
      <c r="K240">
        <v>10138</v>
      </c>
      <c r="L240" s="4">
        <f t="shared" si="7"/>
        <v>422.41666666666669</v>
      </c>
      <c r="M240" t="s">
        <v>20</v>
      </c>
    </row>
    <row r="241" spans="10:13" x14ac:dyDescent="0.35">
      <c r="J241">
        <v>3200</v>
      </c>
      <c r="K241">
        <v>3127</v>
      </c>
      <c r="L241" s="4">
        <f t="shared" si="7"/>
        <v>97.71875</v>
      </c>
      <c r="M241" t="s">
        <v>14</v>
      </c>
    </row>
    <row r="242" spans="10:13" x14ac:dyDescent="0.35">
      <c r="J242">
        <v>29400</v>
      </c>
      <c r="K242">
        <v>123124</v>
      </c>
      <c r="L242" s="4">
        <f t="shared" si="7"/>
        <v>418.78911564625849</v>
      </c>
      <c r="M242" t="s">
        <v>20</v>
      </c>
    </row>
    <row r="243" spans="10:13" x14ac:dyDescent="0.35">
      <c r="J243">
        <v>168500</v>
      </c>
      <c r="K243">
        <v>171729</v>
      </c>
      <c r="L243" s="4">
        <f t="shared" si="7"/>
        <v>101.91632047477745</v>
      </c>
      <c r="M243" t="s">
        <v>20</v>
      </c>
    </row>
    <row r="244" spans="10:13" x14ac:dyDescent="0.35">
      <c r="J244">
        <v>8400</v>
      </c>
      <c r="K244">
        <v>10729</v>
      </c>
      <c r="L244" s="4">
        <f t="shared" si="7"/>
        <v>127.72619047619047</v>
      </c>
      <c r="M244" t="s">
        <v>20</v>
      </c>
    </row>
    <row r="245" spans="10:13" x14ac:dyDescent="0.35">
      <c r="J245">
        <v>2300</v>
      </c>
      <c r="K245">
        <v>10240</v>
      </c>
      <c r="L245" s="4">
        <f t="shared" si="7"/>
        <v>445.21739130434781</v>
      </c>
      <c r="M245" t="s">
        <v>20</v>
      </c>
    </row>
    <row r="246" spans="10:13" x14ac:dyDescent="0.35">
      <c r="J246">
        <v>700</v>
      </c>
      <c r="K246">
        <v>3988</v>
      </c>
      <c r="L246" s="4">
        <f t="shared" si="7"/>
        <v>569.71428571428578</v>
      </c>
      <c r="M246" t="s">
        <v>20</v>
      </c>
    </row>
    <row r="247" spans="10:13" x14ac:dyDescent="0.35">
      <c r="J247">
        <v>2900</v>
      </c>
      <c r="K247">
        <v>14771</v>
      </c>
      <c r="L247" s="4">
        <f t="shared" si="7"/>
        <v>509.34482758620686</v>
      </c>
      <c r="M247" t="s">
        <v>20</v>
      </c>
    </row>
    <row r="248" spans="10:13" x14ac:dyDescent="0.35">
      <c r="J248">
        <v>4500</v>
      </c>
      <c r="K248">
        <v>14649</v>
      </c>
      <c r="L248" s="4">
        <f t="shared" si="7"/>
        <v>325.5333333333333</v>
      </c>
      <c r="M248" t="s">
        <v>20</v>
      </c>
    </row>
    <row r="249" spans="10:13" x14ac:dyDescent="0.35">
      <c r="J249">
        <v>19800</v>
      </c>
      <c r="K249">
        <v>184658</v>
      </c>
      <c r="L249" s="4">
        <f t="shared" si="7"/>
        <v>932.61616161616166</v>
      </c>
      <c r="M249" t="s">
        <v>20</v>
      </c>
    </row>
    <row r="250" spans="10:13" x14ac:dyDescent="0.35">
      <c r="J250">
        <v>6200</v>
      </c>
      <c r="K250">
        <v>13103</v>
      </c>
      <c r="L250" s="4">
        <f t="shared" si="7"/>
        <v>211.33870967741933</v>
      </c>
      <c r="M250" t="s">
        <v>20</v>
      </c>
    </row>
    <row r="251" spans="10:13" x14ac:dyDescent="0.35">
      <c r="J251">
        <v>61500</v>
      </c>
      <c r="K251">
        <v>168095</v>
      </c>
      <c r="L251" s="4">
        <f t="shared" si="7"/>
        <v>273.32520325203251</v>
      </c>
      <c r="M251" t="s">
        <v>20</v>
      </c>
    </row>
    <row r="252" spans="10:13" x14ac:dyDescent="0.35">
      <c r="J252">
        <v>100</v>
      </c>
      <c r="K252">
        <v>3</v>
      </c>
      <c r="L252" s="4">
        <f t="shared" si="7"/>
        <v>3</v>
      </c>
      <c r="M252" t="s">
        <v>14</v>
      </c>
    </row>
    <row r="253" spans="10:13" x14ac:dyDescent="0.35">
      <c r="J253">
        <v>7100</v>
      </c>
      <c r="K253">
        <v>3840</v>
      </c>
      <c r="L253" s="4">
        <f t="shared" si="7"/>
        <v>54.084507042253513</v>
      </c>
      <c r="M253" t="s">
        <v>14</v>
      </c>
    </row>
    <row r="254" spans="10:13" x14ac:dyDescent="0.35">
      <c r="J254">
        <v>1000</v>
      </c>
      <c r="K254">
        <v>6263</v>
      </c>
      <c r="L254" s="4">
        <f t="shared" si="7"/>
        <v>626.29999999999995</v>
      </c>
      <c r="M254" t="s">
        <v>20</v>
      </c>
    </row>
    <row r="255" spans="10:13" x14ac:dyDescent="0.35">
      <c r="J255">
        <v>121500</v>
      </c>
      <c r="K255">
        <v>108161</v>
      </c>
      <c r="L255" s="4">
        <f t="shared" si="7"/>
        <v>89.021399176954731</v>
      </c>
      <c r="M255" t="s">
        <v>14</v>
      </c>
    </row>
    <row r="256" spans="10:13" x14ac:dyDescent="0.35">
      <c r="J256">
        <v>4600</v>
      </c>
      <c r="K256">
        <v>8505</v>
      </c>
      <c r="L256" s="4">
        <f t="shared" si="7"/>
        <v>184.89130434782609</v>
      </c>
      <c r="M256" t="s">
        <v>20</v>
      </c>
    </row>
    <row r="257" spans="10:13" x14ac:dyDescent="0.35">
      <c r="J257">
        <v>80500</v>
      </c>
      <c r="K257">
        <v>96735</v>
      </c>
      <c r="L257" s="4">
        <f t="shared" si="7"/>
        <v>120.16770186335404</v>
      </c>
      <c r="M257" t="s">
        <v>20</v>
      </c>
    </row>
    <row r="258" spans="10:13" x14ac:dyDescent="0.35">
      <c r="J258">
        <v>4100</v>
      </c>
      <c r="K258">
        <v>959</v>
      </c>
      <c r="L258" s="4">
        <f t="shared" si="7"/>
        <v>23.390243902439025</v>
      </c>
      <c r="M258" t="s">
        <v>14</v>
      </c>
    </row>
    <row r="259" spans="10:13" x14ac:dyDescent="0.35">
      <c r="J259">
        <v>5700</v>
      </c>
      <c r="K259">
        <v>8322</v>
      </c>
      <c r="L259" s="4">
        <f t="shared" ref="L259:L322" si="8">IF(K259=0,"0", (K259/J259)*100)</f>
        <v>146</v>
      </c>
      <c r="M259" t="s">
        <v>20</v>
      </c>
    </row>
    <row r="260" spans="10:13" x14ac:dyDescent="0.35">
      <c r="J260">
        <v>5000</v>
      </c>
      <c r="K260">
        <v>13424</v>
      </c>
      <c r="L260" s="4">
        <f t="shared" si="8"/>
        <v>268.48</v>
      </c>
      <c r="M260" t="s">
        <v>20</v>
      </c>
    </row>
    <row r="261" spans="10:13" x14ac:dyDescent="0.35">
      <c r="J261">
        <v>1800</v>
      </c>
      <c r="K261">
        <v>10755</v>
      </c>
      <c r="L261" s="4">
        <f t="shared" si="8"/>
        <v>597.5</v>
      </c>
      <c r="M261" t="s">
        <v>20</v>
      </c>
    </row>
    <row r="262" spans="10:13" x14ac:dyDescent="0.35">
      <c r="J262">
        <v>6300</v>
      </c>
      <c r="K262">
        <v>9935</v>
      </c>
      <c r="L262" s="4">
        <f t="shared" si="8"/>
        <v>157.69841269841268</v>
      </c>
      <c r="M262" t="s">
        <v>20</v>
      </c>
    </row>
    <row r="263" spans="10:13" x14ac:dyDescent="0.35">
      <c r="J263">
        <v>84300</v>
      </c>
      <c r="K263">
        <v>26303</v>
      </c>
      <c r="L263" s="4">
        <f t="shared" si="8"/>
        <v>31.201660735468568</v>
      </c>
      <c r="M263" t="s">
        <v>14</v>
      </c>
    </row>
    <row r="264" spans="10:13" x14ac:dyDescent="0.35">
      <c r="J264">
        <v>1700</v>
      </c>
      <c r="K264">
        <v>5328</v>
      </c>
      <c r="L264" s="4">
        <f t="shared" si="8"/>
        <v>313.41176470588238</v>
      </c>
      <c r="M264" t="s">
        <v>20</v>
      </c>
    </row>
    <row r="265" spans="10:13" x14ac:dyDescent="0.35">
      <c r="J265">
        <v>2900</v>
      </c>
      <c r="K265">
        <v>10756</v>
      </c>
      <c r="L265" s="4">
        <f t="shared" si="8"/>
        <v>370.89655172413791</v>
      </c>
      <c r="M265" t="s">
        <v>20</v>
      </c>
    </row>
    <row r="266" spans="10:13" x14ac:dyDescent="0.35">
      <c r="J266">
        <v>45600</v>
      </c>
      <c r="K266">
        <v>165375</v>
      </c>
      <c r="L266" s="4">
        <f t="shared" si="8"/>
        <v>362.66447368421052</v>
      </c>
      <c r="M266" t="s">
        <v>20</v>
      </c>
    </row>
    <row r="267" spans="10:13" x14ac:dyDescent="0.35">
      <c r="J267">
        <v>4900</v>
      </c>
      <c r="K267">
        <v>6031</v>
      </c>
      <c r="L267" s="4">
        <f t="shared" si="8"/>
        <v>123.08163265306122</v>
      </c>
      <c r="M267" t="s">
        <v>20</v>
      </c>
    </row>
    <row r="268" spans="10:13" x14ac:dyDescent="0.35">
      <c r="J268">
        <v>111900</v>
      </c>
      <c r="K268">
        <v>85902</v>
      </c>
      <c r="L268" s="4">
        <f t="shared" si="8"/>
        <v>76.766756032171585</v>
      </c>
      <c r="M268" t="s">
        <v>14</v>
      </c>
    </row>
    <row r="269" spans="10:13" x14ac:dyDescent="0.35">
      <c r="J269">
        <v>61600</v>
      </c>
      <c r="K269">
        <v>143910</v>
      </c>
      <c r="L269" s="4">
        <f t="shared" si="8"/>
        <v>233.62012987012989</v>
      </c>
      <c r="M269" t="s">
        <v>20</v>
      </c>
    </row>
    <row r="270" spans="10:13" x14ac:dyDescent="0.35">
      <c r="J270">
        <v>1500</v>
      </c>
      <c r="K270">
        <v>2708</v>
      </c>
      <c r="L270" s="4">
        <f t="shared" si="8"/>
        <v>180.53333333333333</v>
      </c>
      <c r="M270" t="s">
        <v>20</v>
      </c>
    </row>
    <row r="271" spans="10:13" x14ac:dyDescent="0.35">
      <c r="J271">
        <v>3500</v>
      </c>
      <c r="K271">
        <v>8842</v>
      </c>
      <c r="L271" s="4">
        <f t="shared" si="8"/>
        <v>252.62857142857143</v>
      </c>
      <c r="M271" t="s">
        <v>20</v>
      </c>
    </row>
    <row r="272" spans="10:13" x14ac:dyDescent="0.35">
      <c r="J272">
        <v>173900</v>
      </c>
      <c r="K272">
        <v>47260</v>
      </c>
      <c r="L272" s="4">
        <f t="shared" si="8"/>
        <v>27.176538240368025</v>
      </c>
      <c r="M272" t="s">
        <v>74</v>
      </c>
    </row>
    <row r="273" spans="10:13" x14ac:dyDescent="0.35">
      <c r="J273">
        <v>153700</v>
      </c>
      <c r="K273">
        <v>1953</v>
      </c>
      <c r="L273" s="4">
        <f t="shared" si="8"/>
        <v>1.2706571242680547</v>
      </c>
      <c r="M273" t="s">
        <v>47</v>
      </c>
    </row>
    <row r="274" spans="10:13" x14ac:dyDescent="0.35">
      <c r="J274">
        <v>51100</v>
      </c>
      <c r="K274">
        <v>155349</v>
      </c>
      <c r="L274" s="4">
        <f t="shared" si="8"/>
        <v>304.0097847358121</v>
      </c>
      <c r="M274" t="s">
        <v>20</v>
      </c>
    </row>
    <row r="275" spans="10:13" x14ac:dyDescent="0.35">
      <c r="J275">
        <v>7800</v>
      </c>
      <c r="K275">
        <v>10704</v>
      </c>
      <c r="L275" s="4">
        <f t="shared" si="8"/>
        <v>137.23076923076923</v>
      </c>
      <c r="M275" t="s">
        <v>20</v>
      </c>
    </row>
    <row r="276" spans="10:13" x14ac:dyDescent="0.35">
      <c r="J276">
        <v>2400</v>
      </c>
      <c r="K276">
        <v>773</v>
      </c>
      <c r="L276" s="4">
        <f t="shared" si="8"/>
        <v>32.208333333333336</v>
      </c>
      <c r="M276" t="s">
        <v>14</v>
      </c>
    </row>
    <row r="277" spans="10:13" x14ac:dyDescent="0.35">
      <c r="J277">
        <v>3900</v>
      </c>
      <c r="K277">
        <v>9419</v>
      </c>
      <c r="L277" s="4">
        <f t="shared" si="8"/>
        <v>241.51282051282053</v>
      </c>
      <c r="M277" t="s">
        <v>20</v>
      </c>
    </row>
    <row r="278" spans="10:13" x14ac:dyDescent="0.35">
      <c r="J278">
        <v>5500</v>
      </c>
      <c r="K278">
        <v>5324</v>
      </c>
      <c r="L278" s="4">
        <f t="shared" si="8"/>
        <v>96.8</v>
      </c>
      <c r="M278" t="s">
        <v>14</v>
      </c>
    </row>
    <row r="279" spans="10:13" x14ac:dyDescent="0.35">
      <c r="J279">
        <v>700</v>
      </c>
      <c r="K279">
        <v>7465</v>
      </c>
      <c r="L279" s="4">
        <f t="shared" si="8"/>
        <v>1066.4285714285716</v>
      </c>
      <c r="M279" t="s">
        <v>20</v>
      </c>
    </row>
    <row r="280" spans="10:13" x14ac:dyDescent="0.35">
      <c r="J280">
        <v>2700</v>
      </c>
      <c r="K280">
        <v>8799</v>
      </c>
      <c r="L280" s="4">
        <f t="shared" si="8"/>
        <v>325.88888888888891</v>
      </c>
      <c r="M280" t="s">
        <v>20</v>
      </c>
    </row>
    <row r="281" spans="10:13" x14ac:dyDescent="0.35">
      <c r="J281">
        <v>8000</v>
      </c>
      <c r="K281">
        <v>13656</v>
      </c>
      <c r="L281" s="4">
        <f t="shared" si="8"/>
        <v>170.70000000000002</v>
      </c>
      <c r="M281" t="s">
        <v>20</v>
      </c>
    </row>
    <row r="282" spans="10:13" x14ac:dyDescent="0.35">
      <c r="J282">
        <v>2500</v>
      </c>
      <c r="K282">
        <v>14536</v>
      </c>
      <c r="L282" s="4">
        <f t="shared" si="8"/>
        <v>581.44000000000005</v>
      </c>
      <c r="M282" t="s">
        <v>20</v>
      </c>
    </row>
    <row r="283" spans="10:13" x14ac:dyDescent="0.35">
      <c r="J283">
        <v>164500</v>
      </c>
      <c r="K283">
        <v>150552</v>
      </c>
      <c r="L283" s="4">
        <f t="shared" si="8"/>
        <v>91.520972644376897</v>
      </c>
      <c r="M283" t="s">
        <v>14</v>
      </c>
    </row>
    <row r="284" spans="10:13" x14ac:dyDescent="0.35">
      <c r="J284">
        <v>8400</v>
      </c>
      <c r="K284">
        <v>9076</v>
      </c>
      <c r="L284" s="4">
        <f t="shared" si="8"/>
        <v>108.04761904761904</v>
      </c>
      <c r="M284" t="s">
        <v>20</v>
      </c>
    </row>
    <row r="285" spans="10:13" x14ac:dyDescent="0.35">
      <c r="J285">
        <v>8100</v>
      </c>
      <c r="K285">
        <v>1517</v>
      </c>
      <c r="L285" s="4">
        <f t="shared" si="8"/>
        <v>18.728395061728396</v>
      </c>
      <c r="M285" t="s">
        <v>14</v>
      </c>
    </row>
    <row r="286" spans="10:13" x14ac:dyDescent="0.35">
      <c r="J286">
        <v>9800</v>
      </c>
      <c r="K286">
        <v>8153</v>
      </c>
      <c r="L286" s="4">
        <f t="shared" si="8"/>
        <v>83.193877551020407</v>
      </c>
      <c r="M286" t="s">
        <v>14</v>
      </c>
    </row>
    <row r="287" spans="10:13" x14ac:dyDescent="0.35">
      <c r="J287">
        <v>900</v>
      </c>
      <c r="K287">
        <v>6357</v>
      </c>
      <c r="L287" s="4">
        <f t="shared" si="8"/>
        <v>706.33333333333337</v>
      </c>
      <c r="M287" t="s">
        <v>20</v>
      </c>
    </row>
    <row r="288" spans="10:13" x14ac:dyDescent="0.35">
      <c r="J288">
        <v>112100</v>
      </c>
      <c r="K288">
        <v>19557</v>
      </c>
      <c r="L288" s="4">
        <f t="shared" si="8"/>
        <v>17.446030330062445</v>
      </c>
      <c r="M288" t="s">
        <v>74</v>
      </c>
    </row>
    <row r="289" spans="10:13" x14ac:dyDescent="0.35">
      <c r="J289">
        <v>6300</v>
      </c>
      <c r="K289">
        <v>13213</v>
      </c>
      <c r="L289" s="4">
        <f t="shared" si="8"/>
        <v>209.73015873015873</v>
      </c>
      <c r="M289" t="s">
        <v>20</v>
      </c>
    </row>
    <row r="290" spans="10:13" x14ac:dyDescent="0.35">
      <c r="J290">
        <v>5600</v>
      </c>
      <c r="K290">
        <v>5476</v>
      </c>
      <c r="L290" s="4">
        <f t="shared" si="8"/>
        <v>97.785714285714292</v>
      </c>
      <c r="M290" t="s">
        <v>14</v>
      </c>
    </row>
    <row r="291" spans="10:13" x14ac:dyDescent="0.35">
      <c r="J291">
        <v>800</v>
      </c>
      <c r="K291">
        <v>13474</v>
      </c>
      <c r="L291" s="4">
        <f t="shared" si="8"/>
        <v>1684.25</v>
      </c>
      <c r="M291" t="s">
        <v>20</v>
      </c>
    </row>
    <row r="292" spans="10:13" x14ac:dyDescent="0.35">
      <c r="J292">
        <v>168600</v>
      </c>
      <c r="K292">
        <v>91722</v>
      </c>
      <c r="L292" s="4">
        <f t="shared" si="8"/>
        <v>54.402135231316727</v>
      </c>
      <c r="M292" t="s">
        <v>14</v>
      </c>
    </row>
    <row r="293" spans="10:13" x14ac:dyDescent="0.35">
      <c r="J293">
        <v>1800</v>
      </c>
      <c r="K293">
        <v>8219</v>
      </c>
      <c r="L293" s="4">
        <f t="shared" si="8"/>
        <v>456.61111111111109</v>
      </c>
      <c r="M293" t="s">
        <v>20</v>
      </c>
    </row>
    <row r="294" spans="10:13" x14ac:dyDescent="0.35">
      <c r="J294">
        <v>7300</v>
      </c>
      <c r="K294">
        <v>717</v>
      </c>
      <c r="L294" s="4">
        <f t="shared" si="8"/>
        <v>9.8219178082191778</v>
      </c>
      <c r="M294" t="s">
        <v>14</v>
      </c>
    </row>
    <row r="295" spans="10:13" x14ac:dyDescent="0.35">
      <c r="J295">
        <v>6500</v>
      </c>
      <c r="K295">
        <v>1065</v>
      </c>
      <c r="L295" s="4">
        <f t="shared" si="8"/>
        <v>16.384615384615383</v>
      </c>
      <c r="M295" t="s">
        <v>74</v>
      </c>
    </row>
    <row r="296" spans="10:13" x14ac:dyDescent="0.35">
      <c r="J296">
        <v>600</v>
      </c>
      <c r="K296">
        <v>8038</v>
      </c>
      <c r="L296" s="4">
        <f t="shared" si="8"/>
        <v>1339.6666666666667</v>
      </c>
      <c r="M296" t="s">
        <v>20</v>
      </c>
    </row>
    <row r="297" spans="10:13" x14ac:dyDescent="0.35">
      <c r="J297">
        <v>192900</v>
      </c>
      <c r="K297">
        <v>68769</v>
      </c>
      <c r="L297" s="4">
        <f t="shared" si="8"/>
        <v>35.650077760497666</v>
      </c>
      <c r="M297" t="s">
        <v>14</v>
      </c>
    </row>
    <row r="298" spans="10:13" x14ac:dyDescent="0.35">
      <c r="J298">
        <v>6100</v>
      </c>
      <c r="K298">
        <v>3352</v>
      </c>
      <c r="L298" s="4">
        <f t="shared" si="8"/>
        <v>54.950819672131146</v>
      </c>
      <c r="M298" t="s">
        <v>14</v>
      </c>
    </row>
    <row r="299" spans="10:13" x14ac:dyDescent="0.35">
      <c r="J299">
        <v>7200</v>
      </c>
      <c r="K299">
        <v>6785</v>
      </c>
      <c r="L299" s="4">
        <f t="shared" si="8"/>
        <v>94.236111111111114</v>
      </c>
      <c r="M299" t="s">
        <v>14</v>
      </c>
    </row>
    <row r="300" spans="10:13" x14ac:dyDescent="0.35">
      <c r="J300">
        <v>3500</v>
      </c>
      <c r="K300">
        <v>5037</v>
      </c>
      <c r="L300" s="4">
        <f t="shared" si="8"/>
        <v>143.91428571428571</v>
      </c>
      <c r="M300" t="s">
        <v>20</v>
      </c>
    </row>
    <row r="301" spans="10:13" x14ac:dyDescent="0.35">
      <c r="J301">
        <v>3800</v>
      </c>
      <c r="K301">
        <v>1954</v>
      </c>
      <c r="L301" s="4">
        <f t="shared" si="8"/>
        <v>51.421052631578945</v>
      </c>
      <c r="M301" t="s">
        <v>14</v>
      </c>
    </row>
    <row r="302" spans="10:13" x14ac:dyDescent="0.35">
      <c r="J302">
        <v>100</v>
      </c>
      <c r="K302">
        <v>5</v>
      </c>
      <c r="L302" s="4">
        <f t="shared" si="8"/>
        <v>5</v>
      </c>
      <c r="M302" t="s">
        <v>14</v>
      </c>
    </row>
    <row r="303" spans="10:13" x14ac:dyDescent="0.35">
      <c r="J303">
        <v>900</v>
      </c>
      <c r="K303">
        <v>12102</v>
      </c>
      <c r="L303" s="4">
        <f t="shared" si="8"/>
        <v>1344.6666666666667</v>
      </c>
      <c r="M303" t="s">
        <v>20</v>
      </c>
    </row>
    <row r="304" spans="10:13" x14ac:dyDescent="0.35">
      <c r="J304">
        <v>76100</v>
      </c>
      <c r="K304">
        <v>24234</v>
      </c>
      <c r="L304" s="4">
        <f t="shared" si="8"/>
        <v>31.844940867279899</v>
      </c>
      <c r="M304" t="s">
        <v>14</v>
      </c>
    </row>
    <row r="305" spans="10:13" x14ac:dyDescent="0.35">
      <c r="J305">
        <v>3400</v>
      </c>
      <c r="K305">
        <v>2809</v>
      </c>
      <c r="L305" s="4">
        <f t="shared" si="8"/>
        <v>82.617647058823536</v>
      </c>
      <c r="M305" t="s">
        <v>14</v>
      </c>
    </row>
    <row r="306" spans="10:13" x14ac:dyDescent="0.35">
      <c r="J306">
        <v>2100</v>
      </c>
      <c r="K306">
        <v>11469</v>
      </c>
      <c r="L306" s="4">
        <f t="shared" si="8"/>
        <v>546.14285714285722</v>
      </c>
      <c r="M306" t="s">
        <v>20</v>
      </c>
    </row>
    <row r="307" spans="10:13" x14ac:dyDescent="0.35">
      <c r="J307">
        <v>2800</v>
      </c>
      <c r="K307">
        <v>8014</v>
      </c>
      <c r="L307" s="4">
        <f t="shared" si="8"/>
        <v>286.21428571428572</v>
      </c>
      <c r="M307" t="s">
        <v>20</v>
      </c>
    </row>
    <row r="308" spans="10:13" x14ac:dyDescent="0.35">
      <c r="J308">
        <v>6500</v>
      </c>
      <c r="K308">
        <v>514</v>
      </c>
      <c r="L308" s="4">
        <f t="shared" si="8"/>
        <v>7.9076923076923071</v>
      </c>
      <c r="M308" t="s">
        <v>14</v>
      </c>
    </row>
    <row r="309" spans="10:13" x14ac:dyDescent="0.35">
      <c r="J309">
        <v>32900</v>
      </c>
      <c r="K309">
        <v>43473</v>
      </c>
      <c r="L309" s="4">
        <f t="shared" si="8"/>
        <v>132.13677811550153</v>
      </c>
      <c r="M309" t="s">
        <v>20</v>
      </c>
    </row>
    <row r="310" spans="10:13" x14ac:dyDescent="0.35">
      <c r="J310">
        <v>118200</v>
      </c>
      <c r="K310">
        <v>87560</v>
      </c>
      <c r="L310" s="4">
        <f t="shared" si="8"/>
        <v>74.077834179357026</v>
      </c>
      <c r="M310" t="s">
        <v>14</v>
      </c>
    </row>
    <row r="311" spans="10:13" x14ac:dyDescent="0.35">
      <c r="J311">
        <v>4100</v>
      </c>
      <c r="K311">
        <v>3087</v>
      </c>
      <c r="L311" s="4">
        <f t="shared" si="8"/>
        <v>75.292682926829272</v>
      </c>
      <c r="M311" t="s">
        <v>74</v>
      </c>
    </row>
    <row r="312" spans="10:13" x14ac:dyDescent="0.35">
      <c r="J312">
        <v>7800</v>
      </c>
      <c r="K312">
        <v>1586</v>
      </c>
      <c r="L312" s="4">
        <f t="shared" si="8"/>
        <v>20.333333333333332</v>
      </c>
      <c r="M312" t="s">
        <v>14</v>
      </c>
    </row>
    <row r="313" spans="10:13" x14ac:dyDescent="0.35">
      <c r="J313">
        <v>6300</v>
      </c>
      <c r="K313">
        <v>12812</v>
      </c>
      <c r="L313" s="4">
        <f t="shared" si="8"/>
        <v>203.36507936507937</v>
      </c>
      <c r="M313" t="s">
        <v>20</v>
      </c>
    </row>
    <row r="314" spans="10:13" x14ac:dyDescent="0.35">
      <c r="J314">
        <v>59100</v>
      </c>
      <c r="K314">
        <v>183345</v>
      </c>
      <c r="L314" s="4">
        <f t="shared" si="8"/>
        <v>310.2284263959391</v>
      </c>
      <c r="M314" t="s">
        <v>20</v>
      </c>
    </row>
    <row r="315" spans="10:13" x14ac:dyDescent="0.35">
      <c r="J315">
        <v>2200</v>
      </c>
      <c r="K315">
        <v>8697</v>
      </c>
      <c r="L315" s="4">
        <f t="shared" si="8"/>
        <v>395.31818181818181</v>
      </c>
      <c r="M315" t="s">
        <v>20</v>
      </c>
    </row>
    <row r="316" spans="10:13" x14ac:dyDescent="0.35">
      <c r="J316">
        <v>1400</v>
      </c>
      <c r="K316">
        <v>4126</v>
      </c>
      <c r="L316" s="4">
        <f t="shared" si="8"/>
        <v>294.71428571428572</v>
      </c>
      <c r="M316" t="s">
        <v>20</v>
      </c>
    </row>
    <row r="317" spans="10:13" x14ac:dyDescent="0.35">
      <c r="J317">
        <v>9500</v>
      </c>
      <c r="K317">
        <v>3220</v>
      </c>
      <c r="L317" s="4">
        <f t="shared" si="8"/>
        <v>33.89473684210526</v>
      </c>
      <c r="M317" t="s">
        <v>14</v>
      </c>
    </row>
    <row r="318" spans="10:13" x14ac:dyDescent="0.35">
      <c r="J318">
        <v>9600</v>
      </c>
      <c r="K318">
        <v>6401</v>
      </c>
      <c r="L318" s="4">
        <f t="shared" si="8"/>
        <v>66.677083333333329</v>
      </c>
      <c r="M318" t="s">
        <v>14</v>
      </c>
    </row>
    <row r="319" spans="10:13" x14ac:dyDescent="0.35">
      <c r="J319">
        <v>6600</v>
      </c>
      <c r="K319">
        <v>1269</v>
      </c>
      <c r="L319" s="4">
        <f t="shared" si="8"/>
        <v>19.227272727272727</v>
      </c>
      <c r="M319" t="s">
        <v>14</v>
      </c>
    </row>
    <row r="320" spans="10:13" x14ac:dyDescent="0.35">
      <c r="J320">
        <v>5700</v>
      </c>
      <c r="K320">
        <v>903</v>
      </c>
      <c r="L320" s="4">
        <f t="shared" si="8"/>
        <v>15.842105263157894</v>
      </c>
      <c r="M320" t="s">
        <v>14</v>
      </c>
    </row>
    <row r="321" spans="10:13" x14ac:dyDescent="0.35">
      <c r="J321">
        <v>8400</v>
      </c>
      <c r="K321">
        <v>3251</v>
      </c>
      <c r="L321" s="4">
        <f t="shared" si="8"/>
        <v>38.702380952380956</v>
      </c>
      <c r="M321" t="s">
        <v>74</v>
      </c>
    </row>
    <row r="322" spans="10:13" x14ac:dyDescent="0.35">
      <c r="J322">
        <v>84400</v>
      </c>
      <c r="K322">
        <v>8092</v>
      </c>
      <c r="L322" s="4">
        <f t="shared" si="8"/>
        <v>9.5876777251184837</v>
      </c>
      <c r="M322" t="s">
        <v>14</v>
      </c>
    </row>
    <row r="323" spans="10:13" x14ac:dyDescent="0.35">
      <c r="J323">
        <v>170400</v>
      </c>
      <c r="K323">
        <v>160422</v>
      </c>
      <c r="L323" s="4">
        <f t="shared" ref="L323:L386" si="9">IF(K323=0,"0", (K323/J323)*100)</f>
        <v>94.144366197183089</v>
      </c>
      <c r="M323" t="s">
        <v>14</v>
      </c>
    </row>
    <row r="324" spans="10:13" x14ac:dyDescent="0.35">
      <c r="J324">
        <v>117900</v>
      </c>
      <c r="K324">
        <v>196377</v>
      </c>
      <c r="L324" s="4">
        <f t="shared" si="9"/>
        <v>166.56234096692114</v>
      </c>
      <c r="M324" t="s">
        <v>20</v>
      </c>
    </row>
    <row r="325" spans="10:13" x14ac:dyDescent="0.35">
      <c r="J325">
        <v>8900</v>
      </c>
      <c r="K325">
        <v>2148</v>
      </c>
      <c r="L325" s="4">
        <f t="shared" si="9"/>
        <v>24.134831460674157</v>
      </c>
      <c r="M325" t="s">
        <v>14</v>
      </c>
    </row>
    <row r="326" spans="10:13" x14ac:dyDescent="0.35">
      <c r="J326">
        <v>7100</v>
      </c>
      <c r="K326">
        <v>11648</v>
      </c>
      <c r="L326" s="4">
        <f t="shared" si="9"/>
        <v>164.05633802816902</v>
      </c>
      <c r="M326" t="s">
        <v>20</v>
      </c>
    </row>
    <row r="327" spans="10:13" x14ac:dyDescent="0.35">
      <c r="J327">
        <v>6500</v>
      </c>
      <c r="K327">
        <v>5897</v>
      </c>
      <c r="L327" s="4">
        <f t="shared" si="9"/>
        <v>90.723076923076931</v>
      </c>
      <c r="M327" t="s">
        <v>14</v>
      </c>
    </row>
    <row r="328" spans="10:13" x14ac:dyDescent="0.35">
      <c r="J328">
        <v>7200</v>
      </c>
      <c r="K328">
        <v>3326</v>
      </c>
      <c r="L328" s="4">
        <f t="shared" si="9"/>
        <v>46.194444444444443</v>
      </c>
      <c r="M328" t="s">
        <v>14</v>
      </c>
    </row>
    <row r="329" spans="10:13" x14ac:dyDescent="0.35">
      <c r="J329">
        <v>2600</v>
      </c>
      <c r="K329">
        <v>1002</v>
      </c>
      <c r="L329" s="4">
        <f t="shared" si="9"/>
        <v>38.53846153846154</v>
      </c>
      <c r="M329" t="s">
        <v>14</v>
      </c>
    </row>
    <row r="330" spans="10:13" x14ac:dyDescent="0.35">
      <c r="J330">
        <v>98700</v>
      </c>
      <c r="K330">
        <v>131826</v>
      </c>
      <c r="L330" s="4">
        <f t="shared" si="9"/>
        <v>133.56231003039514</v>
      </c>
      <c r="M330" t="s">
        <v>20</v>
      </c>
    </row>
    <row r="331" spans="10:13" x14ac:dyDescent="0.35">
      <c r="J331">
        <v>93800</v>
      </c>
      <c r="K331">
        <v>21477</v>
      </c>
      <c r="L331" s="4">
        <f t="shared" si="9"/>
        <v>22.896588486140725</v>
      </c>
      <c r="M331" t="s">
        <v>47</v>
      </c>
    </row>
    <row r="332" spans="10:13" x14ac:dyDescent="0.35">
      <c r="J332">
        <v>33700</v>
      </c>
      <c r="K332">
        <v>62330</v>
      </c>
      <c r="L332" s="4">
        <f t="shared" si="9"/>
        <v>184.95548961424333</v>
      </c>
      <c r="M332" t="s">
        <v>20</v>
      </c>
    </row>
    <row r="333" spans="10:13" x14ac:dyDescent="0.35">
      <c r="J333">
        <v>3300</v>
      </c>
      <c r="K333">
        <v>14643</v>
      </c>
      <c r="L333" s="4">
        <f t="shared" si="9"/>
        <v>443.72727272727275</v>
      </c>
      <c r="M333" t="s">
        <v>20</v>
      </c>
    </row>
    <row r="334" spans="10:13" x14ac:dyDescent="0.35">
      <c r="J334">
        <v>20700</v>
      </c>
      <c r="K334">
        <v>41396</v>
      </c>
      <c r="L334" s="4">
        <f t="shared" si="9"/>
        <v>199.9806763285024</v>
      </c>
      <c r="M334" t="s">
        <v>20</v>
      </c>
    </row>
    <row r="335" spans="10:13" x14ac:dyDescent="0.35">
      <c r="J335">
        <v>9600</v>
      </c>
      <c r="K335">
        <v>11900</v>
      </c>
      <c r="L335" s="4">
        <f t="shared" si="9"/>
        <v>123.95833333333333</v>
      </c>
      <c r="M335" t="s">
        <v>20</v>
      </c>
    </row>
    <row r="336" spans="10:13" x14ac:dyDescent="0.35">
      <c r="J336">
        <v>66200</v>
      </c>
      <c r="K336">
        <v>123538</v>
      </c>
      <c r="L336" s="4">
        <f t="shared" si="9"/>
        <v>186.61329305135951</v>
      </c>
      <c r="M336" t="s">
        <v>20</v>
      </c>
    </row>
    <row r="337" spans="10:13" x14ac:dyDescent="0.35">
      <c r="J337">
        <v>173800</v>
      </c>
      <c r="K337">
        <v>198628</v>
      </c>
      <c r="L337" s="4">
        <f t="shared" si="9"/>
        <v>114.28538550057536</v>
      </c>
      <c r="M337" t="s">
        <v>20</v>
      </c>
    </row>
    <row r="338" spans="10:13" x14ac:dyDescent="0.35">
      <c r="J338">
        <v>70700</v>
      </c>
      <c r="K338">
        <v>68602</v>
      </c>
      <c r="L338" s="4">
        <f t="shared" si="9"/>
        <v>97.032531824611041</v>
      </c>
      <c r="M338" t="s">
        <v>14</v>
      </c>
    </row>
    <row r="339" spans="10:13" x14ac:dyDescent="0.35">
      <c r="J339">
        <v>94500</v>
      </c>
      <c r="K339">
        <v>116064</v>
      </c>
      <c r="L339" s="4">
        <f t="shared" si="9"/>
        <v>122.81904761904762</v>
      </c>
      <c r="M339" t="s">
        <v>20</v>
      </c>
    </row>
    <row r="340" spans="10:13" x14ac:dyDescent="0.35">
      <c r="J340">
        <v>69800</v>
      </c>
      <c r="K340">
        <v>125042</v>
      </c>
      <c r="L340" s="4">
        <f t="shared" si="9"/>
        <v>179.14326647564468</v>
      </c>
      <c r="M340" t="s">
        <v>20</v>
      </c>
    </row>
    <row r="341" spans="10:13" x14ac:dyDescent="0.35">
      <c r="J341">
        <v>136300</v>
      </c>
      <c r="K341">
        <v>108974</v>
      </c>
      <c r="L341" s="4">
        <f t="shared" si="9"/>
        <v>79.951577402787962</v>
      </c>
      <c r="M341" t="s">
        <v>74</v>
      </c>
    </row>
    <row r="342" spans="10:13" x14ac:dyDescent="0.35">
      <c r="J342">
        <v>37100</v>
      </c>
      <c r="K342">
        <v>34964</v>
      </c>
      <c r="L342" s="4">
        <f t="shared" si="9"/>
        <v>94.242587601078171</v>
      </c>
      <c r="M342" t="s">
        <v>14</v>
      </c>
    </row>
    <row r="343" spans="10:13" x14ac:dyDescent="0.35">
      <c r="J343">
        <v>114300</v>
      </c>
      <c r="K343">
        <v>96777</v>
      </c>
      <c r="L343" s="4">
        <f t="shared" si="9"/>
        <v>84.669291338582681</v>
      </c>
      <c r="M343" t="s">
        <v>14</v>
      </c>
    </row>
    <row r="344" spans="10:13" x14ac:dyDescent="0.35">
      <c r="J344">
        <v>47900</v>
      </c>
      <c r="K344">
        <v>31864</v>
      </c>
      <c r="L344" s="4">
        <f t="shared" si="9"/>
        <v>66.521920668058456</v>
      </c>
      <c r="M344" t="s">
        <v>14</v>
      </c>
    </row>
    <row r="345" spans="10:13" x14ac:dyDescent="0.35">
      <c r="J345">
        <v>9000</v>
      </c>
      <c r="K345">
        <v>4853</v>
      </c>
      <c r="L345" s="4">
        <f t="shared" si="9"/>
        <v>53.922222222222224</v>
      </c>
      <c r="M345" t="s">
        <v>14</v>
      </c>
    </row>
    <row r="346" spans="10:13" x14ac:dyDescent="0.35">
      <c r="J346">
        <v>197600</v>
      </c>
      <c r="K346">
        <v>82959</v>
      </c>
      <c r="L346" s="4">
        <f t="shared" si="9"/>
        <v>41.983299595141702</v>
      </c>
      <c r="M346" t="s">
        <v>14</v>
      </c>
    </row>
    <row r="347" spans="10:13" x14ac:dyDescent="0.35">
      <c r="J347">
        <v>157600</v>
      </c>
      <c r="K347">
        <v>23159</v>
      </c>
      <c r="L347" s="4">
        <f t="shared" si="9"/>
        <v>14.69479695431472</v>
      </c>
      <c r="M347" t="s">
        <v>14</v>
      </c>
    </row>
    <row r="348" spans="10:13" x14ac:dyDescent="0.35">
      <c r="J348">
        <v>8000</v>
      </c>
      <c r="K348">
        <v>2758</v>
      </c>
      <c r="L348" s="4">
        <f t="shared" si="9"/>
        <v>34.475000000000001</v>
      </c>
      <c r="M348" t="s">
        <v>14</v>
      </c>
    </row>
    <row r="349" spans="10:13" x14ac:dyDescent="0.35">
      <c r="J349">
        <v>900</v>
      </c>
      <c r="K349">
        <v>12607</v>
      </c>
      <c r="L349" s="4">
        <f t="shared" si="9"/>
        <v>1400.7777777777778</v>
      </c>
      <c r="M349" t="s">
        <v>20</v>
      </c>
    </row>
    <row r="350" spans="10:13" x14ac:dyDescent="0.35">
      <c r="J350">
        <v>199000</v>
      </c>
      <c r="K350">
        <v>142823</v>
      </c>
      <c r="L350" s="4">
        <f t="shared" si="9"/>
        <v>71.770351758793964</v>
      </c>
      <c r="M350" t="s">
        <v>14</v>
      </c>
    </row>
    <row r="351" spans="10:13" x14ac:dyDescent="0.35">
      <c r="J351">
        <v>180800</v>
      </c>
      <c r="K351">
        <v>95958</v>
      </c>
      <c r="L351" s="4">
        <f t="shared" si="9"/>
        <v>53.074115044247783</v>
      </c>
      <c r="M351" t="s">
        <v>14</v>
      </c>
    </row>
    <row r="352" spans="10:13" x14ac:dyDescent="0.35">
      <c r="J352">
        <v>100</v>
      </c>
      <c r="K352">
        <v>5</v>
      </c>
      <c r="L352" s="4">
        <f t="shared" si="9"/>
        <v>5</v>
      </c>
      <c r="M352" t="s">
        <v>14</v>
      </c>
    </row>
    <row r="353" spans="10:13" x14ac:dyDescent="0.35">
      <c r="J353">
        <v>74100</v>
      </c>
      <c r="K353">
        <v>94631</v>
      </c>
      <c r="L353" s="4">
        <f t="shared" si="9"/>
        <v>127.70715249662618</v>
      </c>
      <c r="M353" t="s">
        <v>20</v>
      </c>
    </row>
    <row r="354" spans="10:13" x14ac:dyDescent="0.35">
      <c r="J354">
        <v>2800</v>
      </c>
      <c r="K354">
        <v>977</v>
      </c>
      <c r="L354" s="4">
        <f t="shared" si="9"/>
        <v>34.892857142857139</v>
      </c>
      <c r="M354" t="s">
        <v>14</v>
      </c>
    </row>
    <row r="355" spans="10:13" x14ac:dyDescent="0.35">
      <c r="J355">
        <v>33600</v>
      </c>
      <c r="K355">
        <v>137961</v>
      </c>
      <c r="L355" s="4">
        <f t="shared" si="9"/>
        <v>410.59821428571428</v>
      </c>
      <c r="M355" t="s">
        <v>20</v>
      </c>
    </row>
    <row r="356" spans="10:13" x14ac:dyDescent="0.35">
      <c r="J356">
        <v>6100</v>
      </c>
      <c r="K356">
        <v>7548</v>
      </c>
      <c r="L356" s="4">
        <f t="shared" si="9"/>
        <v>123.73770491803278</v>
      </c>
      <c r="M356" t="s">
        <v>20</v>
      </c>
    </row>
    <row r="357" spans="10:13" x14ac:dyDescent="0.35">
      <c r="J357">
        <v>3800</v>
      </c>
      <c r="K357">
        <v>2241</v>
      </c>
      <c r="L357" s="4">
        <f t="shared" si="9"/>
        <v>58.973684210526315</v>
      </c>
      <c r="M357" t="s">
        <v>47</v>
      </c>
    </row>
    <row r="358" spans="10:13" x14ac:dyDescent="0.35">
      <c r="J358">
        <v>9300</v>
      </c>
      <c r="K358">
        <v>3431</v>
      </c>
      <c r="L358" s="4">
        <f t="shared" si="9"/>
        <v>36.892473118279568</v>
      </c>
      <c r="M358" t="s">
        <v>14</v>
      </c>
    </row>
    <row r="359" spans="10:13" x14ac:dyDescent="0.35">
      <c r="J359">
        <v>2300</v>
      </c>
      <c r="K359">
        <v>4253</v>
      </c>
      <c r="L359" s="4">
        <f t="shared" si="9"/>
        <v>184.91304347826087</v>
      </c>
      <c r="M359" t="s">
        <v>20</v>
      </c>
    </row>
    <row r="360" spans="10:13" x14ac:dyDescent="0.35">
      <c r="J360">
        <v>9700</v>
      </c>
      <c r="K360">
        <v>1146</v>
      </c>
      <c r="L360" s="4">
        <f t="shared" si="9"/>
        <v>11.814432989690722</v>
      </c>
      <c r="M360" t="s">
        <v>14</v>
      </c>
    </row>
    <row r="361" spans="10:13" x14ac:dyDescent="0.35">
      <c r="J361">
        <v>4000</v>
      </c>
      <c r="K361">
        <v>11948</v>
      </c>
      <c r="L361" s="4">
        <f t="shared" si="9"/>
        <v>298.7</v>
      </c>
      <c r="M361" t="s">
        <v>20</v>
      </c>
    </row>
    <row r="362" spans="10:13" x14ac:dyDescent="0.35">
      <c r="J362">
        <v>59700</v>
      </c>
      <c r="K362">
        <v>135132</v>
      </c>
      <c r="L362" s="4">
        <f t="shared" si="9"/>
        <v>226.35175879396985</v>
      </c>
      <c r="M362" t="s">
        <v>20</v>
      </c>
    </row>
    <row r="363" spans="10:13" x14ac:dyDescent="0.35">
      <c r="J363">
        <v>5500</v>
      </c>
      <c r="K363">
        <v>9546</v>
      </c>
      <c r="L363" s="4">
        <f t="shared" si="9"/>
        <v>173.56363636363636</v>
      </c>
      <c r="M363" t="s">
        <v>20</v>
      </c>
    </row>
    <row r="364" spans="10:13" x14ac:dyDescent="0.35">
      <c r="J364">
        <v>3700</v>
      </c>
      <c r="K364">
        <v>13755</v>
      </c>
      <c r="L364" s="4">
        <f t="shared" si="9"/>
        <v>371.75675675675677</v>
      </c>
      <c r="M364" t="s">
        <v>20</v>
      </c>
    </row>
    <row r="365" spans="10:13" x14ac:dyDescent="0.35">
      <c r="J365">
        <v>5200</v>
      </c>
      <c r="K365">
        <v>8330</v>
      </c>
      <c r="L365" s="4">
        <f t="shared" si="9"/>
        <v>160.19230769230771</v>
      </c>
      <c r="M365" t="s">
        <v>20</v>
      </c>
    </row>
    <row r="366" spans="10:13" x14ac:dyDescent="0.35">
      <c r="J366">
        <v>900</v>
      </c>
      <c r="K366">
        <v>14547</v>
      </c>
      <c r="L366" s="4">
        <f t="shared" si="9"/>
        <v>1616.3333333333335</v>
      </c>
      <c r="M366" t="s">
        <v>20</v>
      </c>
    </row>
    <row r="367" spans="10:13" x14ac:dyDescent="0.35">
      <c r="J367">
        <v>1600</v>
      </c>
      <c r="K367">
        <v>11735</v>
      </c>
      <c r="L367" s="4">
        <f t="shared" si="9"/>
        <v>733.4375</v>
      </c>
      <c r="M367" t="s">
        <v>20</v>
      </c>
    </row>
    <row r="368" spans="10:13" x14ac:dyDescent="0.35">
      <c r="J368">
        <v>1800</v>
      </c>
      <c r="K368">
        <v>10658</v>
      </c>
      <c r="L368" s="4">
        <f t="shared" si="9"/>
        <v>592.11111111111109</v>
      </c>
      <c r="M368" t="s">
        <v>20</v>
      </c>
    </row>
    <row r="369" spans="10:13" x14ac:dyDescent="0.35">
      <c r="J369">
        <v>9900</v>
      </c>
      <c r="K369">
        <v>1870</v>
      </c>
      <c r="L369" s="4">
        <f t="shared" si="9"/>
        <v>18.888888888888889</v>
      </c>
      <c r="M369" t="s">
        <v>14</v>
      </c>
    </row>
    <row r="370" spans="10:13" x14ac:dyDescent="0.35">
      <c r="J370">
        <v>5200</v>
      </c>
      <c r="K370">
        <v>14394</v>
      </c>
      <c r="L370" s="4">
        <f t="shared" si="9"/>
        <v>276.80769230769232</v>
      </c>
      <c r="M370" t="s">
        <v>20</v>
      </c>
    </row>
    <row r="371" spans="10:13" x14ac:dyDescent="0.35">
      <c r="J371">
        <v>5400</v>
      </c>
      <c r="K371">
        <v>14743</v>
      </c>
      <c r="L371" s="4">
        <f t="shared" si="9"/>
        <v>273.01851851851848</v>
      </c>
      <c r="M371" t="s">
        <v>20</v>
      </c>
    </row>
    <row r="372" spans="10:13" x14ac:dyDescent="0.35">
      <c r="J372">
        <v>112300</v>
      </c>
      <c r="K372">
        <v>178965</v>
      </c>
      <c r="L372" s="4">
        <f t="shared" si="9"/>
        <v>159.36331255565449</v>
      </c>
      <c r="M372" t="s">
        <v>20</v>
      </c>
    </row>
    <row r="373" spans="10:13" x14ac:dyDescent="0.35">
      <c r="J373">
        <v>189200</v>
      </c>
      <c r="K373">
        <v>128410</v>
      </c>
      <c r="L373" s="4">
        <f t="shared" si="9"/>
        <v>67.869978858350947</v>
      </c>
      <c r="M373" t="s">
        <v>14</v>
      </c>
    </row>
    <row r="374" spans="10:13" x14ac:dyDescent="0.35">
      <c r="J374">
        <v>900</v>
      </c>
      <c r="K374">
        <v>14324</v>
      </c>
      <c r="L374" s="4">
        <f t="shared" si="9"/>
        <v>1591.5555555555554</v>
      </c>
      <c r="M374" t="s">
        <v>20</v>
      </c>
    </row>
    <row r="375" spans="10:13" x14ac:dyDescent="0.35">
      <c r="J375">
        <v>22500</v>
      </c>
      <c r="K375">
        <v>164291</v>
      </c>
      <c r="L375" s="4">
        <f t="shared" si="9"/>
        <v>730.18222222222221</v>
      </c>
      <c r="M375" t="s">
        <v>20</v>
      </c>
    </row>
    <row r="376" spans="10:13" x14ac:dyDescent="0.35">
      <c r="J376">
        <v>167400</v>
      </c>
      <c r="K376">
        <v>22073</v>
      </c>
      <c r="L376" s="4">
        <f t="shared" si="9"/>
        <v>13.185782556750297</v>
      </c>
      <c r="M376" t="s">
        <v>14</v>
      </c>
    </row>
    <row r="377" spans="10:13" x14ac:dyDescent="0.35">
      <c r="J377">
        <v>2700</v>
      </c>
      <c r="K377">
        <v>1479</v>
      </c>
      <c r="L377" s="4">
        <f t="shared" si="9"/>
        <v>54.777777777777779</v>
      </c>
      <c r="M377" t="s">
        <v>14</v>
      </c>
    </row>
    <row r="378" spans="10:13" x14ac:dyDescent="0.35">
      <c r="J378">
        <v>3400</v>
      </c>
      <c r="K378">
        <v>12275</v>
      </c>
      <c r="L378" s="4">
        <f t="shared" si="9"/>
        <v>361.02941176470591</v>
      </c>
      <c r="M378" t="s">
        <v>20</v>
      </c>
    </row>
    <row r="379" spans="10:13" x14ac:dyDescent="0.35">
      <c r="J379">
        <v>49700</v>
      </c>
      <c r="K379">
        <v>5098</v>
      </c>
      <c r="L379" s="4">
        <f t="shared" si="9"/>
        <v>10.257545271629779</v>
      </c>
      <c r="M379" t="s">
        <v>14</v>
      </c>
    </row>
    <row r="380" spans="10:13" x14ac:dyDescent="0.35">
      <c r="J380">
        <v>178200</v>
      </c>
      <c r="K380">
        <v>24882</v>
      </c>
      <c r="L380" s="4">
        <f t="shared" si="9"/>
        <v>13.962962962962964</v>
      </c>
      <c r="M380" t="s">
        <v>14</v>
      </c>
    </row>
    <row r="381" spans="10:13" x14ac:dyDescent="0.35">
      <c r="J381">
        <v>7200</v>
      </c>
      <c r="K381">
        <v>2912</v>
      </c>
      <c r="L381" s="4">
        <f t="shared" si="9"/>
        <v>40.444444444444443</v>
      </c>
      <c r="M381" t="s">
        <v>14</v>
      </c>
    </row>
    <row r="382" spans="10:13" x14ac:dyDescent="0.35">
      <c r="J382">
        <v>2500</v>
      </c>
      <c r="K382">
        <v>4008</v>
      </c>
      <c r="L382" s="4">
        <f t="shared" si="9"/>
        <v>160.32</v>
      </c>
      <c r="M382" t="s">
        <v>20</v>
      </c>
    </row>
    <row r="383" spans="10:13" x14ac:dyDescent="0.35">
      <c r="J383">
        <v>5300</v>
      </c>
      <c r="K383">
        <v>9749</v>
      </c>
      <c r="L383" s="4">
        <f t="shared" si="9"/>
        <v>183.9433962264151</v>
      </c>
      <c r="M383" t="s">
        <v>20</v>
      </c>
    </row>
    <row r="384" spans="10:13" x14ac:dyDescent="0.35">
      <c r="J384">
        <v>9100</v>
      </c>
      <c r="K384">
        <v>5803</v>
      </c>
      <c r="L384" s="4">
        <f t="shared" si="9"/>
        <v>63.769230769230766</v>
      </c>
      <c r="M384" t="s">
        <v>14</v>
      </c>
    </row>
    <row r="385" spans="10:13" x14ac:dyDescent="0.35">
      <c r="J385">
        <v>6300</v>
      </c>
      <c r="K385">
        <v>14199</v>
      </c>
      <c r="L385" s="4">
        <f t="shared" si="9"/>
        <v>225.38095238095238</v>
      </c>
      <c r="M385" t="s">
        <v>20</v>
      </c>
    </row>
    <row r="386" spans="10:13" x14ac:dyDescent="0.35">
      <c r="J386">
        <v>114400</v>
      </c>
      <c r="K386">
        <v>196779</v>
      </c>
      <c r="L386" s="4">
        <f t="shared" si="9"/>
        <v>172.00961538461539</v>
      </c>
      <c r="M386" t="s">
        <v>20</v>
      </c>
    </row>
    <row r="387" spans="10:13" x14ac:dyDescent="0.35">
      <c r="J387">
        <v>38900</v>
      </c>
      <c r="K387">
        <v>56859</v>
      </c>
      <c r="L387" s="4">
        <f t="shared" ref="L387:L450" si="10">IF(K387=0,"0", (K387/J387)*100)</f>
        <v>146.16709511568124</v>
      </c>
      <c r="M387" t="s">
        <v>20</v>
      </c>
    </row>
    <row r="388" spans="10:13" x14ac:dyDescent="0.35">
      <c r="J388">
        <v>135500</v>
      </c>
      <c r="K388">
        <v>103554</v>
      </c>
      <c r="L388" s="4">
        <f t="shared" si="10"/>
        <v>76.42361623616236</v>
      </c>
      <c r="M388" t="s">
        <v>14</v>
      </c>
    </row>
    <row r="389" spans="10:13" x14ac:dyDescent="0.35">
      <c r="J389">
        <v>109000</v>
      </c>
      <c r="K389">
        <v>42795</v>
      </c>
      <c r="L389" s="4">
        <f t="shared" si="10"/>
        <v>39.261467889908261</v>
      </c>
      <c r="M389" t="s">
        <v>14</v>
      </c>
    </row>
    <row r="390" spans="10:13" x14ac:dyDescent="0.35">
      <c r="J390">
        <v>114800</v>
      </c>
      <c r="K390">
        <v>12938</v>
      </c>
      <c r="L390" s="4">
        <f t="shared" si="10"/>
        <v>11.270034843205574</v>
      </c>
      <c r="M390" t="s">
        <v>74</v>
      </c>
    </row>
    <row r="391" spans="10:13" x14ac:dyDescent="0.35">
      <c r="J391">
        <v>83000</v>
      </c>
      <c r="K391">
        <v>101352</v>
      </c>
      <c r="L391" s="4">
        <f t="shared" si="10"/>
        <v>122.11084337349398</v>
      </c>
      <c r="M391" t="s">
        <v>20</v>
      </c>
    </row>
    <row r="392" spans="10:13" x14ac:dyDescent="0.35">
      <c r="J392">
        <v>2400</v>
      </c>
      <c r="K392">
        <v>4477</v>
      </c>
      <c r="L392" s="4">
        <f t="shared" si="10"/>
        <v>186.54166666666669</v>
      </c>
      <c r="M392" t="s">
        <v>20</v>
      </c>
    </row>
    <row r="393" spans="10:13" x14ac:dyDescent="0.35">
      <c r="J393">
        <v>60400</v>
      </c>
      <c r="K393">
        <v>4393</v>
      </c>
      <c r="L393" s="4">
        <f t="shared" si="10"/>
        <v>7.2731788079470201</v>
      </c>
      <c r="M393" t="s">
        <v>14</v>
      </c>
    </row>
    <row r="394" spans="10:13" x14ac:dyDescent="0.35">
      <c r="J394">
        <v>102900</v>
      </c>
      <c r="K394">
        <v>67546</v>
      </c>
      <c r="L394" s="4">
        <f t="shared" si="10"/>
        <v>65.642371234207957</v>
      </c>
      <c r="M394" t="s">
        <v>14</v>
      </c>
    </row>
    <row r="395" spans="10:13" x14ac:dyDescent="0.35">
      <c r="J395">
        <v>62800</v>
      </c>
      <c r="K395">
        <v>143788</v>
      </c>
      <c r="L395" s="4">
        <f t="shared" si="10"/>
        <v>228.96178343949046</v>
      </c>
      <c r="M395" t="s">
        <v>20</v>
      </c>
    </row>
    <row r="396" spans="10:13" x14ac:dyDescent="0.35">
      <c r="J396">
        <v>800</v>
      </c>
      <c r="K396">
        <v>3755</v>
      </c>
      <c r="L396" s="4">
        <f t="shared" si="10"/>
        <v>469.37499999999994</v>
      </c>
      <c r="M396" t="s">
        <v>20</v>
      </c>
    </row>
    <row r="397" spans="10:13" x14ac:dyDescent="0.35">
      <c r="J397">
        <v>7100</v>
      </c>
      <c r="K397">
        <v>9238</v>
      </c>
      <c r="L397" s="4">
        <f t="shared" si="10"/>
        <v>130.11267605633802</v>
      </c>
      <c r="M397" t="s">
        <v>20</v>
      </c>
    </row>
    <row r="398" spans="10:13" x14ac:dyDescent="0.35">
      <c r="J398">
        <v>46100</v>
      </c>
      <c r="K398">
        <v>77012</v>
      </c>
      <c r="L398" s="4">
        <f t="shared" si="10"/>
        <v>167.05422993492408</v>
      </c>
      <c r="M398" t="s">
        <v>20</v>
      </c>
    </row>
    <row r="399" spans="10:13" x14ac:dyDescent="0.35">
      <c r="J399">
        <v>8100</v>
      </c>
      <c r="K399">
        <v>14083</v>
      </c>
      <c r="L399" s="4">
        <f t="shared" si="10"/>
        <v>173.8641975308642</v>
      </c>
      <c r="M399" t="s">
        <v>20</v>
      </c>
    </row>
    <row r="400" spans="10:13" x14ac:dyDescent="0.35">
      <c r="J400">
        <v>1700</v>
      </c>
      <c r="K400">
        <v>12202</v>
      </c>
      <c r="L400" s="4">
        <f t="shared" si="10"/>
        <v>717.76470588235293</v>
      </c>
      <c r="M400" t="s">
        <v>20</v>
      </c>
    </row>
    <row r="401" spans="10:13" x14ac:dyDescent="0.35">
      <c r="J401">
        <v>97300</v>
      </c>
      <c r="K401">
        <v>62127</v>
      </c>
      <c r="L401" s="4">
        <f t="shared" si="10"/>
        <v>63.850976361767728</v>
      </c>
      <c r="M401" t="s">
        <v>14</v>
      </c>
    </row>
    <row r="402" spans="10:13" x14ac:dyDescent="0.35">
      <c r="J402">
        <v>100</v>
      </c>
      <c r="K402">
        <v>2</v>
      </c>
      <c r="L402" s="4">
        <f t="shared" si="10"/>
        <v>2</v>
      </c>
      <c r="M402" t="s">
        <v>14</v>
      </c>
    </row>
    <row r="403" spans="10:13" x14ac:dyDescent="0.35">
      <c r="J403">
        <v>900</v>
      </c>
      <c r="K403">
        <v>13772</v>
      </c>
      <c r="L403" s="4">
        <f t="shared" si="10"/>
        <v>1530.2222222222222</v>
      </c>
      <c r="M403" t="s">
        <v>20</v>
      </c>
    </row>
    <row r="404" spans="10:13" x14ac:dyDescent="0.35">
      <c r="J404">
        <v>7300</v>
      </c>
      <c r="K404">
        <v>2946</v>
      </c>
      <c r="L404" s="4">
        <f t="shared" si="10"/>
        <v>40.356164383561641</v>
      </c>
      <c r="M404" t="s">
        <v>14</v>
      </c>
    </row>
    <row r="405" spans="10:13" x14ac:dyDescent="0.35">
      <c r="J405">
        <v>195800</v>
      </c>
      <c r="K405">
        <v>168820</v>
      </c>
      <c r="L405" s="4">
        <f t="shared" si="10"/>
        <v>86.220633299284984</v>
      </c>
      <c r="M405" t="s">
        <v>14</v>
      </c>
    </row>
    <row r="406" spans="10:13" x14ac:dyDescent="0.35">
      <c r="J406">
        <v>48900</v>
      </c>
      <c r="K406">
        <v>154321</v>
      </c>
      <c r="L406" s="4">
        <f t="shared" si="10"/>
        <v>315.58486707566465</v>
      </c>
      <c r="M406" t="s">
        <v>20</v>
      </c>
    </row>
    <row r="407" spans="10:13" x14ac:dyDescent="0.35">
      <c r="J407">
        <v>29600</v>
      </c>
      <c r="K407">
        <v>26527</v>
      </c>
      <c r="L407" s="4">
        <f t="shared" si="10"/>
        <v>89.618243243243242</v>
      </c>
      <c r="M407" t="s">
        <v>14</v>
      </c>
    </row>
    <row r="408" spans="10:13" x14ac:dyDescent="0.35">
      <c r="J408">
        <v>39300</v>
      </c>
      <c r="K408">
        <v>71583</v>
      </c>
      <c r="L408" s="4">
        <f t="shared" si="10"/>
        <v>182.14503816793894</v>
      </c>
      <c r="M408" t="s">
        <v>20</v>
      </c>
    </row>
    <row r="409" spans="10:13" x14ac:dyDescent="0.35">
      <c r="J409">
        <v>3400</v>
      </c>
      <c r="K409">
        <v>12100</v>
      </c>
      <c r="L409" s="4">
        <f t="shared" si="10"/>
        <v>355.88235294117646</v>
      </c>
      <c r="M409" t="s">
        <v>20</v>
      </c>
    </row>
    <row r="410" spans="10:13" x14ac:dyDescent="0.35">
      <c r="J410">
        <v>9200</v>
      </c>
      <c r="K410">
        <v>12129</v>
      </c>
      <c r="L410" s="4">
        <f t="shared" si="10"/>
        <v>131.83695652173913</v>
      </c>
      <c r="M410" t="s">
        <v>20</v>
      </c>
    </row>
    <row r="411" spans="10:13" x14ac:dyDescent="0.35">
      <c r="J411">
        <v>135600</v>
      </c>
      <c r="K411">
        <v>62804</v>
      </c>
      <c r="L411" s="4">
        <f t="shared" si="10"/>
        <v>46.315634218289084</v>
      </c>
      <c r="M411" t="s">
        <v>14</v>
      </c>
    </row>
    <row r="412" spans="10:13" x14ac:dyDescent="0.35">
      <c r="J412">
        <v>153700</v>
      </c>
      <c r="K412">
        <v>55536</v>
      </c>
      <c r="L412" s="4">
        <f t="shared" si="10"/>
        <v>36.132726089785294</v>
      </c>
      <c r="M412" t="s">
        <v>47</v>
      </c>
    </row>
    <row r="413" spans="10:13" x14ac:dyDescent="0.35">
      <c r="J413">
        <v>7800</v>
      </c>
      <c r="K413">
        <v>8161</v>
      </c>
      <c r="L413" s="4">
        <f t="shared" si="10"/>
        <v>104.62820512820512</v>
      </c>
      <c r="M413" t="s">
        <v>20</v>
      </c>
    </row>
    <row r="414" spans="10:13" x14ac:dyDescent="0.35">
      <c r="J414">
        <v>2100</v>
      </c>
      <c r="K414">
        <v>14046</v>
      </c>
      <c r="L414" s="4">
        <f t="shared" si="10"/>
        <v>668.85714285714289</v>
      </c>
      <c r="M414" t="s">
        <v>20</v>
      </c>
    </row>
    <row r="415" spans="10:13" x14ac:dyDescent="0.35">
      <c r="J415">
        <v>189500</v>
      </c>
      <c r="K415">
        <v>117628</v>
      </c>
      <c r="L415" s="4">
        <f t="shared" si="10"/>
        <v>62.072823218997364</v>
      </c>
      <c r="M415" t="s">
        <v>47</v>
      </c>
    </row>
    <row r="416" spans="10:13" x14ac:dyDescent="0.35">
      <c r="J416">
        <v>188200</v>
      </c>
      <c r="K416">
        <v>159405</v>
      </c>
      <c r="L416" s="4">
        <f t="shared" si="10"/>
        <v>84.699787460148784</v>
      </c>
      <c r="M416" t="s">
        <v>14</v>
      </c>
    </row>
    <row r="417" spans="10:13" x14ac:dyDescent="0.35">
      <c r="J417">
        <v>113500</v>
      </c>
      <c r="K417">
        <v>12552</v>
      </c>
      <c r="L417" s="4">
        <f t="shared" si="10"/>
        <v>11.059030837004405</v>
      </c>
      <c r="M417" t="s">
        <v>14</v>
      </c>
    </row>
    <row r="418" spans="10:13" x14ac:dyDescent="0.35">
      <c r="J418">
        <v>134600</v>
      </c>
      <c r="K418">
        <v>59007</v>
      </c>
      <c r="L418" s="4">
        <f t="shared" si="10"/>
        <v>43.838781575037146</v>
      </c>
      <c r="M418" t="s">
        <v>14</v>
      </c>
    </row>
    <row r="419" spans="10:13" x14ac:dyDescent="0.35">
      <c r="J419">
        <v>1700</v>
      </c>
      <c r="K419">
        <v>943</v>
      </c>
      <c r="L419" s="4">
        <f t="shared" si="10"/>
        <v>55.470588235294116</v>
      </c>
      <c r="M419" t="s">
        <v>14</v>
      </c>
    </row>
    <row r="420" spans="10:13" x14ac:dyDescent="0.35">
      <c r="J420">
        <v>163700</v>
      </c>
      <c r="K420">
        <v>93963</v>
      </c>
      <c r="L420" s="4">
        <f t="shared" si="10"/>
        <v>57.399511301160658</v>
      </c>
      <c r="M420" t="s">
        <v>14</v>
      </c>
    </row>
    <row r="421" spans="10:13" x14ac:dyDescent="0.35">
      <c r="J421">
        <v>113800</v>
      </c>
      <c r="K421">
        <v>140469</v>
      </c>
      <c r="L421" s="4">
        <f t="shared" si="10"/>
        <v>123.43497363796135</v>
      </c>
      <c r="M421" t="s">
        <v>20</v>
      </c>
    </row>
    <row r="422" spans="10:13" x14ac:dyDescent="0.35">
      <c r="J422">
        <v>5000</v>
      </c>
      <c r="K422">
        <v>6423</v>
      </c>
      <c r="L422" s="4">
        <f t="shared" si="10"/>
        <v>128.46</v>
      </c>
      <c r="M422" t="s">
        <v>20</v>
      </c>
    </row>
    <row r="423" spans="10:13" x14ac:dyDescent="0.35">
      <c r="J423">
        <v>9400</v>
      </c>
      <c r="K423">
        <v>6015</v>
      </c>
      <c r="L423" s="4">
        <f t="shared" si="10"/>
        <v>63.989361702127653</v>
      </c>
      <c r="M423" t="s">
        <v>14</v>
      </c>
    </row>
    <row r="424" spans="10:13" x14ac:dyDescent="0.35">
      <c r="J424">
        <v>8700</v>
      </c>
      <c r="K424">
        <v>11075</v>
      </c>
      <c r="L424" s="4">
        <f t="shared" si="10"/>
        <v>127.29885057471265</v>
      </c>
      <c r="M424" t="s">
        <v>20</v>
      </c>
    </row>
    <row r="425" spans="10:13" x14ac:dyDescent="0.35">
      <c r="J425">
        <v>147800</v>
      </c>
      <c r="K425">
        <v>15723</v>
      </c>
      <c r="L425" s="4">
        <f t="shared" si="10"/>
        <v>10.638024357239512</v>
      </c>
      <c r="M425" t="s">
        <v>14</v>
      </c>
    </row>
    <row r="426" spans="10:13" x14ac:dyDescent="0.35">
      <c r="J426">
        <v>5100</v>
      </c>
      <c r="K426">
        <v>2064</v>
      </c>
      <c r="L426" s="4">
        <f t="shared" si="10"/>
        <v>40.470588235294116</v>
      </c>
      <c r="M426" t="s">
        <v>14</v>
      </c>
    </row>
    <row r="427" spans="10:13" x14ac:dyDescent="0.35">
      <c r="J427">
        <v>2700</v>
      </c>
      <c r="K427">
        <v>7767</v>
      </c>
      <c r="L427" s="4">
        <f t="shared" si="10"/>
        <v>287.66666666666663</v>
      </c>
      <c r="M427" t="s">
        <v>20</v>
      </c>
    </row>
    <row r="428" spans="10:13" x14ac:dyDescent="0.35">
      <c r="J428">
        <v>1800</v>
      </c>
      <c r="K428">
        <v>10313</v>
      </c>
      <c r="L428" s="4">
        <f t="shared" si="10"/>
        <v>572.94444444444446</v>
      </c>
      <c r="M428" t="s">
        <v>20</v>
      </c>
    </row>
    <row r="429" spans="10:13" x14ac:dyDescent="0.35">
      <c r="J429">
        <v>174500</v>
      </c>
      <c r="K429">
        <v>197018</v>
      </c>
      <c r="L429" s="4">
        <f t="shared" si="10"/>
        <v>112.90429799426933</v>
      </c>
      <c r="M429" t="s">
        <v>20</v>
      </c>
    </row>
    <row r="430" spans="10:13" x14ac:dyDescent="0.35">
      <c r="J430">
        <v>101400</v>
      </c>
      <c r="K430">
        <v>47037</v>
      </c>
      <c r="L430" s="4">
        <f t="shared" si="10"/>
        <v>46.387573964497044</v>
      </c>
      <c r="M430" t="s">
        <v>14</v>
      </c>
    </row>
    <row r="431" spans="10:13" x14ac:dyDescent="0.35">
      <c r="J431">
        <v>191000</v>
      </c>
      <c r="K431">
        <v>173191</v>
      </c>
      <c r="L431" s="4">
        <f t="shared" si="10"/>
        <v>90.675916230366497</v>
      </c>
      <c r="M431" t="s">
        <v>74</v>
      </c>
    </row>
    <row r="432" spans="10:13" x14ac:dyDescent="0.35">
      <c r="J432">
        <v>8100</v>
      </c>
      <c r="K432">
        <v>5487</v>
      </c>
      <c r="L432" s="4">
        <f t="shared" si="10"/>
        <v>67.740740740740748</v>
      </c>
      <c r="M432" t="s">
        <v>14</v>
      </c>
    </row>
    <row r="433" spans="10:13" x14ac:dyDescent="0.35">
      <c r="J433">
        <v>5100</v>
      </c>
      <c r="K433">
        <v>9817</v>
      </c>
      <c r="L433" s="4">
        <f t="shared" si="10"/>
        <v>192.49019607843135</v>
      </c>
      <c r="M433" t="s">
        <v>20</v>
      </c>
    </row>
    <row r="434" spans="10:13" x14ac:dyDescent="0.35">
      <c r="J434">
        <v>7700</v>
      </c>
      <c r="K434">
        <v>6369</v>
      </c>
      <c r="L434" s="4">
        <f t="shared" si="10"/>
        <v>82.714285714285722</v>
      </c>
      <c r="M434" t="s">
        <v>14</v>
      </c>
    </row>
    <row r="435" spans="10:13" x14ac:dyDescent="0.35">
      <c r="J435">
        <v>121400</v>
      </c>
      <c r="K435">
        <v>65755</v>
      </c>
      <c r="L435" s="4">
        <f t="shared" si="10"/>
        <v>54.163920922570021</v>
      </c>
      <c r="M435" t="s">
        <v>14</v>
      </c>
    </row>
    <row r="436" spans="10:13" x14ac:dyDescent="0.35">
      <c r="J436">
        <v>5400</v>
      </c>
      <c r="K436">
        <v>903</v>
      </c>
      <c r="L436" s="4">
        <f t="shared" si="10"/>
        <v>16.722222222222221</v>
      </c>
      <c r="M436" t="s">
        <v>74</v>
      </c>
    </row>
    <row r="437" spans="10:13" x14ac:dyDescent="0.35">
      <c r="J437">
        <v>152400</v>
      </c>
      <c r="K437">
        <v>178120</v>
      </c>
      <c r="L437" s="4">
        <f t="shared" si="10"/>
        <v>116.87664041994749</v>
      </c>
      <c r="M437" t="s">
        <v>20</v>
      </c>
    </row>
    <row r="438" spans="10:13" x14ac:dyDescent="0.35">
      <c r="J438">
        <v>1300</v>
      </c>
      <c r="K438">
        <v>13678</v>
      </c>
      <c r="L438" s="4">
        <f t="shared" si="10"/>
        <v>1052.1538461538462</v>
      </c>
      <c r="M438" t="s">
        <v>20</v>
      </c>
    </row>
    <row r="439" spans="10:13" x14ac:dyDescent="0.35">
      <c r="J439">
        <v>8100</v>
      </c>
      <c r="K439">
        <v>9969</v>
      </c>
      <c r="L439" s="4">
        <f t="shared" si="10"/>
        <v>123.07407407407408</v>
      </c>
      <c r="M439" t="s">
        <v>20</v>
      </c>
    </row>
    <row r="440" spans="10:13" x14ac:dyDescent="0.35">
      <c r="J440">
        <v>8300</v>
      </c>
      <c r="K440">
        <v>14827</v>
      </c>
      <c r="L440" s="4">
        <f t="shared" si="10"/>
        <v>178.63855421686748</v>
      </c>
      <c r="M440" t="s">
        <v>20</v>
      </c>
    </row>
    <row r="441" spans="10:13" x14ac:dyDescent="0.35">
      <c r="J441">
        <v>28400</v>
      </c>
      <c r="K441">
        <v>100900</v>
      </c>
      <c r="L441" s="4">
        <f t="shared" si="10"/>
        <v>355.28169014084506</v>
      </c>
      <c r="M441" t="s">
        <v>20</v>
      </c>
    </row>
    <row r="442" spans="10:13" x14ac:dyDescent="0.35">
      <c r="J442">
        <v>102500</v>
      </c>
      <c r="K442">
        <v>165954</v>
      </c>
      <c r="L442" s="4">
        <f t="shared" si="10"/>
        <v>161.90634146341463</v>
      </c>
      <c r="M442" t="s">
        <v>20</v>
      </c>
    </row>
    <row r="443" spans="10:13" x14ac:dyDescent="0.35">
      <c r="J443">
        <v>7000</v>
      </c>
      <c r="K443">
        <v>1744</v>
      </c>
      <c r="L443" s="4">
        <f t="shared" si="10"/>
        <v>24.914285714285715</v>
      </c>
      <c r="M443" t="s">
        <v>14</v>
      </c>
    </row>
    <row r="444" spans="10:13" x14ac:dyDescent="0.35">
      <c r="J444">
        <v>5400</v>
      </c>
      <c r="K444">
        <v>10731</v>
      </c>
      <c r="L444" s="4">
        <f t="shared" si="10"/>
        <v>198.72222222222223</v>
      </c>
      <c r="M444" t="s">
        <v>20</v>
      </c>
    </row>
    <row r="445" spans="10:13" x14ac:dyDescent="0.35">
      <c r="J445">
        <v>9300</v>
      </c>
      <c r="K445">
        <v>3232</v>
      </c>
      <c r="L445" s="4">
        <f t="shared" si="10"/>
        <v>34.752688172043008</v>
      </c>
      <c r="M445" t="s">
        <v>74</v>
      </c>
    </row>
    <row r="446" spans="10:13" x14ac:dyDescent="0.35">
      <c r="J446">
        <v>6200</v>
      </c>
      <c r="K446">
        <v>10938</v>
      </c>
      <c r="L446" s="4">
        <f t="shared" si="10"/>
        <v>176.41935483870967</v>
      </c>
      <c r="M446" t="s">
        <v>20</v>
      </c>
    </row>
    <row r="447" spans="10:13" x14ac:dyDescent="0.35">
      <c r="J447">
        <v>2100</v>
      </c>
      <c r="K447">
        <v>10739</v>
      </c>
      <c r="L447" s="4">
        <f t="shared" si="10"/>
        <v>511.38095238095235</v>
      </c>
      <c r="M447" t="s">
        <v>20</v>
      </c>
    </row>
    <row r="448" spans="10:13" x14ac:dyDescent="0.35">
      <c r="J448">
        <v>6800</v>
      </c>
      <c r="K448">
        <v>5579</v>
      </c>
      <c r="L448" s="4">
        <f t="shared" si="10"/>
        <v>82.044117647058826</v>
      </c>
      <c r="M448" t="s">
        <v>14</v>
      </c>
    </row>
    <row r="449" spans="10:13" x14ac:dyDescent="0.35">
      <c r="J449">
        <v>155200</v>
      </c>
      <c r="K449">
        <v>37754</v>
      </c>
      <c r="L449" s="4">
        <f t="shared" si="10"/>
        <v>24.326030927835053</v>
      </c>
      <c r="M449" t="s">
        <v>74</v>
      </c>
    </row>
    <row r="450" spans="10:13" x14ac:dyDescent="0.35">
      <c r="J450">
        <v>89900</v>
      </c>
      <c r="K450">
        <v>45384</v>
      </c>
      <c r="L450" s="4">
        <f t="shared" si="10"/>
        <v>50.482758620689658</v>
      </c>
      <c r="M450" t="s">
        <v>14</v>
      </c>
    </row>
    <row r="451" spans="10:13" x14ac:dyDescent="0.35">
      <c r="J451">
        <v>900</v>
      </c>
      <c r="K451">
        <v>8703</v>
      </c>
      <c r="L451" s="4">
        <f t="shared" ref="L451:L514" si="11">IF(K451=0,"0", (K451/J451)*100)</f>
        <v>967</v>
      </c>
      <c r="M451" t="s">
        <v>20</v>
      </c>
    </row>
    <row r="452" spans="10:13" x14ac:dyDescent="0.35">
      <c r="J452">
        <v>100</v>
      </c>
      <c r="K452">
        <v>4</v>
      </c>
      <c r="L452" s="4">
        <f t="shared" si="11"/>
        <v>4</v>
      </c>
      <c r="M452" t="s">
        <v>14</v>
      </c>
    </row>
    <row r="453" spans="10:13" x14ac:dyDescent="0.35">
      <c r="J453">
        <v>148400</v>
      </c>
      <c r="K453">
        <v>182302</v>
      </c>
      <c r="L453" s="4">
        <f t="shared" si="11"/>
        <v>122.84501347708894</v>
      </c>
      <c r="M453" t="s">
        <v>20</v>
      </c>
    </row>
    <row r="454" spans="10:13" x14ac:dyDescent="0.35">
      <c r="J454">
        <v>4800</v>
      </c>
      <c r="K454">
        <v>3045</v>
      </c>
      <c r="L454" s="4">
        <f t="shared" si="11"/>
        <v>63.4375</v>
      </c>
      <c r="M454" t="s">
        <v>14</v>
      </c>
    </row>
    <row r="455" spans="10:13" x14ac:dyDescent="0.35">
      <c r="J455">
        <v>182400</v>
      </c>
      <c r="K455">
        <v>102749</v>
      </c>
      <c r="L455" s="4">
        <f t="shared" si="11"/>
        <v>56.331688596491226</v>
      </c>
      <c r="M455" t="s">
        <v>14</v>
      </c>
    </row>
    <row r="456" spans="10:13" x14ac:dyDescent="0.35">
      <c r="J456">
        <v>4000</v>
      </c>
      <c r="K456">
        <v>1763</v>
      </c>
      <c r="L456" s="4">
        <f t="shared" si="11"/>
        <v>44.074999999999996</v>
      </c>
      <c r="M456" t="s">
        <v>14</v>
      </c>
    </row>
    <row r="457" spans="10:13" x14ac:dyDescent="0.35">
      <c r="J457">
        <v>116500</v>
      </c>
      <c r="K457">
        <v>137904</v>
      </c>
      <c r="L457" s="4">
        <f t="shared" si="11"/>
        <v>118.37253218884121</v>
      </c>
      <c r="M457" t="s">
        <v>20</v>
      </c>
    </row>
    <row r="458" spans="10:13" x14ac:dyDescent="0.35">
      <c r="J458">
        <v>146400</v>
      </c>
      <c r="K458">
        <v>152438</v>
      </c>
      <c r="L458" s="4">
        <f t="shared" si="11"/>
        <v>104.1243169398907</v>
      </c>
      <c r="M458" t="s">
        <v>20</v>
      </c>
    </row>
    <row r="459" spans="10:13" x14ac:dyDescent="0.35">
      <c r="J459">
        <v>5000</v>
      </c>
      <c r="K459">
        <v>1332</v>
      </c>
      <c r="L459" s="4">
        <f t="shared" si="11"/>
        <v>26.640000000000004</v>
      </c>
      <c r="M459" t="s">
        <v>14</v>
      </c>
    </row>
    <row r="460" spans="10:13" x14ac:dyDescent="0.35">
      <c r="J460">
        <v>33800</v>
      </c>
      <c r="K460">
        <v>118706</v>
      </c>
      <c r="L460" s="4">
        <f t="shared" si="11"/>
        <v>351.20118343195264</v>
      </c>
      <c r="M460" t="s">
        <v>20</v>
      </c>
    </row>
    <row r="461" spans="10:13" x14ac:dyDescent="0.35">
      <c r="J461">
        <v>6300</v>
      </c>
      <c r="K461">
        <v>5674</v>
      </c>
      <c r="L461" s="4">
        <f t="shared" si="11"/>
        <v>90.063492063492063</v>
      </c>
      <c r="M461" t="s">
        <v>14</v>
      </c>
    </row>
    <row r="462" spans="10:13" x14ac:dyDescent="0.35">
      <c r="J462">
        <v>2400</v>
      </c>
      <c r="K462">
        <v>4119</v>
      </c>
      <c r="L462" s="4">
        <f t="shared" si="11"/>
        <v>171.625</v>
      </c>
      <c r="M462" t="s">
        <v>20</v>
      </c>
    </row>
    <row r="463" spans="10:13" x14ac:dyDescent="0.35">
      <c r="J463">
        <v>98800</v>
      </c>
      <c r="K463">
        <v>139354</v>
      </c>
      <c r="L463" s="4">
        <f t="shared" si="11"/>
        <v>141.04655870445345</v>
      </c>
      <c r="M463" t="s">
        <v>20</v>
      </c>
    </row>
    <row r="464" spans="10:13" x14ac:dyDescent="0.35">
      <c r="J464">
        <v>188800</v>
      </c>
      <c r="K464">
        <v>57734</v>
      </c>
      <c r="L464" s="4">
        <f t="shared" si="11"/>
        <v>30.57944915254237</v>
      </c>
      <c r="M464" t="s">
        <v>14</v>
      </c>
    </row>
    <row r="465" spans="10:13" x14ac:dyDescent="0.35">
      <c r="J465">
        <v>134300</v>
      </c>
      <c r="K465">
        <v>145265</v>
      </c>
      <c r="L465" s="4">
        <f t="shared" si="11"/>
        <v>108.16455696202532</v>
      </c>
      <c r="M465" t="s">
        <v>20</v>
      </c>
    </row>
    <row r="466" spans="10:13" x14ac:dyDescent="0.35">
      <c r="J466">
        <v>71200</v>
      </c>
      <c r="K466">
        <v>95020</v>
      </c>
      <c r="L466" s="4">
        <f t="shared" si="11"/>
        <v>133.45505617977528</v>
      </c>
      <c r="M466" t="s">
        <v>20</v>
      </c>
    </row>
    <row r="467" spans="10:13" x14ac:dyDescent="0.35">
      <c r="J467">
        <v>4700</v>
      </c>
      <c r="K467">
        <v>8829</v>
      </c>
      <c r="L467" s="4">
        <f t="shared" si="11"/>
        <v>187.85106382978722</v>
      </c>
      <c r="M467" t="s">
        <v>20</v>
      </c>
    </row>
    <row r="468" spans="10:13" x14ac:dyDescent="0.35">
      <c r="J468">
        <v>1200</v>
      </c>
      <c r="K468">
        <v>3984</v>
      </c>
      <c r="L468" s="4">
        <f t="shared" si="11"/>
        <v>332</v>
      </c>
      <c r="M468" t="s">
        <v>20</v>
      </c>
    </row>
    <row r="469" spans="10:13" x14ac:dyDescent="0.35">
      <c r="J469">
        <v>1400</v>
      </c>
      <c r="K469">
        <v>8053</v>
      </c>
      <c r="L469" s="4">
        <f t="shared" si="11"/>
        <v>575.21428571428578</v>
      </c>
      <c r="M469" t="s">
        <v>20</v>
      </c>
    </row>
    <row r="470" spans="10:13" x14ac:dyDescent="0.35">
      <c r="J470">
        <v>4000</v>
      </c>
      <c r="K470">
        <v>1620</v>
      </c>
      <c r="L470" s="4">
        <f t="shared" si="11"/>
        <v>40.5</v>
      </c>
      <c r="M470" t="s">
        <v>14</v>
      </c>
    </row>
    <row r="471" spans="10:13" x14ac:dyDescent="0.35">
      <c r="J471">
        <v>5600</v>
      </c>
      <c r="K471">
        <v>10328</v>
      </c>
      <c r="L471" s="4">
        <f t="shared" si="11"/>
        <v>184.42857142857144</v>
      </c>
      <c r="M471" t="s">
        <v>20</v>
      </c>
    </row>
    <row r="472" spans="10:13" x14ac:dyDescent="0.35">
      <c r="J472">
        <v>3600</v>
      </c>
      <c r="K472">
        <v>10289</v>
      </c>
      <c r="L472" s="4">
        <f t="shared" si="11"/>
        <v>285.80555555555554</v>
      </c>
      <c r="M472" t="s">
        <v>20</v>
      </c>
    </row>
    <row r="473" spans="10:13" x14ac:dyDescent="0.35">
      <c r="J473">
        <v>3100</v>
      </c>
      <c r="K473">
        <v>9889</v>
      </c>
      <c r="L473" s="4">
        <f t="shared" si="11"/>
        <v>319</v>
      </c>
      <c r="M473" t="s">
        <v>20</v>
      </c>
    </row>
    <row r="474" spans="10:13" x14ac:dyDescent="0.35">
      <c r="J474">
        <v>153800</v>
      </c>
      <c r="K474">
        <v>60342</v>
      </c>
      <c r="L474" s="4">
        <f t="shared" si="11"/>
        <v>39.234070221066318</v>
      </c>
      <c r="M474" t="s">
        <v>14</v>
      </c>
    </row>
    <row r="475" spans="10:13" x14ac:dyDescent="0.35">
      <c r="J475">
        <v>5000</v>
      </c>
      <c r="K475">
        <v>8907</v>
      </c>
      <c r="L475" s="4">
        <f t="shared" si="11"/>
        <v>178.14000000000001</v>
      </c>
      <c r="M475" t="s">
        <v>20</v>
      </c>
    </row>
    <row r="476" spans="10:13" x14ac:dyDescent="0.35">
      <c r="J476">
        <v>4000</v>
      </c>
      <c r="K476">
        <v>14606</v>
      </c>
      <c r="L476" s="4">
        <f t="shared" si="11"/>
        <v>365.15</v>
      </c>
      <c r="M476" t="s">
        <v>20</v>
      </c>
    </row>
    <row r="477" spans="10:13" x14ac:dyDescent="0.35">
      <c r="J477">
        <v>7400</v>
      </c>
      <c r="K477">
        <v>8432</v>
      </c>
      <c r="L477" s="4">
        <f t="shared" si="11"/>
        <v>113.94594594594594</v>
      </c>
      <c r="M477" t="s">
        <v>20</v>
      </c>
    </row>
    <row r="478" spans="10:13" x14ac:dyDescent="0.35">
      <c r="J478">
        <v>191500</v>
      </c>
      <c r="K478">
        <v>57122</v>
      </c>
      <c r="L478" s="4">
        <f t="shared" si="11"/>
        <v>29.828720626631856</v>
      </c>
      <c r="M478" t="s">
        <v>14</v>
      </c>
    </row>
    <row r="479" spans="10:13" x14ac:dyDescent="0.35">
      <c r="J479">
        <v>8500</v>
      </c>
      <c r="K479">
        <v>4613</v>
      </c>
      <c r="L479" s="4">
        <f t="shared" si="11"/>
        <v>54.270588235294113</v>
      </c>
      <c r="M479" t="s">
        <v>14</v>
      </c>
    </row>
    <row r="480" spans="10:13" x14ac:dyDescent="0.35">
      <c r="J480">
        <v>68800</v>
      </c>
      <c r="K480">
        <v>162603</v>
      </c>
      <c r="L480" s="4">
        <f t="shared" si="11"/>
        <v>236.34156976744185</v>
      </c>
      <c r="M480" t="s">
        <v>20</v>
      </c>
    </row>
    <row r="481" spans="10:13" x14ac:dyDescent="0.35">
      <c r="J481">
        <v>2400</v>
      </c>
      <c r="K481">
        <v>12310</v>
      </c>
      <c r="L481" s="4">
        <f t="shared" si="11"/>
        <v>512.91666666666663</v>
      </c>
      <c r="M481" t="s">
        <v>20</v>
      </c>
    </row>
    <row r="482" spans="10:13" x14ac:dyDescent="0.35">
      <c r="J482">
        <v>8600</v>
      </c>
      <c r="K482">
        <v>8656</v>
      </c>
      <c r="L482" s="4">
        <f t="shared" si="11"/>
        <v>100.65116279069768</v>
      </c>
      <c r="M482" t="s">
        <v>20</v>
      </c>
    </row>
    <row r="483" spans="10:13" x14ac:dyDescent="0.35">
      <c r="J483">
        <v>196600</v>
      </c>
      <c r="K483">
        <v>159931</v>
      </c>
      <c r="L483" s="4">
        <f t="shared" si="11"/>
        <v>81.348423194303152</v>
      </c>
      <c r="M483" t="s">
        <v>14</v>
      </c>
    </row>
    <row r="484" spans="10:13" x14ac:dyDescent="0.35">
      <c r="J484">
        <v>4200</v>
      </c>
      <c r="K484">
        <v>689</v>
      </c>
      <c r="L484" s="4">
        <f t="shared" si="11"/>
        <v>16.404761904761905</v>
      </c>
      <c r="M484" t="s">
        <v>14</v>
      </c>
    </row>
    <row r="485" spans="10:13" x14ac:dyDescent="0.35">
      <c r="J485">
        <v>91400</v>
      </c>
      <c r="K485">
        <v>48236</v>
      </c>
      <c r="L485" s="4">
        <f t="shared" si="11"/>
        <v>52.774617067833695</v>
      </c>
      <c r="M485" t="s">
        <v>14</v>
      </c>
    </row>
    <row r="486" spans="10:13" x14ac:dyDescent="0.35">
      <c r="J486">
        <v>29600</v>
      </c>
      <c r="K486">
        <v>77021</v>
      </c>
      <c r="L486" s="4">
        <f t="shared" si="11"/>
        <v>260.20608108108109</v>
      </c>
      <c r="M486" t="s">
        <v>20</v>
      </c>
    </row>
    <row r="487" spans="10:13" x14ac:dyDescent="0.35">
      <c r="J487">
        <v>90600</v>
      </c>
      <c r="K487">
        <v>27844</v>
      </c>
      <c r="L487" s="4">
        <f t="shared" si="11"/>
        <v>30.73289183222958</v>
      </c>
      <c r="M487" t="s">
        <v>14</v>
      </c>
    </row>
    <row r="488" spans="10:13" x14ac:dyDescent="0.35">
      <c r="J488">
        <v>5200</v>
      </c>
      <c r="K488">
        <v>702</v>
      </c>
      <c r="L488" s="4">
        <f t="shared" si="11"/>
        <v>13.5</v>
      </c>
      <c r="M488" t="s">
        <v>14</v>
      </c>
    </row>
    <row r="489" spans="10:13" x14ac:dyDescent="0.35">
      <c r="J489">
        <v>110300</v>
      </c>
      <c r="K489">
        <v>197024</v>
      </c>
      <c r="L489" s="4">
        <f t="shared" si="11"/>
        <v>178.62556663644605</v>
      </c>
      <c r="M489" t="s">
        <v>20</v>
      </c>
    </row>
    <row r="490" spans="10:13" x14ac:dyDescent="0.35">
      <c r="J490">
        <v>5300</v>
      </c>
      <c r="K490">
        <v>11663</v>
      </c>
      <c r="L490" s="4">
        <f t="shared" si="11"/>
        <v>220.0566037735849</v>
      </c>
      <c r="M490" t="s">
        <v>20</v>
      </c>
    </row>
    <row r="491" spans="10:13" x14ac:dyDescent="0.35">
      <c r="J491">
        <v>9200</v>
      </c>
      <c r="K491">
        <v>9339</v>
      </c>
      <c r="L491" s="4">
        <f t="shared" si="11"/>
        <v>101.5108695652174</v>
      </c>
      <c r="M491" t="s">
        <v>20</v>
      </c>
    </row>
    <row r="492" spans="10:13" x14ac:dyDescent="0.35">
      <c r="J492">
        <v>2400</v>
      </c>
      <c r="K492">
        <v>4596</v>
      </c>
      <c r="L492" s="4">
        <f t="shared" si="11"/>
        <v>191.5</v>
      </c>
      <c r="M492" t="s">
        <v>20</v>
      </c>
    </row>
    <row r="493" spans="10:13" x14ac:dyDescent="0.35">
      <c r="J493">
        <v>56800</v>
      </c>
      <c r="K493">
        <v>173437</v>
      </c>
      <c r="L493" s="4">
        <f t="shared" si="11"/>
        <v>305.34683098591546</v>
      </c>
      <c r="M493" t="s">
        <v>20</v>
      </c>
    </row>
    <row r="494" spans="10:13" x14ac:dyDescent="0.35">
      <c r="J494">
        <v>191000</v>
      </c>
      <c r="K494">
        <v>45831</v>
      </c>
      <c r="L494" s="4">
        <f t="shared" si="11"/>
        <v>23.995287958115181</v>
      </c>
      <c r="M494" t="s">
        <v>74</v>
      </c>
    </row>
    <row r="495" spans="10:13" x14ac:dyDescent="0.35">
      <c r="J495">
        <v>900</v>
      </c>
      <c r="K495">
        <v>6514</v>
      </c>
      <c r="L495" s="4">
        <f t="shared" si="11"/>
        <v>723.77777777777771</v>
      </c>
      <c r="M495" t="s">
        <v>20</v>
      </c>
    </row>
    <row r="496" spans="10:13" x14ac:dyDescent="0.35">
      <c r="J496">
        <v>2500</v>
      </c>
      <c r="K496">
        <v>13684</v>
      </c>
      <c r="L496" s="4">
        <f t="shared" si="11"/>
        <v>547.36</v>
      </c>
      <c r="M496" t="s">
        <v>20</v>
      </c>
    </row>
    <row r="497" spans="10:13" x14ac:dyDescent="0.35">
      <c r="J497">
        <v>3200</v>
      </c>
      <c r="K497">
        <v>13264</v>
      </c>
      <c r="L497" s="4">
        <f t="shared" si="11"/>
        <v>414.49999999999994</v>
      </c>
      <c r="M497" t="s">
        <v>20</v>
      </c>
    </row>
    <row r="498" spans="10:13" x14ac:dyDescent="0.35">
      <c r="J498">
        <v>183800</v>
      </c>
      <c r="K498">
        <v>1667</v>
      </c>
      <c r="L498" s="4">
        <f t="shared" si="11"/>
        <v>0.90696409140369971</v>
      </c>
      <c r="M498" t="s">
        <v>14</v>
      </c>
    </row>
    <row r="499" spans="10:13" x14ac:dyDescent="0.35">
      <c r="J499">
        <v>9800</v>
      </c>
      <c r="K499">
        <v>3349</v>
      </c>
      <c r="L499" s="4">
        <f t="shared" si="11"/>
        <v>34.173469387755098</v>
      </c>
      <c r="M499" t="s">
        <v>14</v>
      </c>
    </row>
    <row r="500" spans="10:13" x14ac:dyDescent="0.35">
      <c r="J500">
        <v>193400</v>
      </c>
      <c r="K500">
        <v>46317</v>
      </c>
      <c r="L500" s="4">
        <f t="shared" si="11"/>
        <v>23.948810754912099</v>
      </c>
      <c r="M500" t="s">
        <v>14</v>
      </c>
    </row>
    <row r="501" spans="10:13" x14ac:dyDescent="0.35">
      <c r="J501">
        <v>163800</v>
      </c>
      <c r="K501">
        <v>78743</v>
      </c>
      <c r="L501" s="4">
        <f t="shared" si="11"/>
        <v>48.072649572649574</v>
      </c>
      <c r="M501" t="s">
        <v>14</v>
      </c>
    </row>
    <row r="502" spans="10:13" x14ac:dyDescent="0.35">
      <c r="J502">
        <v>100</v>
      </c>
      <c r="K502">
        <v>0</v>
      </c>
      <c r="L502" s="4" t="str">
        <f t="shared" si="11"/>
        <v>0</v>
      </c>
      <c r="M502" t="s">
        <v>14</v>
      </c>
    </row>
    <row r="503" spans="10:13" x14ac:dyDescent="0.35">
      <c r="J503">
        <v>153600</v>
      </c>
      <c r="K503">
        <v>107743</v>
      </c>
      <c r="L503" s="4">
        <f t="shared" si="11"/>
        <v>70.145182291666657</v>
      </c>
      <c r="M503" t="s">
        <v>14</v>
      </c>
    </row>
    <row r="504" spans="10:13" x14ac:dyDescent="0.35">
      <c r="J504">
        <v>1300</v>
      </c>
      <c r="K504">
        <v>6889</v>
      </c>
      <c r="L504" s="4">
        <f t="shared" si="11"/>
        <v>529.92307692307691</v>
      </c>
      <c r="M504" t="s">
        <v>20</v>
      </c>
    </row>
    <row r="505" spans="10:13" x14ac:dyDescent="0.35">
      <c r="J505">
        <v>25500</v>
      </c>
      <c r="K505">
        <v>45983</v>
      </c>
      <c r="L505" s="4">
        <f t="shared" si="11"/>
        <v>180.32549019607845</v>
      </c>
      <c r="M505" t="s">
        <v>20</v>
      </c>
    </row>
    <row r="506" spans="10:13" x14ac:dyDescent="0.35">
      <c r="J506">
        <v>7500</v>
      </c>
      <c r="K506">
        <v>6924</v>
      </c>
      <c r="L506" s="4">
        <f t="shared" si="11"/>
        <v>92.320000000000007</v>
      </c>
      <c r="M506" t="s">
        <v>14</v>
      </c>
    </row>
    <row r="507" spans="10:13" x14ac:dyDescent="0.35">
      <c r="J507">
        <v>89900</v>
      </c>
      <c r="K507">
        <v>12497</v>
      </c>
      <c r="L507" s="4">
        <f t="shared" si="11"/>
        <v>13.901001112347053</v>
      </c>
      <c r="M507" t="s">
        <v>14</v>
      </c>
    </row>
    <row r="508" spans="10:13" x14ac:dyDescent="0.35">
      <c r="J508">
        <v>18000</v>
      </c>
      <c r="K508">
        <v>166874</v>
      </c>
      <c r="L508" s="4">
        <f t="shared" si="11"/>
        <v>927.07777777777767</v>
      </c>
      <c r="M508" t="s">
        <v>20</v>
      </c>
    </row>
    <row r="509" spans="10:13" x14ac:dyDescent="0.35">
      <c r="J509">
        <v>2100</v>
      </c>
      <c r="K509">
        <v>837</v>
      </c>
      <c r="L509" s="4">
        <f t="shared" si="11"/>
        <v>39.857142857142861</v>
      </c>
      <c r="M509" t="s">
        <v>14</v>
      </c>
    </row>
    <row r="510" spans="10:13" x14ac:dyDescent="0.35">
      <c r="J510">
        <v>172700</v>
      </c>
      <c r="K510">
        <v>193820</v>
      </c>
      <c r="L510" s="4">
        <f t="shared" si="11"/>
        <v>112.22929936305732</v>
      </c>
      <c r="M510" t="s">
        <v>20</v>
      </c>
    </row>
    <row r="511" spans="10:13" x14ac:dyDescent="0.35">
      <c r="J511">
        <v>168500</v>
      </c>
      <c r="K511">
        <v>119510</v>
      </c>
      <c r="L511" s="4">
        <f t="shared" si="11"/>
        <v>70.925816023738875</v>
      </c>
      <c r="M511" t="s">
        <v>14</v>
      </c>
    </row>
    <row r="512" spans="10:13" x14ac:dyDescent="0.35">
      <c r="J512">
        <v>7800</v>
      </c>
      <c r="K512">
        <v>9289</v>
      </c>
      <c r="L512" s="4">
        <f t="shared" si="11"/>
        <v>119.08974358974358</v>
      </c>
      <c r="M512" t="s">
        <v>20</v>
      </c>
    </row>
    <row r="513" spans="10:13" x14ac:dyDescent="0.35">
      <c r="J513">
        <v>147800</v>
      </c>
      <c r="K513">
        <v>35498</v>
      </c>
      <c r="L513" s="4">
        <f t="shared" si="11"/>
        <v>24.017591339648174</v>
      </c>
      <c r="M513" t="s">
        <v>14</v>
      </c>
    </row>
    <row r="514" spans="10:13" x14ac:dyDescent="0.35">
      <c r="J514">
        <v>9100</v>
      </c>
      <c r="K514">
        <v>12678</v>
      </c>
      <c r="L514" s="4">
        <f t="shared" si="11"/>
        <v>139.31868131868131</v>
      </c>
      <c r="M514" t="s">
        <v>20</v>
      </c>
    </row>
    <row r="515" spans="10:13" x14ac:dyDescent="0.35">
      <c r="J515">
        <v>8300</v>
      </c>
      <c r="K515">
        <v>3260</v>
      </c>
      <c r="L515" s="4">
        <f t="shared" ref="L515:L578" si="12">IF(K515=0,"0", (K515/J515)*100)</f>
        <v>39.277108433734945</v>
      </c>
      <c r="M515" t="s">
        <v>74</v>
      </c>
    </row>
    <row r="516" spans="10:13" x14ac:dyDescent="0.35">
      <c r="J516">
        <v>138700</v>
      </c>
      <c r="K516">
        <v>31123</v>
      </c>
      <c r="L516" s="4">
        <f t="shared" si="12"/>
        <v>22.439077144917089</v>
      </c>
      <c r="M516" t="s">
        <v>74</v>
      </c>
    </row>
    <row r="517" spans="10:13" x14ac:dyDescent="0.35">
      <c r="J517">
        <v>8600</v>
      </c>
      <c r="K517">
        <v>4797</v>
      </c>
      <c r="L517" s="4">
        <f t="shared" si="12"/>
        <v>55.779069767441861</v>
      </c>
      <c r="M517" t="s">
        <v>14</v>
      </c>
    </row>
    <row r="518" spans="10:13" x14ac:dyDescent="0.35">
      <c r="J518">
        <v>125400</v>
      </c>
      <c r="K518">
        <v>53324</v>
      </c>
      <c r="L518" s="4">
        <f t="shared" si="12"/>
        <v>42.523125996810208</v>
      </c>
      <c r="M518" t="s">
        <v>14</v>
      </c>
    </row>
    <row r="519" spans="10:13" x14ac:dyDescent="0.35">
      <c r="J519">
        <v>5900</v>
      </c>
      <c r="K519">
        <v>6608</v>
      </c>
      <c r="L519" s="4">
        <f t="shared" si="12"/>
        <v>112.00000000000001</v>
      </c>
      <c r="M519" t="s">
        <v>20</v>
      </c>
    </row>
    <row r="520" spans="10:13" x14ac:dyDescent="0.35">
      <c r="J520">
        <v>8800</v>
      </c>
      <c r="K520">
        <v>622</v>
      </c>
      <c r="L520" s="4">
        <f t="shared" si="12"/>
        <v>7.0681818181818183</v>
      </c>
      <c r="M520" t="s">
        <v>14</v>
      </c>
    </row>
    <row r="521" spans="10:13" x14ac:dyDescent="0.35">
      <c r="J521">
        <v>177700</v>
      </c>
      <c r="K521">
        <v>180802</v>
      </c>
      <c r="L521" s="4">
        <f t="shared" si="12"/>
        <v>101.74563871693867</v>
      </c>
      <c r="M521" t="s">
        <v>20</v>
      </c>
    </row>
    <row r="522" spans="10:13" x14ac:dyDescent="0.35">
      <c r="J522">
        <v>800</v>
      </c>
      <c r="K522">
        <v>3406</v>
      </c>
      <c r="L522" s="4">
        <f t="shared" si="12"/>
        <v>425.75</v>
      </c>
      <c r="M522" t="s">
        <v>20</v>
      </c>
    </row>
    <row r="523" spans="10:13" x14ac:dyDescent="0.35">
      <c r="J523">
        <v>7600</v>
      </c>
      <c r="K523">
        <v>11061</v>
      </c>
      <c r="L523" s="4">
        <f t="shared" si="12"/>
        <v>145.53947368421052</v>
      </c>
      <c r="M523" t="s">
        <v>20</v>
      </c>
    </row>
    <row r="524" spans="10:13" x14ac:dyDescent="0.35">
      <c r="J524">
        <v>50500</v>
      </c>
      <c r="K524">
        <v>16389</v>
      </c>
      <c r="L524" s="4">
        <f t="shared" si="12"/>
        <v>32.453465346534657</v>
      </c>
      <c r="M524" t="s">
        <v>14</v>
      </c>
    </row>
    <row r="525" spans="10:13" x14ac:dyDescent="0.35">
      <c r="J525">
        <v>900</v>
      </c>
      <c r="K525">
        <v>6303</v>
      </c>
      <c r="L525" s="4">
        <f t="shared" si="12"/>
        <v>700.33333333333326</v>
      </c>
      <c r="M525" t="s">
        <v>20</v>
      </c>
    </row>
    <row r="526" spans="10:13" x14ac:dyDescent="0.35">
      <c r="J526">
        <v>96700</v>
      </c>
      <c r="K526">
        <v>81136</v>
      </c>
      <c r="L526" s="4">
        <f t="shared" si="12"/>
        <v>83.904860392967933</v>
      </c>
      <c r="M526" t="s">
        <v>14</v>
      </c>
    </row>
    <row r="527" spans="10:13" x14ac:dyDescent="0.35">
      <c r="J527">
        <v>2100</v>
      </c>
      <c r="K527">
        <v>1768</v>
      </c>
      <c r="L527" s="4">
        <f t="shared" si="12"/>
        <v>84.19047619047619</v>
      </c>
      <c r="M527" t="s">
        <v>14</v>
      </c>
    </row>
    <row r="528" spans="10:13" x14ac:dyDescent="0.35">
      <c r="J528">
        <v>8300</v>
      </c>
      <c r="K528">
        <v>12944</v>
      </c>
      <c r="L528" s="4">
        <f t="shared" si="12"/>
        <v>155.95180722891567</v>
      </c>
      <c r="M528" t="s">
        <v>20</v>
      </c>
    </row>
    <row r="529" spans="10:13" x14ac:dyDescent="0.35">
      <c r="J529">
        <v>189200</v>
      </c>
      <c r="K529">
        <v>188480</v>
      </c>
      <c r="L529" s="4">
        <f t="shared" si="12"/>
        <v>99.619450317124731</v>
      </c>
      <c r="M529" t="s">
        <v>14</v>
      </c>
    </row>
    <row r="530" spans="10:13" x14ac:dyDescent="0.35">
      <c r="J530">
        <v>9000</v>
      </c>
      <c r="K530">
        <v>7227</v>
      </c>
      <c r="L530" s="4">
        <f t="shared" si="12"/>
        <v>80.300000000000011</v>
      </c>
      <c r="M530" t="s">
        <v>14</v>
      </c>
    </row>
    <row r="531" spans="10:13" x14ac:dyDescent="0.35">
      <c r="J531">
        <v>5100</v>
      </c>
      <c r="K531">
        <v>574</v>
      </c>
      <c r="L531" s="4">
        <f t="shared" si="12"/>
        <v>11.254901960784313</v>
      </c>
      <c r="M531" t="s">
        <v>14</v>
      </c>
    </row>
    <row r="532" spans="10:13" x14ac:dyDescent="0.35">
      <c r="J532">
        <v>105000</v>
      </c>
      <c r="K532">
        <v>96328</v>
      </c>
      <c r="L532" s="4">
        <f t="shared" si="12"/>
        <v>91.740952380952379</v>
      </c>
      <c r="M532" t="s">
        <v>14</v>
      </c>
    </row>
    <row r="533" spans="10:13" x14ac:dyDescent="0.35">
      <c r="J533">
        <v>186700</v>
      </c>
      <c r="K533">
        <v>178338</v>
      </c>
      <c r="L533" s="4">
        <f t="shared" si="12"/>
        <v>95.521156936261391</v>
      </c>
      <c r="M533" t="s">
        <v>47</v>
      </c>
    </row>
    <row r="534" spans="10:13" x14ac:dyDescent="0.35">
      <c r="J534">
        <v>1600</v>
      </c>
      <c r="K534">
        <v>8046</v>
      </c>
      <c r="L534" s="4">
        <f t="shared" si="12"/>
        <v>502.87499999999994</v>
      </c>
      <c r="M534" t="s">
        <v>20</v>
      </c>
    </row>
    <row r="535" spans="10:13" x14ac:dyDescent="0.35">
      <c r="J535">
        <v>115600</v>
      </c>
      <c r="K535">
        <v>184086</v>
      </c>
      <c r="L535" s="4">
        <f t="shared" si="12"/>
        <v>159.24394463667818</v>
      </c>
      <c r="M535" t="s">
        <v>20</v>
      </c>
    </row>
    <row r="536" spans="10:13" x14ac:dyDescent="0.35">
      <c r="J536">
        <v>89100</v>
      </c>
      <c r="K536">
        <v>13385</v>
      </c>
      <c r="L536" s="4">
        <f t="shared" si="12"/>
        <v>15.022446689113355</v>
      </c>
      <c r="M536" t="s">
        <v>14</v>
      </c>
    </row>
    <row r="537" spans="10:13" x14ac:dyDescent="0.35">
      <c r="J537">
        <v>2600</v>
      </c>
      <c r="K537">
        <v>12533</v>
      </c>
      <c r="L537" s="4">
        <f t="shared" si="12"/>
        <v>482.03846153846149</v>
      </c>
      <c r="M537" t="s">
        <v>20</v>
      </c>
    </row>
    <row r="538" spans="10:13" x14ac:dyDescent="0.35">
      <c r="J538">
        <v>9800</v>
      </c>
      <c r="K538">
        <v>14697</v>
      </c>
      <c r="L538" s="4">
        <f t="shared" si="12"/>
        <v>149.96938775510205</v>
      </c>
      <c r="M538" t="s">
        <v>20</v>
      </c>
    </row>
    <row r="539" spans="10:13" x14ac:dyDescent="0.35">
      <c r="J539">
        <v>84400</v>
      </c>
      <c r="K539">
        <v>98935</v>
      </c>
      <c r="L539" s="4">
        <f t="shared" si="12"/>
        <v>117.22156398104266</v>
      </c>
      <c r="M539" t="s">
        <v>20</v>
      </c>
    </row>
    <row r="540" spans="10:13" x14ac:dyDescent="0.35">
      <c r="J540">
        <v>151300</v>
      </c>
      <c r="K540">
        <v>57034</v>
      </c>
      <c r="L540" s="4">
        <f t="shared" si="12"/>
        <v>37.695968274950431</v>
      </c>
      <c r="M540" t="s">
        <v>14</v>
      </c>
    </row>
    <row r="541" spans="10:13" x14ac:dyDescent="0.35">
      <c r="J541">
        <v>9800</v>
      </c>
      <c r="K541">
        <v>7120</v>
      </c>
      <c r="L541" s="4">
        <f t="shared" si="12"/>
        <v>72.653061224489804</v>
      </c>
      <c r="M541" t="s">
        <v>14</v>
      </c>
    </row>
    <row r="542" spans="10:13" x14ac:dyDescent="0.35">
      <c r="J542">
        <v>5300</v>
      </c>
      <c r="K542">
        <v>14097</v>
      </c>
      <c r="L542" s="4">
        <f t="shared" si="12"/>
        <v>265.98113207547169</v>
      </c>
      <c r="M542" t="s">
        <v>20</v>
      </c>
    </row>
    <row r="543" spans="10:13" x14ac:dyDescent="0.35">
      <c r="J543">
        <v>178000</v>
      </c>
      <c r="K543">
        <v>43086</v>
      </c>
      <c r="L543" s="4">
        <f t="shared" si="12"/>
        <v>24.205617977528089</v>
      </c>
      <c r="M543" t="s">
        <v>14</v>
      </c>
    </row>
    <row r="544" spans="10:13" x14ac:dyDescent="0.35">
      <c r="J544">
        <v>77000</v>
      </c>
      <c r="K544">
        <v>1930</v>
      </c>
      <c r="L544" s="4">
        <f t="shared" si="12"/>
        <v>2.5064935064935066</v>
      </c>
      <c r="M544" t="s">
        <v>14</v>
      </c>
    </row>
    <row r="545" spans="10:13" x14ac:dyDescent="0.35">
      <c r="J545">
        <v>84900</v>
      </c>
      <c r="K545">
        <v>13864</v>
      </c>
      <c r="L545" s="4">
        <f t="shared" si="12"/>
        <v>16.329799764428738</v>
      </c>
      <c r="M545" t="s">
        <v>14</v>
      </c>
    </row>
    <row r="546" spans="10:13" x14ac:dyDescent="0.35">
      <c r="J546">
        <v>2800</v>
      </c>
      <c r="K546">
        <v>7742</v>
      </c>
      <c r="L546" s="4">
        <f t="shared" si="12"/>
        <v>276.5</v>
      </c>
      <c r="M546" t="s">
        <v>20</v>
      </c>
    </row>
    <row r="547" spans="10:13" x14ac:dyDescent="0.35">
      <c r="J547">
        <v>184800</v>
      </c>
      <c r="K547">
        <v>164109</v>
      </c>
      <c r="L547" s="4">
        <f t="shared" si="12"/>
        <v>88.803571428571431</v>
      </c>
      <c r="M547" t="s">
        <v>14</v>
      </c>
    </row>
    <row r="548" spans="10:13" x14ac:dyDescent="0.35">
      <c r="J548">
        <v>4200</v>
      </c>
      <c r="K548">
        <v>6870</v>
      </c>
      <c r="L548" s="4">
        <f t="shared" si="12"/>
        <v>163.57142857142856</v>
      </c>
      <c r="M548" t="s">
        <v>20</v>
      </c>
    </row>
    <row r="549" spans="10:13" x14ac:dyDescent="0.35">
      <c r="J549">
        <v>1300</v>
      </c>
      <c r="K549">
        <v>12597</v>
      </c>
      <c r="L549" s="4">
        <f t="shared" si="12"/>
        <v>969</v>
      </c>
      <c r="M549" t="s">
        <v>20</v>
      </c>
    </row>
    <row r="550" spans="10:13" x14ac:dyDescent="0.35">
      <c r="J550">
        <v>66100</v>
      </c>
      <c r="K550">
        <v>179074</v>
      </c>
      <c r="L550" s="4">
        <f t="shared" si="12"/>
        <v>270.91376701966715</v>
      </c>
      <c r="M550" t="s">
        <v>20</v>
      </c>
    </row>
    <row r="551" spans="10:13" x14ac:dyDescent="0.35">
      <c r="J551">
        <v>29500</v>
      </c>
      <c r="K551">
        <v>83843</v>
      </c>
      <c r="L551" s="4">
        <f t="shared" si="12"/>
        <v>284.21355932203392</v>
      </c>
      <c r="M551" t="s">
        <v>20</v>
      </c>
    </row>
    <row r="552" spans="10:13" x14ac:dyDescent="0.35">
      <c r="J552">
        <v>100</v>
      </c>
      <c r="K552">
        <v>4</v>
      </c>
      <c r="L552" s="4">
        <f t="shared" si="12"/>
        <v>4</v>
      </c>
      <c r="M552" t="s">
        <v>74</v>
      </c>
    </row>
    <row r="553" spans="10:13" x14ac:dyDescent="0.35">
      <c r="J553">
        <v>180100</v>
      </c>
      <c r="K553">
        <v>105598</v>
      </c>
      <c r="L553" s="4">
        <f t="shared" si="12"/>
        <v>58.6329816768462</v>
      </c>
      <c r="M553" t="s">
        <v>14</v>
      </c>
    </row>
    <row r="554" spans="10:13" x14ac:dyDescent="0.35">
      <c r="J554">
        <v>9000</v>
      </c>
      <c r="K554">
        <v>8866</v>
      </c>
      <c r="L554" s="4">
        <f t="shared" si="12"/>
        <v>98.51111111111112</v>
      </c>
      <c r="M554" t="s">
        <v>14</v>
      </c>
    </row>
    <row r="555" spans="10:13" x14ac:dyDescent="0.35">
      <c r="J555">
        <v>170600</v>
      </c>
      <c r="K555">
        <v>75022</v>
      </c>
      <c r="L555" s="4">
        <f t="shared" si="12"/>
        <v>43.975381008206334</v>
      </c>
      <c r="M555" t="s">
        <v>14</v>
      </c>
    </row>
    <row r="556" spans="10:13" x14ac:dyDescent="0.35">
      <c r="J556">
        <v>9500</v>
      </c>
      <c r="K556">
        <v>14408</v>
      </c>
      <c r="L556" s="4">
        <f t="shared" si="12"/>
        <v>151.66315789473683</v>
      </c>
      <c r="M556" t="s">
        <v>20</v>
      </c>
    </row>
    <row r="557" spans="10:13" x14ac:dyDescent="0.35">
      <c r="J557">
        <v>6300</v>
      </c>
      <c r="K557">
        <v>14089</v>
      </c>
      <c r="L557" s="4">
        <f t="shared" si="12"/>
        <v>223.63492063492063</v>
      </c>
      <c r="M557" t="s">
        <v>20</v>
      </c>
    </row>
    <row r="558" spans="10:13" x14ac:dyDescent="0.35">
      <c r="J558">
        <v>5200</v>
      </c>
      <c r="K558">
        <v>12467</v>
      </c>
      <c r="L558" s="4">
        <f t="shared" si="12"/>
        <v>239.75</v>
      </c>
      <c r="M558" t="s">
        <v>20</v>
      </c>
    </row>
    <row r="559" spans="10:13" x14ac:dyDescent="0.35">
      <c r="J559">
        <v>6000</v>
      </c>
      <c r="K559">
        <v>11960</v>
      </c>
      <c r="L559" s="4">
        <f t="shared" si="12"/>
        <v>199.33333333333334</v>
      </c>
      <c r="M559" t="s">
        <v>20</v>
      </c>
    </row>
    <row r="560" spans="10:13" x14ac:dyDescent="0.35">
      <c r="J560">
        <v>5800</v>
      </c>
      <c r="K560">
        <v>7966</v>
      </c>
      <c r="L560" s="4">
        <f t="shared" si="12"/>
        <v>137.34482758620689</v>
      </c>
      <c r="M560" t="s">
        <v>20</v>
      </c>
    </row>
    <row r="561" spans="10:13" x14ac:dyDescent="0.35">
      <c r="J561">
        <v>105300</v>
      </c>
      <c r="K561">
        <v>106321</v>
      </c>
      <c r="L561" s="4">
        <f t="shared" si="12"/>
        <v>100.9696106362773</v>
      </c>
      <c r="M561" t="s">
        <v>20</v>
      </c>
    </row>
    <row r="562" spans="10:13" x14ac:dyDescent="0.35">
      <c r="J562">
        <v>20000</v>
      </c>
      <c r="K562">
        <v>158832</v>
      </c>
      <c r="L562" s="4">
        <f t="shared" si="12"/>
        <v>794.16</v>
      </c>
      <c r="M562" t="s">
        <v>20</v>
      </c>
    </row>
    <row r="563" spans="10:13" x14ac:dyDescent="0.35">
      <c r="J563">
        <v>3000</v>
      </c>
      <c r="K563">
        <v>11091</v>
      </c>
      <c r="L563" s="4">
        <f t="shared" si="12"/>
        <v>369.7</v>
      </c>
      <c r="M563" t="s">
        <v>20</v>
      </c>
    </row>
    <row r="564" spans="10:13" x14ac:dyDescent="0.35">
      <c r="J564">
        <v>9900</v>
      </c>
      <c r="K564">
        <v>1269</v>
      </c>
      <c r="L564" s="4">
        <f t="shared" si="12"/>
        <v>12.818181818181817</v>
      </c>
      <c r="M564" t="s">
        <v>14</v>
      </c>
    </row>
    <row r="565" spans="10:13" x14ac:dyDescent="0.35">
      <c r="J565">
        <v>3700</v>
      </c>
      <c r="K565">
        <v>5107</v>
      </c>
      <c r="L565" s="4">
        <f t="shared" si="12"/>
        <v>138.02702702702703</v>
      </c>
      <c r="M565" t="s">
        <v>20</v>
      </c>
    </row>
    <row r="566" spans="10:13" x14ac:dyDescent="0.35">
      <c r="J566">
        <v>168700</v>
      </c>
      <c r="K566">
        <v>141393</v>
      </c>
      <c r="L566" s="4">
        <f t="shared" si="12"/>
        <v>83.813278008298752</v>
      </c>
      <c r="M566" t="s">
        <v>14</v>
      </c>
    </row>
    <row r="567" spans="10:13" x14ac:dyDescent="0.35">
      <c r="J567">
        <v>94900</v>
      </c>
      <c r="K567">
        <v>194166</v>
      </c>
      <c r="L567" s="4">
        <f t="shared" si="12"/>
        <v>204.60063224446787</v>
      </c>
      <c r="M567" t="s">
        <v>20</v>
      </c>
    </row>
    <row r="568" spans="10:13" x14ac:dyDescent="0.35">
      <c r="J568">
        <v>9300</v>
      </c>
      <c r="K568">
        <v>4124</v>
      </c>
      <c r="L568" s="4">
        <f t="shared" si="12"/>
        <v>44.344086021505376</v>
      </c>
      <c r="M568" t="s">
        <v>14</v>
      </c>
    </row>
    <row r="569" spans="10:13" x14ac:dyDescent="0.35">
      <c r="J569">
        <v>6800</v>
      </c>
      <c r="K569">
        <v>14865</v>
      </c>
      <c r="L569" s="4">
        <f t="shared" si="12"/>
        <v>218.60294117647058</v>
      </c>
      <c r="M569" t="s">
        <v>20</v>
      </c>
    </row>
    <row r="570" spans="10:13" x14ac:dyDescent="0.35">
      <c r="J570">
        <v>72400</v>
      </c>
      <c r="K570">
        <v>134688</v>
      </c>
      <c r="L570" s="4">
        <f t="shared" si="12"/>
        <v>186.03314917127071</v>
      </c>
      <c r="M570" t="s">
        <v>20</v>
      </c>
    </row>
    <row r="571" spans="10:13" x14ac:dyDescent="0.35">
      <c r="J571">
        <v>20100</v>
      </c>
      <c r="K571">
        <v>47705</v>
      </c>
      <c r="L571" s="4">
        <f t="shared" si="12"/>
        <v>237.33830845771143</v>
      </c>
      <c r="M571" t="s">
        <v>20</v>
      </c>
    </row>
    <row r="572" spans="10:13" x14ac:dyDescent="0.35">
      <c r="J572">
        <v>31200</v>
      </c>
      <c r="K572">
        <v>95364</v>
      </c>
      <c r="L572" s="4">
        <f t="shared" si="12"/>
        <v>305.65384615384613</v>
      </c>
      <c r="M572" t="s">
        <v>20</v>
      </c>
    </row>
    <row r="573" spans="10:13" x14ac:dyDescent="0.35">
      <c r="J573">
        <v>3500</v>
      </c>
      <c r="K573">
        <v>3295</v>
      </c>
      <c r="L573" s="4">
        <f t="shared" si="12"/>
        <v>94.142857142857139</v>
      </c>
      <c r="M573" t="s">
        <v>14</v>
      </c>
    </row>
    <row r="574" spans="10:13" x14ac:dyDescent="0.35">
      <c r="J574">
        <v>9000</v>
      </c>
      <c r="K574">
        <v>4896</v>
      </c>
      <c r="L574" s="4">
        <f t="shared" si="12"/>
        <v>54.400000000000006</v>
      </c>
      <c r="M574" t="s">
        <v>74</v>
      </c>
    </row>
    <row r="575" spans="10:13" x14ac:dyDescent="0.35">
      <c r="J575">
        <v>6700</v>
      </c>
      <c r="K575">
        <v>7496</v>
      </c>
      <c r="L575" s="4">
        <f t="shared" si="12"/>
        <v>111.88059701492537</v>
      </c>
      <c r="M575" t="s">
        <v>20</v>
      </c>
    </row>
    <row r="576" spans="10:13" x14ac:dyDescent="0.35">
      <c r="J576">
        <v>2700</v>
      </c>
      <c r="K576">
        <v>9967</v>
      </c>
      <c r="L576" s="4">
        <f t="shared" si="12"/>
        <v>369.14814814814815</v>
      </c>
      <c r="M576" t="s">
        <v>20</v>
      </c>
    </row>
    <row r="577" spans="10:13" x14ac:dyDescent="0.35">
      <c r="J577">
        <v>83300</v>
      </c>
      <c r="K577">
        <v>52421</v>
      </c>
      <c r="L577" s="4">
        <f t="shared" si="12"/>
        <v>62.930372148859547</v>
      </c>
      <c r="M577" t="s">
        <v>14</v>
      </c>
    </row>
    <row r="578" spans="10:13" x14ac:dyDescent="0.35">
      <c r="J578">
        <v>9700</v>
      </c>
      <c r="K578">
        <v>6298</v>
      </c>
      <c r="L578" s="4">
        <f t="shared" si="12"/>
        <v>64.927835051546396</v>
      </c>
      <c r="M578" t="s">
        <v>14</v>
      </c>
    </row>
    <row r="579" spans="10:13" x14ac:dyDescent="0.35">
      <c r="J579">
        <v>8200</v>
      </c>
      <c r="K579">
        <v>1546</v>
      </c>
      <c r="L579" s="4">
        <f t="shared" ref="L579:L642" si="13">IF(K579=0,"0", (K579/J579)*100)</f>
        <v>18.853658536585368</v>
      </c>
      <c r="M579" t="s">
        <v>74</v>
      </c>
    </row>
    <row r="580" spans="10:13" x14ac:dyDescent="0.35">
      <c r="J580">
        <v>96500</v>
      </c>
      <c r="K580">
        <v>16168</v>
      </c>
      <c r="L580" s="4">
        <f t="shared" si="13"/>
        <v>16.754404145077721</v>
      </c>
      <c r="M580" t="s">
        <v>14</v>
      </c>
    </row>
    <row r="581" spans="10:13" x14ac:dyDescent="0.35">
      <c r="J581">
        <v>6200</v>
      </c>
      <c r="K581">
        <v>6269</v>
      </c>
      <c r="L581" s="4">
        <f t="shared" si="13"/>
        <v>101.11290322580646</v>
      </c>
      <c r="M581" t="s">
        <v>20</v>
      </c>
    </row>
    <row r="582" spans="10:13" x14ac:dyDescent="0.35">
      <c r="J582">
        <v>43800</v>
      </c>
      <c r="K582">
        <v>149578</v>
      </c>
      <c r="L582" s="4">
        <f t="shared" si="13"/>
        <v>341.5022831050228</v>
      </c>
      <c r="M582" t="s">
        <v>20</v>
      </c>
    </row>
    <row r="583" spans="10:13" x14ac:dyDescent="0.35">
      <c r="J583">
        <v>6000</v>
      </c>
      <c r="K583">
        <v>3841</v>
      </c>
      <c r="L583" s="4">
        <f t="shared" si="13"/>
        <v>64.016666666666666</v>
      </c>
      <c r="M583" t="s">
        <v>14</v>
      </c>
    </row>
    <row r="584" spans="10:13" x14ac:dyDescent="0.35">
      <c r="J584">
        <v>8700</v>
      </c>
      <c r="K584">
        <v>4531</v>
      </c>
      <c r="L584" s="4">
        <f t="shared" si="13"/>
        <v>52.080459770114942</v>
      </c>
      <c r="M584" t="s">
        <v>14</v>
      </c>
    </row>
    <row r="585" spans="10:13" x14ac:dyDescent="0.35">
      <c r="J585">
        <v>18900</v>
      </c>
      <c r="K585">
        <v>60934</v>
      </c>
      <c r="L585" s="4">
        <f t="shared" si="13"/>
        <v>322.40211640211641</v>
      </c>
      <c r="M585" t="s">
        <v>20</v>
      </c>
    </row>
    <row r="586" spans="10:13" x14ac:dyDescent="0.35">
      <c r="J586">
        <v>86400</v>
      </c>
      <c r="K586">
        <v>103255</v>
      </c>
      <c r="L586" s="4">
        <f t="shared" si="13"/>
        <v>119.50810185185186</v>
      </c>
      <c r="M586" t="s">
        <v>20</v>
      </c>
    </row>
    <row r="587" spans="10:13" x14ac:dyDescent="0.35">
      <c r="J587">
        <v>8900</v>
      </c>
      <c r="K587">
        <v>13065</v>
      </c>
      <c r="L587" s="4">
        <f t="shared" si="13"/>
        <v>146.79775280898878</v>
      </c>
      <c r="M587" t="s">
        <v>20</v>
      </c>
    </row>
    <row r="588" spans="10:13" x14ac:dyDescent="0.35">
      <c r="J588">
        <v>700</v>
      </c>
      <c r="K588">
        <v>6654</v>
      </c>
      <c r="L588" s="4">
        <f t="shared" si="13"/>
        <v>950.57142857142856</v>
      </c>
      <c r="M588" t="s">
        <v>20</v>
      </c>
    </row>
    <row r="589" spans="10:13" x14ac:dyDescent="0.35">
      <c r="J589">
        <v>9400</v>
      </c>
      <c r="K589">
        <v>6852</v>
      </c>
      <c r="L589" s="4">
        <f t="shared" si="13"/>
        <v>72.893617021276597</v>
      </c>
      <c r="M589" t="s">
        <v>14</v>
      </c>
    </row>
    <row r="590" spans="10:13" x14ac:dyDescent="0.35">
      <c r="J590">
        <v>157600</v>
      </c>
      <c r="K590">
        <v>124517</v>
      </c>
      <c r="L590" s="4">
        <f t="shared" si="13"/>
        <v>79.008248730964468</v>
      </c>
      <c r="M590" t="s">
        <v>14</v>
      </c>
    </row>
    <row r="591" spans="10:13" x14ac:dyDescent="0.35">
      <c r="J591">
        <v>7900</v>
      </c>
      <c r="K591">
        <v>5113</v>
      </c>
      <c r="L591" s="4">
        <f t="shared" si="13"/>
        <v>64.721518987341781</v>
      </c>
      <c r="M591" t="s">
        <v>14</v>
      </c>
    </row>
    <row r="592" spans="10:13" x14ac:dyDescent="0.35">
      <c r="J592">
        <v>7100</v>
      </c>
      <c r="K592">
        <v>5824</v>
      </c>
      <c r="L592" s="4">
        <f t="shared" si="13"/>
        <v>82.028169014084511</v>
      </c>
      <c r="M592" t="s">
        <v>14</v>
      </c>
    </row>
    <row r="593" spans="10:13" x14ac:dyDescent="0.35">
      <c r="J593">
        <v>600</v>
      </c>
      <c r="K593">
        <v>6226</v>
      </c>
      <c r="L593" s="4">
        <f t="shared" si="13"/>
        <v>1037.6666666666667</v>
      </c>
      <c r="M593" t="s">
        <v>20</v>
      </c>
    </row>
    <row r="594" spans="10:13" x14ac:dyDescent="0.35">
      <c r="J594">
        <v>156800</v>
      </c>
      <c r="K594">
        <v>20243</v>
      </c>
      <c r="L594" s="4">
        <f t="shared" si="13"/>
        <v>12.910076530612244</v>
      </c>
      <c r="M594" t="s">
        <v>14</v>
      </c>
    </row>
    <row r="595" spans="10:13" x14ac:dyDescent="0.35">
      <c r="J595">
        <v>121600</v>
      </c>
      <c r="K595">
        <v>188288</v>
      </c>
      <c r="L595" s="4">
        <f t="shared" si="13"/>
        <v>154.84210526315789</v>
      </c>
      <c r="M595" t="s">
        <v>20</v>
      </c>
    </row>
    <row r="596" spans="10:13" x14ac:dyDescent="0.35">
      <c r="J596">
        <v>157300</v>
      </c>
      <c r="K596">
        <v>11167</v>
      </c>
      <c r="L596" s="4">
        <f t="shared" si="13"/>
        <v>7.0991735537190088</v>
      </c>
      <c r="M596" t="s">
        <v>14</v>
      </c>
    </row>
    <row r="597" spans="10:13" x14ac:dyDescent="0.35">
      <c r="J597">
        <v>70300</v>
      </c>
      <c r="K597">
        <v>146595</v>
      </c>
      <c r="L597" s="4">
        <f t="shared" si="13"/>
        <v>208.52773826458036</v>
      </c>
      <c r="M597" t="s">
        <v>20</v>
      </c>
    </row>
    <row r="598" spans="10:13" x14ac:dyDescent="0.35">
      <c r="J598">
        <v>7900</v>
      </c>
      <c r="K598">
        <v>7875</v>
      </c>
      <c r="L598" s="4">
        <f t="shared" si="13"/>
        <v>99.683544303797461</v>
      </c>
      <c r="M598" t="s">
        <v>14</v>
      </c>
    </row>
    <row r="599" spans="10:13" x14ac:dyDescent="0.35">
      <c r="J599">
        <v>73800</v>
      </c>
      <c r="K599">
        <v>148779</v>
      </c>
      <c r="L599" s="4">
        <f t="shared" si="13"/>
        <v>201.59756097560978</v>
      </c>
      <c r="M599" t="s">
        <v>20</v>
      </c>
    </row>
    <row r="600" spans="10:13" x14ac:dyDescent="0.35">
      <c r="J600">
        <v>108500</v>
      </c>
      <c r="K600">
        <v>175868</v>
      </c>
      <c r="L600" s="4">
        <f t="shared" si="13"/>
        <v>162.09032258064516</v>
      </c>
      <c r="M600" t="s">
        <v>20</v>
      </c>
    </row>
    <row r="601" spans="10:13" x14ac:dyDescent="0.35">
      <c r="J601">
        <v>140300</v>
      </c>
      <c r="K601">
        <v>5112</v>
      </c>
      <c r="L601" s="4">
        <f t="shared" si="13"/>
        <v>3.6436208125445471</v>
      </c>
      <c r="M601" t="s">
        <v>14</v>
      </c>
    </row>
    <row r="602" spans="10:13" x14ac:dyDescent="0.35">
      <c r="J602">
        <v>100</v>
      </c>
      <c r="K602">
        <v>5</v>
      </c>
      <c r="L602" s="4">
        <f t="shared" si="13"/>
        <v>5</v>
      </c>
      <c r="M602" t="s">
        <v>14</v>
      </c>
    </row>
    <row r="603" spans="10:13" x14ac:dyDescent="0.35">
      <c r="J603">
        <v>6300</v>
      </c>
      <c r="K603">
        <v>13018</v>
      </c>
      <c r="L603" s="4">
        <f t="shared" si="13"/>
        <v>206.63492063492063</v>
      </c>
      <c r="M603" t="s">
        <v>20</v>
      </c>
    </row>
    <row r="604" spans="10:13" x14ac:dyDescent="0.35">
      <c r="J604">
        <v>71100</v>
      </c>
      <c r="K604">
        <v>91176</v>
      </c>
      <c r="L604" s="4">
        <f t="shared" si="13"/>
        <v>128.23628691983123</v>
      </c>
      <c r="M604" t="s">
        <v>20</v>
      </c>
    </row>
    <row r="605" spans="10:13" x14ac:dyDescent="0.35">
      <c r="J605">
        <v>5300</v>
      </c>
      <c r="K605">
        <v>6342</v>
      </c>
      <c r="L605" s="4">
        <f t="shared" si="13"/>
        <v>119.66037735849055</v>
      </c>
      <c r="M605" t="s">
        <v>20</v>
      </c>
    </row>
    <row r="606" spans="10:13" x14ac:dyDescent="0.35">
      <c r="J606">
        <v>88700</v>
      </c>
      <c r="K606">
        <v>151438</v>
      </c>
      <c r="L606" s="4">
        <f t="shared" si="13"/>
        <v>170.73055242390078</v>
      </c>
      <c r="M606" t="s">
        <v>20</v>
      </c>
    </row>
    <row r="607" spans="10:13" x14ac:dyDescent="0.35">
      <c r="J607">
        <v>3300</v>
      </c>
      <c r="K607">
        <v>6178</v>
      </c>
      <c r="L607" s="4">
        <f t="shared" si="13"/>
        <v>187.21212121212122</v>
      </c>
      <c r="M607" t="s">
        <v>20</v>
      </c>
    </row>
    <row r="608" spans="10:13" x14ac:dyDescent="0.35">
      <c r="J608">
        <v>3400</v>
      </c>
      <c r="K608">
        <v>6405</v>
      </c>
      <c r="L608" s="4">
        <f t="shared" si="13"/>
        <v>188.38235294117646</v>
      </c>
      <c r="M608" t="s">
        <v>20</v>
      </c>
    </row>
    <row r="609" spans="10:13" x14ac:dyDescent="0.35">
      <c r="J609">
        <v>137600</v>
      </c>
      <c r="K609">
        <v>180667</v>
      </c>
      <c r="L609" s="4">
        <f t="shared" si="13"/>
        <v>131.29869186046511</v>
      </c>
      <c r="M609" t="s">
        <v>20</v>
      </c>
    </row>
    <row r="610" spans="10:13" x14ac:dyDescent="0.35">
      <c r="J610">
        <v>3900</v>
      </c>
      <c r="K610">
        <v>11075</v>
      </c>
      <c r="L610" s="4">
        <f t="shared" si="13"/>
        <v>283.97435897435901</v>
      </c>
      <c r="M610" t="s">
        <v>20</v>
      </c>
    </row>
    <row r="611" spans="10:13" x14ac:dyDescent="0.35">
      <c r="J611">
        <v>10000</v>
      </c>
      <c r="K611">
        <v>12042</v>
      </c>
      <c r="L611" s="4">
        <f t="shared" si="13"/>
        <v>120.41999999999999</v>
      </c>
      <c r="M611" t="s">
        <v>20</v>
      </c>
    </row>
    <row r="612" spans="10:13" x14ac:dyDescent="0.35">
      <c r="J612">
        <v>42800</v>
      </c>
      <c r="K612">
        <v>179356</v>
      </c>
      <c r="L612" s="4">
        <f t="shared" si="13"/>
        <v>419.0560747663551</v>
      </c>
      <c r="M612" t="s">
        <v>20</v>
      </c>
    </row>
    <row r="613" spans="10:13" x14ac:dyDescent="0.35">
      <c r="J613">
        <v>8200</v>
      </c>
      <c r="K613">
        <v>1136</v>
      </c>
      <c r="L613" s="4">
        <f t="shared" si="13"/>
        <v>13.853658536585368</v>
      </c>
      <c r="M613" t="s">
        <v>74</v>
      </c>
    </row>
    <row r="614" spans="10:13" x14ac:dyDescent="0.35">
      <c r="J614">
        <v>6200</v>
      </c>
      <c r="K614">
        <v>8645</v>
      </c>
      <c r="L614" s="4">
        <f t="shared" si="13"/>
        <v>139.43548387096774</v>
      </c>
      <c r="M614" t="s">
        <v>20</v>
      </c>
    </row>
    <row r="615" spans="10:13" x14ac:dyDescent="0.35">
      <c r="J615">
        <v>1100</v>
      </c>
      <c r="K615">
        <v>1914</v>
      </c>
      <c r="L615" s="4">
        <f t="shared" si="13"/>
        <v>174</v>
      </c>
      <c r="M615" t="s">
        <v>20</v>
      </c>
    </row>
    <row r="616" spans="10:13" x14ac:dyDescent="0.35">
      <c r="J616">
        <v>26500</v>
      </c>
      <c r="K616">
        <v>41205</v>
      </c>
      <c r="L616" s="4">
        <f t="shared" si="13"/>
        <v>155.49056603773585</v>
      </c>
      <c r="M616" t="s">
        <v>20</v>
      </c>
    </row>
    <row r="617" spans="10:13" x14ac:dyDescent="0.35">
      <c r="J617">
        <v>8500</v>
      </c>
      <c r="K617">
        <v>14488</v>
      </c>
      <c r="L617" s="4">
        <f t="shared" si="13"/>
        <v>170.44705882352943</v>
      </c>
      <c r="M617" t="s">
        <v>20</v>
      </c>
    </row>
    <row r="618" spans="10:13" x14ac:dyDescent="0.35">
      <c r="J618">
        <v>6400</v>
      </c>
      <c r="K618">
        <v>12129</v>
      </c>
      <c r="L618" s="4">
        <f t="shared" si="13"/>
        <v>189.515625</v>
      </c>
      <c r="M618" t="s">
        <v>20</v>
      </c>
    </row>
    <row r="619" spans="10:13" x14ac:dyDescent="0.35">
      <c r="J619">
        <v>1400</v>
      </c>
      <c r="K619">
        <v>3496</v>
      </c>
      <c r="L619" s="4">
        <f t="shared" si="13"/>
        <v>249.71428571428572</v>
      </c>
      <c r="M619" t="s">
        <v>20</v>
      </c>
    </row>
    <row r="620" spans="10:13" x14ac:dyDescent="0.35">
      <c r="J620">
        <v>198600</v>
      </c>
      <c r="K620">
        <v>97037</v>
      </c>
      <c r="L620" s="4">
        <f t="shared" si="13"/>
        <v>48.860523665659613</v>
      </c>
      <c r="M620" t="s">
        <v>14</v>
      </c>
    </row>
    <row r="621" spans="10:13" x14ac:dyDescent="0.35">
      <c r="J621">
        <v>195900</v>
      </c>
      <c r="K621">
        <v>55757</v>
      </c>
      <c r="L621" s="4">
        <f t="shared" si="13"/>
        <v>28.461970393057683</v>
      </c>
      <c r="M621" t="s">
        <v>14</v>
      </c>
    </row>
    <row r="622" spans="10:13" x14ac:dyDescent="0.35">
      <c r="J622">
        <v>4300</v>
      </c>
      <c r="K622">
        <v>11525</v>
      </c>
      <c r="L622" s="4">
        <f t="shared" si="13"/>
        <v>268.02325581395348</v>
      </c>
      <c r="M622" t="s">
        <v>20</v>
      </c>
    </row>
    <row r="623" spans="10:13" x14ac:dyDescent="0.35">
      <c r="J623">
        <v>25600</v>
      </c>
      <c r="K623">
        <v>158669</v>
      </c>
      <c r="L623" s="4">
        <f t="shared" si="13"/>
        <v>619.80078125</v>
      </c>
      <c r="M623" t="s">
        <v>20</v>
      </c>
    </row>
    <row r="624" spans="10:13" x14ac:dyDescent="0.35">
      <c r="J624">
        <v>189000</v>
      </c>
      <c r="K624">
        <v>5916</v>
      </c>
      <c r="L624" s="4">
        <f t="shared" si="13"/>
        <v>3.1301587301587301</v>
      </c>
      <c r="M624" t="s">
        <v>14</v>
      </c>
    </row>
    <row r="625" spans="10:13" x14ac:dyDescent="0.35">
      <c r="J625">
        <v>94300</v>
      </c>
      <c r="K625">
        <v>150806</v>
      </c>
      <c r="L625" s="4">
        <f t="shared" si="13"/>
        <v>159.92152704135739</v>
      </c>
      <c r="M625" t="s">
        <v>20</v>
      </c>
    </row>
    <row r="626" spans="10:13" x14ac:dyDescent="0.35">
      <c r="J626">
        <v>5100</v>
      </c>
      <c r="K626">
        <v>14249</v>
      </c>
      <c r="L626" s="4">
        <f t="shared" si="13"/>
        <v>279.39215686274508</v>
      </c>
      <c r="M626" t="s">
        <v>20</v>
      </c>
    </row>
    <row r="627" spans="10:13" x14ac:dyDescent="0.35">
      <c r="J627">
        <v>7500</v>
      </c>
      <c r="K627">
        <v>5803</v>
      </c>
      <c r="L627" s="4">
        <f t="shared" si="13"/>
        <v>77.373333333333335</v>
      </c>
      <c r="M627" t="s">
        <v>14</v>
      </c>
    </row>
    <row r="628" spans="10:13" x14ac:dyDescent="0.35">
      <c r="J628">
        <v>6400</v>
      </c>
      <c r="K628">
        <v>13205</v>
      </c>
      <c r="L628" s="4">
        <f t="shared" si="13"/>
        <v>206.32812500000003</v>
      </c>
      <c r="M628" t="s">
        <v>20</v>
      </c>
    </row>
    <row r="629" spans="10:13" x14ac:dyDescent="0.35">
      <c r="J629">
        <v>1600</v>
      </c>
      <c r="K629">
        <v>11108</v>
      </c>
      <c r="L629" s="4">
        <f t="shared" si="13"/>
        <v>694.25</v>
      </c>
      <c r="M629" t="s">
        <v>20</v>
      </c>
    </row>
    <row r="630" spans="10:13" x14ac:dyDescent="0.35">
      <c r="J630">
        <v>1900</v>
      </c>
      <c r="K630">
        <v>2884</v>
      </c>
      <c r="L630" s="4">
        <f t="shared" si="13"/>
        <v>151.78947368421052</v>
      </c>
      <c r="M630" t="s">
        <v>20</v>
      </c>
    </row>
    <row r="631" spans="10:13" x14ac:dyDescent="0.35">
      <c r="J631">
        <v>85900</v>
      </c>
      <c r="K631">
        <v>55476</v>
      </c>
      <c r="L631" s="4">
        <f t="shared" si="13"/>
        <v>64.58207217694995</v>
      </c>
      <c r="M631" t="s">
        <v>14</v>
      </c>
    </row>
    <row r="632" spans="10:13" x14ac:dyDescent="0.35">
      <c r="J632">
        <v>9500</v>
      </c>
      <c r="K632">
        <v>5973</v>
      </c>
      <c r="L632" s="4">
        <f t="shared" si="13"/>
        <v>62.873684210526314</v>
      </c>
      <c r="M632" t="s">
        <v>74</v>
      </c>
    </row>
    <row r="633" spans="10:13" x14ac:dyDescent="0.35">
      <c r="J633">
        <v>59200</v>
      </c>
      <c r="K633">
        <v>183756</v>
      </c>
      <c r="L633" s="4">
        <f t="shared" si="13"/>
        <v>310.39864864864865</v>
      </c>
      <c r="M633" t="s">
        <v>20</v>
      </c>
    </row>
    <row r="634" spans="10:13" x14ac:dyDescent="0.35">
      <c r="J634">
        <v>72100</v>
      </c>
      <c r="K634">
        <v>30902</v>
      </c>
      <c r="L634" s="4">
        <f t="shared" si="13"/>
        <v>42.859916782246884</v>
      </c>
      <c r="M634" t="s">
        <v>47</v>
      </c>
    </row>
    <row r="635" spans="10:13" x14ac:dyDescent="0.35">
      <c r="J635">
        <v>6700</v>
      </c>
      <c r="K635">
        <v>5569</v>
      </c>
      <c r="L635" s="4">
        <f t="shared" si="13"/>
        <v>83.119402985074629</v>
      </c>
      <c r="M635" t="s">
        <v>14</v>
      </c>
    </row>
    <row r="636" spans="10:13" x14ac:dyDescent="0.35">
      <c r="J636">
        <v>118200</v>
      </c>
      <c r="K636">
        <v>92824</v>
      </c>
      <c r="L636" s="4">
        <f t="shared" si="13"/>
        <v>78.531302876480552</v>
      </c>
      <c r="M636" t="s">
        <v>74</v>
      </c>
    </row>
    <row r="637" spans="10:13" x14ac:dyDescent="0.35">
      <c r="J637">
        <v>139000</v>
      </c>
      <c r="K637">
        <v>158590</v>
      </c>
      <c r="L637" s="4">
        <f t="shared" si="13"/>
        <v>114.09352517985612</v>
      </c>
      <c r="M637" t="s">
        <v>20</v>
      </c>
    </row>
    <row r="638" spans="10:13" x14ac:dyDescent="0.35">
      <c r="J638">
        <v>197700</v>
      </c>
      <c r="K638">
        <v>127591</v>
      </c>
      <c r="L638" s="4">
        <f t="shared" si="13"/>
        <v>64.537683358624179</v>
      </c>
      <c r="M638" t="s">
        <v>14</v>
      </c>
    </row>
    <row r="639" spans="10:13" x14ac:dyDescent="0.35">
      <c r="J639">
        <v>8500</v>
      </c>
      <c r="K639">
        <v>6750</v>
      </c>
      <c r="L639" s="4">
        <f t="shared" si="13"/>
        <v>79.411764705882348</v>
      </c>
      <c r="M639" t="s">
        <v>14</v>
      </c>
    </row>
    <row r="640" spans="10:13" x14ac:dyDescent="0.35">
      <c r="J640">
        <v>81600</v>
      </c>
      <c r="K640">
        <v>9318</v>
      </c>
      <c r="L640" s="4">
        <f t="shared" si="13"/>
        <v>11.419117647058824</v>
      </c>
      <c r="M640" t="s">
        <v>14</v>
      </c>
    </row>
    <row r="641" spans="10:13" x14ac:dyDescent="0.35">
      <c r="J641">
        <v>8600</v>
      </c>
      <c r="K641">
        <v>4832</v>
      </c>
      <c r="L641" s="4">
        <f t="shared" si="13"/>
        <v>56.186046511627907</v>
      </c>
      <c r="M641" t="s">
        <v>47</v>
      </c>
    </row>
    <row r="642" spans="10:13" x14ac:dyDescent="0.35">
      <c r="J642">
        <v>119800</v>
      </c>
      <c r="K642">
        <v>19769</v>
      </c>
      <c r="L642" s="4">
        <f t="shared" si="13"/>
        <v>16.501669449081803</v>
      </c>
      <c r="M642" t="s">
        <v>14</v>
      </c>
    </row>
    <row r="643" spans="10:13" x14ac:dyDescent="0.35">
      <c r="J643">
        <v>9400</v>
      </c>
      <c r="K643">
        <v>11277</v>
      </c>
      <c r="L643" s="4">
        <f t="shared" ref="L643:L706" si="14">IF(K643=0,"0", (K643/J643)*100)</f>
        <v>119.96808510638297</v>
      </c>
      <c r="M643" t="s">
        <v>20</v>
      </c>
    </row>
    <row r="644" spans="10:13" x14ac:dyDescent="0.35">
      <c r="J644">
        <v>9200</v>
      </c>
      <c r="K644">
        <v>13382</v>
      </c>
      <c r="L644" s="4">
        <f t="shared" si="14"/>
        <v>145.45652173913044</v>
      </c>
      <c r="M644" t="s">
        <v>20</v>
      </c>
    </row>
    <row r="645" spans="10:13" x14ac:dyDescent="0.35">
      <c r="J645">
        <v>14900</v>
      </c>
      <c r="K645">
        <v>32986</v>
      </c>
      <c r="L645" s="4">
        <f t="shared" si="14"/>
        <v>221.38255033557047</v>
      </c>
      <c r="M645" t="s">
        <v>20</v>
      </c>
    </row>
    <row r="646" spans="10:13" x14ac:dyDescent="0.35">
      <c r="J646">
        <v>169400</v>
      </c>
      <c r="K646">
        <v>81984</v>
      </c>
      <c r="L646" s="4">
        <f t="shared" si="14"/>
        <v>48.396694214876035</v>
      </c>
      <c r="M646" t="s">
        <v>14</v>
      </c>
    </row>
    <row r="647" spans="10:13" x14ac:dyDescent="0.35">
      <c r="J647">
        <v>192100</v>
      </c>
      <c r="K647">
        <v>178483</v>
      </c>
      <c r="L647" s="4">
        <f t="shared" si="14"/>
        <v>92.911504424778755</v>
      </c>
      <c r="M647" t="s">
        <v>14</v>
      </c>
    </row>
    <row r="648" spans="10:13" x14ac:dyDescent="0.35">
      <c r="J648">
        <v>98700</v>
      </c>
      <c r="K648">
        <v>87448</v>
      </c>
      <c r="L648" s="4">
        <f t="shared" si="14"/>
        <v>88.599797365754824</v>
      </c>
      <c r="M648" t="s">
        <v>14</v>
      </c>
    </row>
    <row r="649" spans="10:13" x14ac:dyDescent="0.35">
      <c r="J649">
        <v>4500</v>
      </c>
      <c r="K649">
        <v>1863</v>
      </c>
      <c r="L649" s="4">
        <f t="shared" si="14"/>
        <v>41.4</v>
      </c>
      <c r="M649" t="s">
        <v>14</v>
      </c>
    </row>
    <row r="650" spans="10:13" x14ac:dyDescent="0.35">
      <c r="J650">
        <v>98600</v>
      </c>
      <c r="K650">
        <v>62174</v>
      </c>
      <c r="L650" s="4">
        <f t="shared" si="14"/>
        <v>63.056795131845846</v>
      </c>
      <c r="M650" t="s">
        <v>74</v>
      </c>
    </row>
    <row r="651" spans="10:13" x14ac:dyDescent="0.35">
      <c r="J651">
        <v>121700</v>
      </c>
      <c r="K651">
        <v>59003</v>
      </c>
      <c r="L651" s="4">
        <f t="shared" si="14"/>
        <v>48.482333607230892</v>
      </c>
      <c r="M651" t="s">
        <v>14</v>
      </c>
    </row>
    <row r="652" spans="10:13" x14ac:dyDescent="0.35">
      <c r="J652">
        <v>100</v>
      </c>
      <c r="K652">
        <v>2</v>
      </c>
      <c r="L652" s="4">
        <f t="shared" si="14"/>
        <v>2</v>
      </c>
      <c r="M652" t="s">
        <v>14</v>
      </c>
    </row>
    <row r="653" spans="10:13" x14ac:dyDescent="0.35">
      <c r="J653">
        <v>196700</v>
      </c>
      <c r="K653">
        <v>174039</v>
      </c>
      <c r="L653" s="4">
        <f t="shared" si="14"/>
        <v>88.47941026944585</v>
      </c>
      <c r="M653" t="s">
        <v>14</v>
      </c>
    </row>
    <row r="654" spans="10:13" x14ac:dyDescent="0.35">
      <c r="J654">
        <v>10000</v>
      </c>
      <c r="K654">
        <v>12684</v>
      </c>
      <c r="L654" s="4">
        <f t="shared" si="14"/>
        <v>126.84</v>
      </c>
      <c r="M654" t="s">
        <v>20</v>
      </c>
    </row>
    <row r="655" spans="10:13" x14ac:dyDescent="0.35">
      <c r="J655">
        <v>600</v>
      </c>
      <c r="K655">
        <v>14033</v>
      </c>
      <c r="L655" s="4">
        <f t="shared" si="14"/>
        <v>2338.833333333333</v>
      </c>
      <c r="M655" t="s">
        <v>20</v>
      </c>
    </row>
    <row r="656" spans="10:13" x14ac:dyDescent="0.35">
      <c r="J656">
        <v>35000</v>
      </c>
      <c r="K656">
        <v>177936</v>
      </c>
      <c r="L656" s="4">
        <f t="shared" si="14"/>
        <v>508.38857142857148</v>
      </c>
      <c r="M656" t="s">
        <v>20</v>
      </c>
    </row>
    <row r="657" spans="10:13" x14ac:dyDescent="0.35">
      <c r="J657">
        <v>6900</v>
      </c>
      <c r="K657">
        <v>13212</v>
      </c>
      <c r="L657" s="4">
        <f t="shared" si="14"/>
        <v>191.47826086956522</v>
      </c>
      <c r="M657" t="s">
        <v>20</v>
      </c>
    </row>
    <row r="658" spans="10:13" x14ac:dyDescent="0.35">
      <c r="J658">
        <v>118400</v>
      </c>
      <c r="K658">
        <v>49879</v>
      </c>
      <c r="L658" s="4">
        <f t="shared" si="14"/>
        <v>42.127533783783782</v>
      </c>
      <c r="M658" t="s">
        <v>14</v>
      </c>
    </row>
    <row r="659" spans="10:13" x14ac:dyDescent="0.35">
      <c r="J659">
        <v>10000</v>
      </c>
      <c r="K659">
        <v>824</v>
      </c>
      <c r="L659" s="4">
        <f t="shared" si="14"/>
        <v>8.24</v>
      </c>
      <c r="M659" t="s">
        <v>14</v>
      </c>
    </row>
    <row r="660" spans="10:13" x14ac:dyDescent="0.35">
      <c r="J660">
        <v>52600</v>
      </c>
      <c r="K660">
        <v>31594</v>
      </c>
      <c r="L660" s="4">
        <f t="shared" si="14"/>
        <v>60.064638783269963</v>
      </c>
      <c r="M660" t="s">
        <v>74</v>
      </c>
    </row>
    <row r="661" spans="10:13" x14ac:dyDescent="0.35">
      <c r="J661">
        <v>120700</v>
      </c>
      <c r="K661">
        <v>57010</v>
      </c>
      <c r="L661" s="4">
        <f t="shared" si="14"/>
        <v>47.232808616404313</v>
      </c>
      <c r="M661" t="s">
        <v>14</v>
      </c>
    </row>
    <row r="662" spans="10:13" x14ac:dyDescent="0.35">
      <c r="J662">
        <v>9100</v>
      </c>
      <c r="K662">
        <v>7438</v>
      </c>
      <c r="L662" s="4">
        <f t="shared" si="14"/>
        <v>81.736263736263737</v>
      </c>
      <c r="M662" t="s">
        <v>14</v>
      </c>
    </row>
    <row r="663" spans="10:13" x14ac:dyDescent="0.35">
      <c r="J663">
        <v>106800</v>
      </c>
      <c r="K663">
        <v>57872</v>
      </c>
      <c r="L663" s="4">
        <f t="shared" si="14"/>
        <v>54.187265917603</v>
      </c>
      <c r="M663" t="s">
        <v>14</v>
      </c>
    </row>
    <row r="664" spans="10:13" x14ac:dyDescent="0.35">
      <c r="J664">
        <v>9100</v>
      </c>
      <c r="K664">
        <v>8906</v>
      </c>
      <c r="L664" s="4">
        <f t="shared" si="14"/>
        <v>97.868131868131869</v>
      </c>
      <c r="M664" t="s">
        <v>14</v>
      </c>
    </row>
    <row r="665" spans="10:13" x14ac:dyDescent="0.35">
      <c r="J665">
        <v>10000</v>
      </c>
      <c r="K665">
        <v>7724</v>
      </c>
      <c r="L665" s="4">
        <f t="shared" si="14"/>
        <v>77.239999999999995</v>
      </c>
      <c r="M665" t="s">
        <v>14</v>
      </c>
    </row>
    <row r="666" spans="10:13" x14ac:dyDescent="0.35">
      <c r="J666">
        <v>79400</v>
      </c>
      <c r="K666">
        <v>26571</v>
      </c>
      <c r="L666" s="4">
        <f t="shared" si="14"/>
        <v>33.464735516372798</v>
      </c>
      <c r="M666" t="s">
        <v>14</v>
      </c>
    </row>
    <row r="667" spans="10:13" x14ac:dyDescent="0.35">
      <c r="J667">
        <v>5100</v>
      </c>
      <c r="K667">
        <v>12219</v>
      </c>
      <c r="L667" s="4">
        <f t="shared" si="14"/>
        <v>239.58823529411765</v>
      </c>
      <c r="M667" t="s">
        <v>20</v>
      </c>
    </row>
    <row r="668" spans="10:13" x14ac:dyDescent="0.35">
      <c r="J668">
        <v>3100</v>
      </c>
      <c r="K668">
        <v>1985</v>
      </c>
      <c r="L668" s="4">
        <f t="shared" si="14"/>
        <v>64.032258064516128</v>
      </c>
      <c r="M668" t="s">
        <v>74</v>
      </c>
    </row>
    <row r="669" spans="10:13" x14ac:dyDescent="0.35">
      <c r="J669">
        <v>6900</v>
      </c>
      <c r="K669">
        <v>12155</v>
      </c>
      <c r="L669" s="4">
        <f t="shared" si="14"/>
        <v>176.15942028985506</v>
      </c>
      <c r="M669" t="s">
        <v>20</v>
      </c>
    </row>
    <row r="670" spans="10:13" x14ac:dyDescent="0.35">
      <c r="J670">
        <v>27500</v>
      </c>
      <c r="K670">
        <v>5593</v>
      </c>
      <c r="L670" s="4">
        <f t="shared" si="14"/>
        <v>20.33818181818182</v>
      </c>
      <c r="M670" t="s">
        <v>14</v>
      </c>
    </row>
    <row r="671" spans="10:13" x14ac:dyDescent="0.35">
      <c r="J671">
        <v>48800</v>
      </c>
      <c r="K671">
        <v>175020</v>
      </c>
      <c r="L671" s="4">
        <f t="shared" si="14"/>
        <v>358.64754098360658</v>
      </c>
      <c r="M671" t="s">
        <v>20</v>
      </c>
    </row>
    <row r="672" spans="10:13" x14ac:dyDescent="0.35">
      <c r="J672">
        <v>16200</v>
      </c>
      <c r="K672">
        <v>75955</v>
      </c>
      <c r="L672" s="4">
        <f t="shared" si="14"/>
        <v>468.85802469135803</v>
      </c>
      <c r="M672" t="s">
        <v>20</v>
      </c>
    </row>
    <row r="673" spans="10:13" x14ac:dyDescent="0.35">
      <c r="J673">
        <v>97600</v>
      </c>
      <c r="K673">
        <v>119127</v>
      </c>
      <c r="L673" s="4">
        <f t="shared" si="14"/>
        <v>122.05635245901641</v>
      </c>
      <c r="M673" t="s">
        <v>20</v>
      </c>
    </row>
    <row r="674" spans="10:13" x14ac:dyDescent="0.35">
      <c r="J674">
        <v>197900</v>
      </c>
      <c r="K674">
        <v>110689</v>
      </c>
      <c r="L674" s="4">
        <f t="shared" si="14"/>
        <v>55.931783729156137</v>
      </c>
      <c r="M674" t="s">
        <v>14</v>
      </c>
    </row>
    <row r="675" spans="10:13" x14ac:dyDescent="0.35">
      <c r="J675">
        <v>5600</v>
      </c>
      <c r="K675">
        <v>2445</v>
      </c>
      <c r="L675" s="4">
        <f t="shared" si="14"/>
        <v>43.660714285714285</v>
      </c>
      <c r="M675" t="s">
        <v>14</v>
      </c>
    </row>
    <row r="676" spans="10:13" x14ac:dyDescent="0.35">
      <c r="J676">
        <v>170700</v>
      </c>
      <c r="K676">
        <v>57250</v>
      </c>
      <c r="L676" s="4">
        <f t="shared" si="14"/>
        <v>33.53837141183363</v>
      </c>
      <c r="M676" t="s">
        <v>74</v>
      </c>
    </row>
    <row r="677" spans="10:13" x14ac:dyDescent="0.35">
      <c r="J677">
        <v>9700</v>
      </c>
      <c r="K677">
        <v>11929</v>
      </c>
      <c r="L677" s="4">
        <f t="shared" si="14"/>
        <v>122.97938144329896</v>
      </c>
      <c r="M677" t="s">
        <v>20</v>
      </c>
    </row>
    <row r="678" spans="10:13" x14ac:dyDescent="0.35">
      <c r="J678">
        <v>62300</v>
      </c>
      <c r="K678">
        <v>118214</v>
      </c>
      <c r="L678" s="4">
        <f t="shared" si="14"/>
        <v>189.74959871589084</v>
      </c>
      <c r="M678" t="s">
        <v>20</v>
      </c>
    </row>
    <row r="679" spans="10:13" x14ac:dyDescent="0.35">
      <c r="J679">
        <v>5300</v>
      </c>
      <c r="K679">
        <v>4432</v>
      </c>
      <c r="L679" s="4">
        <f t="shared" si="14"/>
        <v>83.622641509433961</v>
      </c>
      <c r="M679" t="s">
        <v>14</v>
      </c>
    </row>
    <row r="680" spans="10:13" x14ac:dyDescent="0.35">
      <c r="J680">
        <v>99500</v>
      </c>
      <c r="K680">
        <v>17879</v>
      </c>
      <c r="L680" s="4">
        <f t="shared" si="14"/>
        <v>17.968844221105527</v>
      </c>
      <c r="M680" t="s">
        <v>74</v>
      </c>
    </row>
    <row r="681" spans="10:13" x14ac:dyDescent="0.35">
      <c r="J681">
        <v>1400</v>
      </c>
      <c r="K681">
        <v>14511</v>
      </c>
      <c r="L681" s="4">
        <f t="shared" si="14"/>
        <v>1036.5</v>
      </c>
      <c r="M681" t="s">
        <v>20</v>
      </c>
    </row>
    <row r="682" spans="10:13" x14ac:dyDescent="0.35">
      <c r="J682">
        <v>145600</v>
      </c>
      <c r="K682">
        <v>141822</v>
      </c>
      <c r="L682" s="4">
        <f t="shared" si="14"/>
        <v>97.405219780219781</v>
      </c>
      <c r="M682" t="s">
        <v>14</v>
      </c>
    </row>
    <row r="683" spans="10:13" x14ac:dyDescent="0.35">
      <c r="J683">
        <v>184100</v>
      </c>
      <c r="K683">
        <v>159037</v>
      </c>
      <c r="L683" s="4">
        <f t="shared" si="14"/>
        <v>86.386203150461711</v>
      </c>
      <c r="M683" t="s">
        <v>14</v>
      </c>
    </row>
    <row r="684" spans="10:13" x14ac:dyDescent="0.35">
      <c r="J684">
        <v>5400</v>
      </c>
      <c r="K684">
        <v>8109</v>
      </c>
      <c r="L684" s="4">
        <f t="shared" si="14"/>
        <v>150.16666666666666</v>
      </c>
      <c r="M684" t="s">
        <v>20</v>
      </c>
    </row>
    <row r="685" spans="10:13" x14ac:dyDescent="0.35">
      <c r="J685">
        <v>2300</v>
      </c>
      <c r="K685">
        <v>8244</v>
      </c>
      <c r="L685" s="4">
        <f t="shared" si="14"/>
        <v>358.43478260869563</v>
      </c>
      <c r="M685" t="s">
        <v>20</v>
      </c>
    </row>
    <row r="686" spans="10:13" x14ac:dyDescent="0.35">
      <c r="J686">
        <v>1400</v>
      </c>
      <c r="K686">
        <v>7600</v>
      </c>
      <c r="L686" s="4">
        <f t="shared" si="14"/>
        <v>542.85714285714289</v>
      </c>
      <c r="M686" t="s">
        <v>20</v>
      </c>
    </row>
    <row r="687" spans="10:13" x14ac:dyDescent="0.35">
      <c r="J687">
        <v>140000</v>
      </c>
      <c r="K687">
        <v>94501</v>
      </c>
      <c r="L687" s="4">
        <f t="shared" si="14"/>
        <v>67.500714285714281</v>
      </c>
      <c r="M687" t="s">
        <v>14</v>
      </c>
    </row>
    <row r="688" spans="10:13" x14ac:dyDescent="0.35">
      <c r="J688">
        <v>7500</v>
      </c>
      <c r="K688">
        <v>14381</v>
      </c>
      <c r="L688" s="4">
        <f t="shared" si="14"/>
        <v>191.74666666666667</v>
      </c>
      <c r="M688" t="s">
        <v>20</v>
      </c>
    </row>
    <row r="689" spans="10:13" x14ac:dyDescent="0.35">
      <c r="J689">
        <v>1500</v>
      </c>
      <c r="K689">
        <v>13980</v>
      </c>
      <c r="L689" s="4">
        <f t="shared" si="14"/>
        <v>932</v>
      </c>
      <c r="M689" t="s">
        <v>20</v>
      </c>
    </row>
    <row r="690" spans="10:13" x14ac:dyDescent="0.35">
      <c r="J690">
        <v>2900</v>
      </c>
      <c r="K690">
        <v>12449</v>
      </c>
      <c r="L690" s="4">
        <f t="shared" si="14"/>
        <v>429.27586206896552</v>
      </c>
      <c r="M690" t="s">
        <v>20</v>
      </c>
    </row>
    <row r="691" spans="10:13" x14ac:dyDescent="0.35">
      <c r="J691">
        <v>7300</v>
      </c>
      <c r="K691">
        <v>7348</v>
      </c>
      <c r="L691" s="4">
        <f t="shared" si="14"/>
        <v>100.65753424657535</v>
      </c>
      <c r="M691" t="s">
        <v>20</v>
      </c>
    </row>
    <row r="692" spans="10:13" x14ac:dyDescent="0.35">
      <c r="J692">
        <v>3600</v>
      </c>
      <c r="K692">
        <v>8158</v>
      </c>
      <c r="L692" s="4">
        <f t="shared" si="14"/>
        <v>226.61111111111109</v>
      </c>
      <c r="M692" t="s">
        <v>20</v>
      </c>
    </row>
    <row r="693" spans="10:13" x14ac:dyDescent="0.35">
      <c r="J693">
        <v>5000</v>
      </c>
      <c r="K693">
        <v>7119</v>
      </c>
      <c r="L693" s="4">
        <f t="shared" si="14"/>
        <v>142.38</v>
      </c>
      <c r="M693" t="s">
        <v>20</v>
      </c>
    </row>
    <row r="694" spans="10:13" x14ac:dyDescent="0.35">
      <c r="J694">
        <v>6000</v>
      </c>
      <c r="K694">
        <v>5438</v>
      </c>
      <c r="L694" s="4">
        <f t="shared" si="14"/>
        <v>90.633333333333326</v>
      </c>
      <c r="M694" t="s">
        <v>14</v>
      </c>
    </row>
    <row r="695" spans="10:13" x14ac:dyDescent="0.35">
      <c r="J695">
        <v>180400</v>
      </c>
      <c r="K695">
        <v>115396</v>
      </c>
      <c r="L695" s="4">
        <f t="shared" si="14"/>
        <v>63.966740576496676</v>
      </c>
      <c r="M695" t="s">
        <v>14</v>
      </c>
    </row>
    <row r="696" spans="10:13" x14ac:dyDescent="0.35">
      <c r="J696">
        <v>9100</v>
      </c>
      <c r="K696">
        <v>7656</v>
      </c>
      <c r="L696" s="4">
        <f t="shared" si="14"/>
        <v>84.131868131868131</v>
      </c>
      <c r="M696" t="s">
        <v>14</v>
      </c>
    </row>
    <row r="697" spans="10:13" x14ac:dyDescent="0.35">
      <c r="J697">
        <v>9200</v>
      </c>
      <c r="K697">
        <v>12322</v>
      </c>
      <c r="L697" s="4">
        <f t="shared" si="14"/>
        <v>133.93478260869566</v>
      </c>
      <c r="M697" t="s">
        <v>20</v>
      </c>
    </row>
    <row r="698" spans="10:13" x14ac:dyDescent="0.35">
      <c r="J698">
        <v>164100</v>
      </c>
      <c r="K698">
        <v>96888</v>
      </c>
      <c r="L698" s="4">
        <f t="shared" si="14"/>
        <v>59.042047531992694</v>
      </c>
      <c r="M698" t="s">
        <v>14</v>
      </c>
    </row>
    <row r="699" spans="10:13" x14ac:dyDescent="0.35">
      <c r="J699">
        <v>128900</v>
      </c>
      <c r="K699">
        <v>196960</v>
      </c>
      <c r="L699" s="4">
        <f t="shared" si="14"/>
        <v>152.80062063615205</v>
      </c>
      <c r="M699" t="s">
        <v>20</v>
      </c>
    </row>
    <row r="700" spans="10:13" x14ac:dyDescent="0.35">
      <c r="J700">
        <v>42100</v>
      </c>
      <c r="K700">
        <v>188057</v>
      </c>
      <c r="L700" s="4">
        <f t="shared" si="14"/>
        <v>446.69121140142522</v>
      </c>
      <c r="M700" t="s">
        <v>20</v>
      </c>
    </row>
    <row r="701" spans="10:13" x14ac:dyDescent="0.35">
      <c r="J701">
        <v>7400</v>
      </c>
      <c r="K701">
        <v>6245</v>
      </c>
      <c r="L701" s="4">
        <f t="shared" si="14"/>
        <v>84.391891891891888</v>
      </c>
      <c r="M701" t="s">
        <v>14</v>
      </c>
    </row>
    <row r="702" spans="10:13" x14ac:dyDescent="0.35">
      <c r="J702">
        <v>100</v>
      </c>
      <c r="K702">
        <v>3</v>
      </c>
      <c r="L702" s="4">
        <f t="shared" si="14"/>
        <v>3</v>
      </c>
      <c r="M702" t="s">
        <v>14</v>
      </c>
    </row>
    <row r="703" spans="10:13" x14ac:dyDescent="0.35">
      <c r="J703">
        <v>52000</v>
      </c>
      <c r="K703">
        <v>91014</v>
      </c>
      <c r="L703" s="4">
        <f t="shared" si="14"/>
        <v>175.02692307692308</v>
      </c>
      <c r="M703" t="s">
        <v>20</v>
      </c>
    </row>
    <row r="704" spans="10:13" x14ac:dyDescent="0.35">
      <c r="J704">
        <v>8700</v>
      </c>
      <c r="K704">
        <v>4710</v>
      </c>
      <c r="L704" s="4">
        <f t="shared" si="14"/>
        <v>54.137931034482754</v>
      </c>
      <c r="M704" t="s">
        <v>14</v>
      </c>
    </row>
    <row r="705" spans="10:13" x14ac:dyDescent="0.35">
      <c r="J705">
        <v>63400</v>
      </c>
      <c r="K705">
        <v>197728</v>
      </c>
      <c r="L705" s="4">
        <f t="shared" si="14"/>
        <v>311.87381703470032</v>
      </c>
      <c r="M705" t="s">
        <v>20</v>
      </c>
    </row>
    <row r="706" spans="10:13" x14ac:dyDescent="0.35">
      <c r="J706">
        <v>8700</v>
      </c>
      <c r="K706">
        <v>10682</v>
      </c>
      <c r="L706" s="4">
        <f t="shared" si="14"/>
        <v>122.78160919540231</v>
      </c>
      <c r="M706" t="s">
        <v>20</v>
      </c>
    </row>
    <row r="707" spans="10:13" x14ac:dyDescent="0.35">
      <c r="J707">
        <v>169700</v>
      </c>
      <c r="K707">
        <v>168048</v>
      </c>
      <c r="L707" s="4">
        <f t="shared" ref="L707:L770" si="15">IF(K707=0,"0", (K707/J707)*100)</f>
        <v>99.026517383618156</v>
      </c>
      <c r="M707" t="s">
        <v>14</v>
      </c>
    </row>
    <row r="708" spans="10:13" x14ac:dyDescent="0.35">
      <c r="J708">
        <v>108400</v>
      </c>
      <c r="K708">
        <v>138586</v>
      </c>
      <c r="L708" s="4">
        <f t="shared" si="15"/>
        <v>127.84686346863469</v>
      </c>
      <c r="M708" t="s">
        <v>20</v>
      </c>
    </row>
    <row r="709" spans="10:13" x14ac:dyDescent="0.35">
      <c r="J709">
        <v>7300</v>
      </c>
      <c r="K709">
        <v>11579</v>
      </c>
      <c r="L709" s="4">
        <f t="shared" si="15"/>
        <v>158.61643835616439</v>
      </c>
      <c r="M709" t="s">
        <v>20</v>
      </c>
    </row>
    <row r="710" spans="10:13" x14ac:dyDescent="0.35">
      <c r="J710">
        <v>1700</v>
      </c>
      <c r="K710">
        <v>12020</v>
      </c>
      <c r="L710" s="4">
        <f t="shared" si="15"/>
        <v>707.05882352941171</v>
      </c>
      <c r="M710" t="s">
        <v>20</v>
      </c>
    </row>
    <row r="711" spans="10:13" x14ac:dyDescent="0.35">
      <c r="J711">
        <v>9800</v>
      </c>
      <c r="K711">
        <v>13954</v>
      </c>
      <c r="L711" s="4">
        <f t="shared" si="15"/>
        <v>142.38775510204081</v>
      </c>
      <c r="M711" t="s">
        <v>20</v>
      </c>
    </row>
    <row r="712" spans="10:13" x14ac:dyDescent="0.35">
      <c r="J712">
        <v>4300</v>
      </c>
      <c r="K712">
        <v>6358</v>
      </c>
      <c r="L712" s="4">
        <f t="shared" si="15"/>
        <v>147.86046511627907</v>
      </c>
      <c r="M712" t="s">
        <v>20</v>
      </c>
    </row>
    <row r="713" spans="10:13" x14ac:dyDescent="0.35">
      <c r="J713">
        <v>6200</v>
      </c>
      <c r="K713">
        <v>1260</v>
      </c>
      <c r="L713" s="4">
        <f t="shared" si="15"/>
        <v>20.322580645161288</v>
      </c>
      <c r="M713" t="s">
        <v>14</v>
      </c>
    </row>
    <row r="714" spans="10:13" x14ac:dyDescent="0.35">
      <c r="J714">
        <v>800</v>
      </c>
      <c r="K714">
        <v>14725</v>
      </c>
      <c r="L714" s="4">
        <f t="shared" si="15"/>
        <v>1840.625</v>
      </c>
      <c r="M714" t="s">
        <v>20</v>
      </c>
    </row>
    <row r="715" spans="10:13" x14ac:dyDescent="0.35">
      <c r="J715">
        <v>6900</v>
      </c>
      <c r="K715">
        <v>11174</v>
      </c>
      <c r="L715" s="4">
        <f t="shared" si="15"/>
        <v>161.94202898550725</v>
      </c>
      <c r="M715" t="s">
        <v>20</v>
      </c>
    </row>
    <row r="716" spans="10:13" x14ac:dyDescent="0.35">
      <c r="J716">
        <v>38500</v>
      </c>
      <c r="K716">
        <v>182036</v>
      </c>
      <c r="L716" s="4">
        <f t="shared" si="15"/>
        <v>472.82077922077923</v>
      </c>
      <c r="M716" t="s">
        <v>20</v>
      </c>
    </row>
    <row r="717" spans="10:13" x14ac:dyDescent="0.35">
      <c r="J717">
        <v>118000</v>
      </c>
      <c r="K717">
        <v>28870</v>
      </c>
      <c r="L717" s="4">
        <f t="shared" si="15"/>
        <v>24.466101694915253</v>
      </c>
      <c r="M717" t="s">
        <v>14</v>
      </c>
    </row>
    <row r="718" spans="10:13" x14ac:dyDescent="0.35">
      <c r="J718">
        <v>2000</v>
      </c>
      <c r="K718">
        <v>10353</v>
      </c>
      <c r="L718" s="4">
        <f t="shared" si="15"/>
        <v>517.65</v>
      </c>
      <c r="M718" t="s">
        <v>20</v>
      </c>
    </row>
    <row r="719" spans="10:13" x14ac:dyDescent="0.35">
      <c r="J719">
        <v>5600</v>
      </c>
      <c r="K719">
        <v>13868</v>
      </c>
      <c r="L719" s="4">
        <f t="shared" si="15"/>
        <v>247.64285714285714</v>
      </c>
      <c r="M719" t="s">
        <v>20</v>
      </c>
    </row>
    <row r="720" spans="10:13" x14ac:dyDescent="0.35">
      <c r="J720">
        <v>8300</v>
      </c>
      <c r="K720">
        <v>8317</v>
      </c>
      <c r="L720" s="4">
        <f t="shared" si="15"/>
        <v>100.20481927710843</v>
      </c>
      <c r="M720" t="s">
        <v>20</v>
      </c>
    </row>
    <row r="721" spans="10:13" x14ac:dyDescent="0.35">
      <c r="J721">
        <v>6900</v>
      </c>
      <c r="K721">
        <v>10557</v>
      </c>
      <c r="L721" s="4">
        <f t="shared" si="15"/>
        <v>153</v>
      </c>
      <c r="M721" t="s">
        <v>20</v>
      </c>
    </row>
    <row r="722" spans="10:13" x14ac:dyDescent="0.35">
      <c r="J722">
        <v>8700</v>
      </c>
      <c r="K722">
        <v>3227</v>
      </c>
      <c r="L722" s="4">
        <f t="shared" si="15"/>
        <v>37.091954022988503</v>
      </c>
      <c r="M722" t="s">
        <v>74</v>
      </c>
    </row>
    <row r="723" spans="10:13" x14ac:dyDescent="0.35">
      <c r="J723">
        <v>123600</v>
      </c>
      <c r="K723">
        <v>5429</v>
      </c>
      <c r="L723" s="4">
        <f t="shared" si="15"/>
        <v>4.392394822006473</v>
      </c>
      <c r="M723" t="s">
        <v>74</v>
      </c>
    </row>
    <row r="724" spans="10:13" x14ac:dyDescent="0.35">
      <c r="J724">
        <v>48500</v>
      </c>
      <c r="K724">
        <v>75906</v>
      </c>
      <c r="L724" s="4">
        <f t="shared" si="15"/>
        <v>156.50721649484535</v>
      </c>
      <c r="M724" t="s">
        <v>20</v>
      </c>
    </row>
    <row r="725" spans="10:13" x14ac:dyDescent="0.35">
      <c r="J725">
        <v>4900</v>
      </c>
      <c r="K725">
        <v>13250</v>
      </c>
      <c r="L725" s="4">
        <f t="shared" si="15"/>
        <v>270.40816326530609</v>
      </c>
      <c r="M725" t="s">
        <v>20</v>
      </c>
    </row>
    <row r="726" spans="10:13" x14ac:dyDescent="0.35">
      <c r="J726">
        <v>8400</v>
      </c>
      <c r="K726">
        <v>11261</v>
      </c>
      <c r="L726" s="4">
        <f t="shared" si="15"/>
        <v>134.05952380952382</v>
      </c>
      <c r="M726" t="s">
        <v>20</v>
      </c>
    </row>
    <row r="727" spans="10:13" x14ac:dyDescent="0.35">
      <c r="J727">
        <v>193200</v>
      </c>
      <c r="K727">
        <v>97369</v>
      </c>
      <c r="L727" s="4">
        <f t="shared" si="15"/>
        <v>50.398033126293996</v>
      </c>
      <c r="M727" t="s">
        <v>14</v>
      </c>
    </row>
    <row r="728" spans="10:13" x14ac:dyDescent="0.35">
      <c r="J728">
        <v>54300</v>
      </c>
      <c r="K728">
        <v>48227</v>
      </c>
      <c r="L728" s="4">
        <f t="shared" si="15"/>
        <v>88.815837937384899</v>
      </c>
      <c r="M728" t="s">
        <v>74</v>
      </c>
    </row>
    <row r="729" spans="10:13" x14ac:dyDescent="0.35">
      <c r="J729">
        <v>8900</v>
      </c>
      <c r="K729">
        <v>14685</v>
      </c>
      <c r="L729" s="4">
        <f t="shared" si="15"/>
        <v>165</v>
      </c>
      <c r="M729" t="s">
        <v>20</v>
      </c>
    </row>
    <row r="730" spans="10:13" x14ac:dyDescent="0.35">
      <c r="J730">
        <v>4200</v>
      </c>
      <c r="K730">
        <v>735</v>
      </c>
      <c r="L730" s="4">
        <f t="shared" si="15"/>
        <v>17.5</v>
      </c>
      <c r="M730" t="s">
        <v>14</v>
      </c>
    </row>
    <row r="731" spans="10:13" x14ac:dyDescent="0.35">
      <c r="J731">
        <v>5600</v>
      </c>
      <c r="K731">
        <v>10397</v>
      </c>
      <c r="L731" s="4">
        <f t="shared" si="15"/>
        <v>185.66071428571428</v>
      </c>
      <c r="M731" t="s">
        <v>20</v>
      </c>
    </row>
    <row r="732" spans="10:13" x14ac:dyDescent="0.35">
      <c r="J732">
        <v>28800</v>
      </c>
      <c r="K732">
        <v>118847</v>
      </c>
      <c r="L732" s="4">
        <f t="shared" si="15"/>
        <v>412.6631944444444</v>
      </c>
      <c r="M732" t="s">
        <v>20</v>
      </c>
    </row>
    <row r="733" spans="10:13" x14ac:dyDescent="0.35">
      <c r="J733">
        <v>8000</v>
      </c>
      <c r="K733">
        <v>7220</v>
      </c>
      <c r="L733" s="4">
        <f t="shared" si="15"/>
        <v>90.25</v>
      </c>
      <c r="M733" t="s">
        <v>74</v>
      </c>
    </row>
    <row r="734" spans="10:13" x14ac:dyDescent="0.35">
      <c r="J734">
        <v>117000</v>
      </c>
      <c r="K734">
        <v>107622</v>
      </c>
      <c r="L734" s="4">
        <f t="shared" si="15"/>
        <v>91.984615384615381</v>
      </c>
      <c r="M734" t="s">
        <v>14</v>
      </c>
    </row>
    <row r="735" spans="10:13" x14ac:dyDescent="0.35">
      <c r="J735">
        <v>15800</v>
      </c>
      <c r="K735">
        <v>83267</v>
      </c>
      <c r="L735" s="4">
        <f t="shared" si="15"/>
        <v>527.00632911392404</v>
      </c>
      <c r="M735" t="s">
        <v>20</v>
      </c>
    </row>
    <row r="736" spans="10:13" x14ac:dyDescent="0.35">
      <c r="J736">
        <v>4200</v>
      </c>
      <c r="K736">
        <v>13404</v>
      </c>
      <c r="L736" s="4">
        <f t="shared" si="15"/>
        <v>319.14285714285711</v>
      </c>
      <c r="M736" t="s">
        <v>20</v>
      </c>
    </row>
    <row r="737" spans="10:13" x14ac:dyDescent="0.35">
      <c r="J737">
        <v>37100</v>
      </c>
      <c r="K737">
        <v>131404</v>
      </c>
      <c r="L737" s="4">
        <f t="shared" si="15"/>
        <v>354.18867924528303</v>
      </c>
      <c r="M737" t="s">
        <v>20</v>
      </c>
    </row>
    <row r="738" spans="10:13" x14ac:dyDescent="0.35">
      <c r="J738">
        <v>7700</v>
      </c>
      <c r="K738">
        <v>2533</v>
      </c>
      <c r="L738" s="4">
        <f t="shared" si="15"/>
        <v>32.896103896103895</v>
      </c>
      <c r="M738" t="s">
        <v>74</v>
      </c>
    </row>
    <row r="739" spans="10:13" x14ac:dyDescent="0.35">
      <c r="J739">
        <v>3700</v>
      </c>
      <c r="K739">
        <v>5028</v>
      </c>
      <c r="L739" s="4">
        <f t="shared" si="15"/>
        <v>135.8918918918919</v>
      </c>
      <c r="M739" t="s">
        <v>20</v>
      </c>
    </row>
    <row r="740" spans="10:13" x14ac:dyDescent="0.35">
      <c r="J740">
        <v>74700</v>
      </c>
      <c r="K740">
        <v>1557</v>
      </c>
      <c r="L740" s="4">
        <f t="shared" si="15"/>
        <v>2.0843373493975905</v>
      </c>
      <c r="M740" t="s">
        <v>14</v>
      </c>
    </row>
    <row r="741" spans="10:13" x14ac:dyDescent="0.35">
      <c r="J741">
        <v>10000</v>
      </c>
      <c r="K741">
        <v>6100</v>
      </c>
      <c r="L741" s="4">
        <f t="shared" si="15"/>
        <v>61</v>
      </c>
      <c r="M741" t="s">
        <v>14</v>
      </c>
    </row>
    <row r="742" spans="10:13" x14ac:dyDescent="0.35">
      <c r="J742">
        <v>5300</v>
      </c>
      <c r="K742">
        <v>1592</v>
      </c>
      <c r="L742" s="4">
        <f t="shared" si="15"/>
        <v>30.037735849056602</v>
      </c>
      <c r="M742" t="s">
        <v>14</v>
      </c>
    </row>
    <row r="743" spans="10:13" x14ac:dyDescent="0.35">
      <c r="J743">
        <v>1200</v>
      </c>
      <c r="K743">
        <v>14150</v>
      </c>
      <c r="L743" s="4">
        <f t="shared" si="15"/>
        <v>1179.1666666666665</v>
      </c>
      <c r="M743" t="s">
        <v>20</v>
      </c>
    </row>
    <row r="744" spans="10:13" x14ac:dyDescent="0.35">
      <c r="J744">
        <v>1200</v>
      </c>
      <c r="K744">
        <v>13513</v>
      </c>
      <c r="L744" s="4">
        <f t="shared" si="15"/>
        <v>1126.0833333333335</v>
      </c>
      <c r="M744" t="s">
        <v>20</v>
      </c>
    </row>
    <row r="745" spans="10:13" x14ac:dyDescent="0.35">
      <c r="J745">
        <v>3900</v>
      </c>
      <c r="K745">
        <v>504</v>
      </c>
      <c r="L745" s="4">
        <f t="shared" si="15"/>
        <v>12.923076923076923</v>
      </c>
      <c r="M745" t="s">
        <v>14</v>
      </c>
    </row>
    <row r="746" spans="10:13" x14ac:dyDescent="0.35">
      <c r="J746">
        <v>2000</v>
      </c>
      <c r="K746">
        <v>14240</v>
      </c>
      <c r="L746" s="4">
        <f t="shared" si="15"/>
        <v>712</v>
      </c>
      <c r="M746" t="s">
        <v>20</v>
      </c>
    </row>
    <row r="747" spans="10:13" x14ac:dyDescent="0.35">
      <c r="J747">
        <v>6900</v>
      </c>
      <c r="K747">
        <v>2091</v>
      </c>
      <c r="L747" s="4">
        <f t="shared" si="15"/>
        <v>30.304347826086957</v>
      </c>
      <c r="M747" t="s">
        <v>14</v>
      </c>
    </row>
    <row r="748" spans="10:13" x14ac:dyDescent="0.35">
      <c r="J748">
        <v>55800</v>
      </c>
      <c r="K748">
        <v>118580</v>
      </c>
      <c r="L748" s="4">
        <f t="shared" si="15"/>
        <v>212.50896057347671</v>
      </c>
      <c r="M748" t="s">
        <v>20</v>
      </c>
    </row>
    <row r="749" spans="10:13" x14ac:dyDescent="0.35">
      <c r="J749">
        <v>4900</v>
      </c>
      <c r="K749">
        <v>11214</v>
      </c>
      <c r="L749" s="4">
        <f t="shared" si="15"/>
        <v>228.85714285714286</v>
      </c>
      <c r="M749" t="s">
        <v>20</v>
      </c>
    </row>
    <row r="750" spans="10:13" x14ac:dyDescent="0.35">
      <c r="J750">
        <v>194900</v>
      </c>
      <c r="K750">
        <v>68137</v>
      </c>
      <c r="L750" s="4">
        <f t="shared" si="15"/>
        <v>34.959979476654695</v>
      </c>
      <c r="M750" t="s">
        <v>74</v>
      </c>
    </row>
    <row r="751" spans="10:13" x14ac:dyDescent="0.35">
      <c r="J751">
        <v>8600</v>
      </c>
      <c r="K751">
        <v>13527</v>
      </c>
      <c r="L751" s="4">
        <f t="shared" si="15"/>
        <v>157.29069767441862</v>
      </c>
      <c r="M751" t="s">
        <v>20</v>
      </c>
    </row>
    <row r="752" spans="10:13" x14ac:dyDescent="0.35">
      <c r="J752">
        <v>100</v>
      </c>
      <c r="K752">
        <v>1</v>
      </c>
      <c r="L752" s="4">
        <f t="shared" si="15"/>
        <v>1</v>
      </c>
      <c r="M752" t="s">
        <v>14</v>
      </c>
    </row>
    <row r="753" spans="10:13" x14ac:dyDescent="0.35">
      <c r="J753">
        <v>3600</v>
      </c>
      <c r="K753">
        <v>8363</v>
      </c>
      <c r="L753" s="4">
        <f t="shared" si="15"/>
        <v>232.30555555555554</v>
      </c>
      <c r="M753" t="s">
        <v>20</v>
      </c>
    </row>
    <row r="754" spans="10:13" x14ac:dyDescent="0.35">
      <c r="J754">
        <v>5800</v>
      </c>
      <c r="K754">
        <v>5362</v>
      </c>
      <c r="L754" s="4">
        <f t="shared" si="15"/>
        <v>92.448275862068968</v>
      </c>
      <c r="M754" t="s">
        <v>74</v>
      </c>
    </row>
    <row r="755" spans="10:13" x14ac:dyDescent="0.35">
      <c r="J755">
        <v>4700</v>
      </c>
      <c r="K755">
        <v>12065</v>
      </c>
      <c r="L755" s="4">
        <f t="shared" si="15"/>
        <v>256.70212765957444</v>
      </c>
      <c r="M755" t="s">
        <v>20</v>
      </c>
    </row>
    <row r="756" spans="10:13" x14ac:dyDescent="0.35">
      <c r="J756">
        <v>70400</v>
      </c>
      <c r="K756">
        <v>118603</v>
      </c>
      <c r="L756" s="4">
        <f t="shared" si="15"/>
        <v>168.47017045454547</v>
      </c>
      <c r="M756" t="s">
        <v>20</v>
      </c>
    </row>
    <row r="757" spans="10:13" x14ac:dyDescent="0.35">
      <c r="J757">
        <v>4500</v>
      </c>
      <c r="K757">
        <v>7496</v>
      </c>
      <c r="L757" s="4">
        <f t="shared" si="15"/>
        <v>166.57777777777778</v>
      </c>
      <c r="M757" t="s">
        <v>20</v>
      </c>
    </row>
    <row r="758" spans="10:13" x14ac:dyDescent="0.35">
      <c r="J758">
        <v>1300</v>
      </c>
      <c r="K758">
        <v>10037</v>
      </c>
      <c r="L758" s="4">
        <f t="shared" si="15"/>
        <v>772.07692307692309</v>
      </c>
      <c r="M758" t="s">
        <v>20</v>
      </c>
    </row>
    <row r="759" spans="10:13" x14ac:dyDescent="0.35">
      <c r="J759">
        <v>1400</v>
      </c>
      <c r="K759">
        <v>5696</v>
      </c>
      <c r="L759" s="4">
        <f t="shared" si="15"/>
        <v>406.85714285714283</v>
      </c>
      <c r="M759" t="s">
        <v>20</v>
      </c>
    </row>
    <row r="760" spans="10:13" x14ac:dyDescent="0.35">
      <c r="J760">
        <v>29600</v>
      </c>
      <c r="K760">
        <v>167005</v>
      </c>
      <c r="L760" s="4">
        <f t="shared" si="15"/>
        <v>564.20608108108115</v>
      </c>
      <c r="M760" t="s">
        <v>20</v>
      </c>
    </row>
    <row r="761" spans="10:13" x14ac:dyDescent="0.35">
      <c r="J761">
        <v>167500</v>
      </c>
      <c r="K761">
        <v>114615</v>
      </c>
      <c r="L761" s="4">
        <f t="shared" si="15"/>
        <v>68.426865671641792</v>
      </c>
      <c r="M761" t="s">
        <v>14</v>
      </c>
    </row>
    <row r="762" spans="10:13" x14ac:dyDescent="0.35">
      <c r="J762">
        <v>48300</v>
      </c>
      <c r="K762">
        <v>16592</v>
      </c>
      <c r="L762" s="4">
        <f t="shared" si="15"/>
        <v>34.351966873706004</v>
      </c>
      <c r="M762" t="s">
        <v>14</v>
      </c>
    </row>
    <row r="763" spans="10:13" x14ac:dyDescent="0.35">
      <c r="J763">
        <v>2200</v>
      </c>
      <c r="K763">
        <v>14420</v>
      </c>
      <c r="L763" s="4">
        <f t="shared" si="15"/>
        <v>655.4545454545455</v>
      </c>
      <c r="M763" t="s">
        <v>20</v>
      </c>
    </row>
    <row r="764" spans="10:13" x14ac:dyDescent="0.35">
      <c r="J764">
        <v>3500</v>
      </c>
      <c r="K764">
        <v>6204</v>
      </c>
      <c r="L764" s="4">
        <f t="shared" si="15"/>
        <v>177.25714285714284</v>
      </c>
      <c r="M764" t="s">
        <v>20</v>
      </c>
    </row>
    <row r="765" spans="10:13" x14ac:dyDescent="0.35">
      <c r="J765">
        <v>5600</v>
      </c>
      <c r="K765">
        <v>6338</v>
      </c>
      <c r="L765" s="4">
        <f t="shared" si="15"/>
        <v>113.17857142857144</v>
      </c>
      <c r="M765" t="s">
        <v>20</v>
      </c>
    </row>
    <row r="766" spans="10:13" x14ac:dyDescent="0.35">
      <c r="J766">
        <v>1100</v>
      </c>
      <c r="K766">
        <v>8010</v>
      </c>
      <c r="L766" s="4">
        <f t="shared" si="15"/>
        <v>728.18181818181824</v>
      </c>
      <c r="M766" t="s">
        <v>20</v>
      </c>
    </row>
    <row r="767" spans="10:13" x14ac:dyDescent="0.35">
      <c r="J767">
        <v>3900</v>
      </c>
      <c r="K767">
        <v>8125</v>
      </c>
      <c r="L767" s="4">
        <f t="shared" si="15"/>
        <v>208.33333333333334</v>
      </c>
      <c r="M767" t="s">
        <v>20</v>
      </c>
    </row>
    <row r="768" spans="10:13" x14ac:dyDescent="0.35">
      <c r="J768">
        <v>43800</v>
      </c>
      <c r="K768">
        <v>13653</v>
      </c>
      <c r="L768" s="4">
        <f t="shared" si="15"/>
        <v>31.171232876712331</v>
      </c>
      <c r="M768" t="s">
        <v>14</v>
      </c>
    </row>
    <row r="769" spans="10:13" x14ac:dyDescent="0.35">
      <c r="J769">
        <v>97200</v>
      </c>
      <c r="K769">
        <v>55372</v>
      </c>
      <c r="L769" s="4">
        <f t="shared" si="15"/>
        <v>56.967078189300416</v>
      </c>
      <c r="M769" t="s">
        <v>14</v>
      </c>
    </row>
    <row r="770" spans="10:13" x14ac:dyDescent="0.35">
      <c r="J770">
        <v>4800</v>
      </c>
      <c r="K770">
        <v>11088</v>
      </c>
      <c r="L770" s="4">
        <f t="shared" si="15"/>
        <v>231</v>
      </c>
      <c r="M770" t="s">
        <v>20</v>
      </c>
    </row>
    <row r="771" spans="10:13" x14ac:dyDescent="0.35">
      <c r="J771">
        <v>125600</v>
      </c>
      <c r="K771">
        <v>109106</v>
      </c>
      <c r="L771" s="4">
        <f t="shared" ref="L771:L834" si="16">IF(K771=0,"0", (K771/J771)*100)</f>
        <v>86.867834394904463</v>
      </c>
      <c r="M771" t="s">
        <v>14</v>
      </c>
    </row>
    <row r="772" spans="10:13" x14ac:dyDescent="0.35">
      <c r="J772">
        <v>4300</v>
      </c>
      <c r="K772">
        <v>11642</v>
      </c>
      <c r="L772" s="4">
        <f t="shared" si="16"/>
        <v>270.74418604651163</v>
      </c>
      <c r="M772" t="s">
        <v>20</v>
      </c>
    </row>
    <row r="773" spans="10:13" x14ac:dyDescent="0.35">
      <c r="J773">
        <v>5600</v>
      </c>
      <c r="K773">
        <v>2769</v>
      </c>
      <c r="L773" s="4">
        <f t="shared" si="16"/>
        <v>49.446428571428569</v>
      </c>
      <c r="M773" t="s">
        <v>74</v>
      </c>
    </row>
    <row r="774" spans="10:13" x14ac:dyDescent="0.35">
      <c r="J774">
        <v>149600</v>
      </c>
      <c r="K774">
        <v>169586</v>
      </c>
      <c r="L774" s="4">
        <f t="shared" si="16"/>
        <v>113.3596256684492</v>
      </c>
      <c r="M774" t="s">
        <v>20</v>
      </c>
    </row>
    <row r="775" spans="10:13" x14ac:dyDescent="0.35">
      <c r="J775">
        <v>53100</v>
      </c>
      <c r="K775">
        <v>101185</v>
      </c>
      <c r="L775" s="4">
        <f t="shared" si="16"/>
        <v>190.55555555555554</v>
      </c>
      <c r="M775" t="s">
        <v>20</v>
      </c>
    </row>
    <row r="776" spans="10:13" x14ac:dyDescent="0.35">
      <c r="J776">
        <v>5000</v>
      </c>
      <c r="K776">
        <v>6775</v>
      </c>
      <c r="L776" s="4">
        <f t="shared" si="16"/>
        <v>135.5</v>
      </c>
      <c r="M776" t="s">
        <v>20</v>
      </c>
    </row>
    <row r="777" spans="10:13" x14ac:dyDescent="0.35">
      <c r="J777">
        <v>9400</v>
      </c>
      <c r="K777">
        <v>968</v>
      </c>
      <c r="L777" s="4">
        <f t="shared" si="16"/>
        <v>10.297872340425531</v>
      </c>
      <c r="M777" t="s">
        <v>14</v>
      </c>
    </row>
    <row r="778" spans="10:13" x14ac:dyDescent="0.35">
      <c r="J778">
        <v>110800</v>
      </c>
      <c r="K778">
        <v>72623</v>
      </c>
      <c r="L778" s="4">
        <f t="shared" si="16"/>
        <v>65.544223826714799</v>
      </c>
      <c r="M778" t="s">
        <v>14</v>
      </c>
    </row>
    <row r="779" spans="10:13" x14ac:dyDescent="0.35">
      <c r="J779">
        <v>93800</v>
      </c>
      <c r="K779">
        <v>45987</v>
      </c>
      <c r="L779" s="4">
        <f t="shared" si="16"/>
        <v>49.026652452025587</v>
      </c>
      <c r="M779" t="s">
        <v>14</v>
      </c>
    </row>
    <row r="780" spans="10:13" x14ac:dyDescent="0.35">
      <c r="J780">
        <v>1300</v>
      </c>
      <c r="K780">
        <v>10243</v>
      </c>
      <c r="L780" s="4">
        <f t="shared" si="16"/>
        <v>787.92307692307691</v>
      </c>
      <c r="M780" t="s">
        <v>20</v>
      </c>
    </row>
    <row r="781" spans="10:13" x14ac:dyDescent="0.35">
      <c r="J781">
        <v>108700</v>
      </c>
      <c r="K781">
        <v>87293</v>
      </c>
      <c r="L781" s="4">
        <f t="shared" si="16"/>
        <v>80.306347746090154</v>
      </c>
      <c r="M781" t="s">
        <v>14</v>
      </c>
    </row>
    <row r="782" spans="10:13" x14ac:dyDescent="0.35">
      <c r="J782">
        <v>5100</v>
      </c>
      <c r="K782">
        <v>5421</v>
      </c>
      <c r="L782" s="4">
        <f t="shared" si="16"/>
        <v>106.29411764705883</v>
      </c>
      <c r="M782" t="s">
        <v>20</v>
      </c>
    </row>
    <row r="783" spans="10:13" x14ac:dyDescent="0.35">
      <c r="J783">
        <v>8700</v>
      </c>
      <c r="K783">
        <v>4414</v>
      </c>
      <c r="L783" s="4">
        <f t="shared" si="16"/>
        <v>50.735632183908038</v>
      </c>
      <c r="M783" t="s">
        <v>74</v>
      </c>
    </row>
    <row r="784" spans="10:13" x14ac:dyDescent="0.35">
      <c r="J784">
        <v>5100</v>
      </c>
      <c r="K784">
        <v>10981</v>
      </c>
      <c r="L784" s="4">
        <f t="shared" si="16"/>
        <v>215.31372549019611</v>
      </c>
      <c r="M784" t="s">
        <v>20</v>
      </c>
    </row>
    <row r="785" spans="10:13" x14ac:dyDescent="0.35">
      <c r="J785">
        <v>7400</v>
      </c>
      <c r="K785">
        <v>10451</v>
      </c>
      <c r="L785" s="4">
        <f t="shared" si="16"/>
        <v>141.22972972972974</v>
      </c>
      <c r="M785" t="s">
        <v>20</v>
      </c>
    </row>
    <row r="786" spans="10:13" x14ac:dyDescent="0.35">
      <c r="J786">
        <v>88900</v>
      </c>
      <c r="K786">
        <v>102535</v>
      </c>
      <c r="L786" s="4">
        <f t="shared" si="16"/>
        <v>115.33745781777279</v>
      </c>
      <c r="M786" t="s">
        <v>20</v>
      </c>
    </row>
    <row r="787" spans="10:13" x14ac:dyDescent="0.35">
      <c r="J787">
        <v>6700</v>
      </c>
      <c r="K787">
        <v>12939</v>
      </c>
      <c r="L787" s="4">
        <f t="shared" si="16"/>
        <v>193.11940298507463</v>
      </c>
      <c r="M787" t="s">
        <v>20</v>
      </c>
    </row>
    <row r="788" spans="10:13" x14ac:dyDescent="0.35">
      <c r="J788">
        <v>1500</v>
      </c>
      <c r="K788">
        <v>10946</v>
      </c>
      <c r="L788" s="4">
        <f t="shared" si="16"/>
        <v>729.73333333333335</v>
      </c>
      <c r="M788" t="s">
        <v>20</v>
      </c>
    </row>
    <row r="789" spans="10:13" x14ac:dyDescent="0.35">
      <c r="J789">
        <v>61200</v>
      </c>
      <c r="K789">
        <v>60994</v>
      </c>
      <c r="L789" s="4">
        <f t="shared" si="16"/>
        <v>99.66339869281046</v>
      </c>
      <c r="M789" t="s">
        <v>14</v>
      </c>
    </row>
    <row r="790" spans="10:13" x14ac:dyDescent="0.35">
      <c r="J790">
        <v>3600</v>
      </c>
      <c r="K790">
        <v>3174</v>
      </c>
      <c r="L790" s="4">
        <f t="shared" si="16"/>
        <v>88.166666666666671</v>
      </c>
      <c r="M790" t="s">
        <v>47</v>
      </c>
    </row>
    <row r="791" spans="10:13" x14ac:dyDescent="0.35">
      <c r="J791">
        <v>9000</v>
      </c>
      <c r="K791">
        <v>3351</v>
      </c>
      <c r="L791" s="4">
        <f t="shared" si="16"/>
        <v>37.233333333333334</v>
      </c>
      <c r="M791" t="s">
        <v>14</v>
      </c>
    </row>
    <row r="792" spans="10:13" x14ac:dyDescent="0.35">
      <c r="J792">
        <v>185900</v>
      </c>
      <c r="K792">
        <v>56774</v>
      </c>
      <c r="L792" s="4">
        <f t="shared" si="16"/>
        <v>30.540075309306079</v>
      </c>
      <c r="M792" t="s">
        <v>74</v>
      </c>
    </row>
    <row r="793" spans="10:13" x14ac:dyDescent="0.35">
      <c r="J793">
        <v>2100</v>
      </c>
      <c r="K793">
        <v>540</v>
      </c>
      <c r="L793" s="4">
        <f t="shared" si="16"/>
        <v>25.714285714285712</v>
      </c>
      <c r="M793" t="s">
        <v>14</v>
      </c>
    </row>
    <row r="794" spans="10:13" x14ac:dyDescent="0.35">
      <c r="J794">
        <v>2000</v>
      </c>
      <c r="K794">
        <v>680</v>
      </c>
      <c r="L794" s="4">
        <f t="shared" si="16"/>
        <v>34</v>
      </c>
      <c r="M794" t="s">
        <v>14</v>
      </c>
    </row>
    <row r="795" spans="10:13" x14ac:dyDescent="0.35">
      <c r="J795">
        <v>1100</v>
      </c>
      <c r="K795">
        <v>13045</v>
      </c>
      <c r="L795" s="4">
        <f t="shared" si="16"/>
        <v>1185.909090909091</v>
      </c>
      <c r="M795" t="s">
        <v>20</v>
      </c>
    </row>
    <row r="796" spans="10:13" x14ac:dyDescent="0.35">
      <c r="J796">
        <v>6600</v>
      </c>
      <c r="K796">
        <v>8276</v>
      </c>
      <c r="L796" s="4">
        <f t="shared" si="16"/>
        <v>125.39393939393939</v>
      </c>
      <c r="M796" t="s">
        <v>20</v>
      </c>
    </row>
    <row r="797" spans="10:13" x14ac:dyDescent="0.35">
      <c r="J797">
        <v>7100</v>
      </c>
      <c r="K797">
        <v>1022</v>
      </c>
      <c r="L797" s="4">
        <f t="shared" si="16"/>
        <v>14.394366197183098</v>
      </c>
      <c r="M797" t="s">
        <v>14</v>
      </c>
    </row>
    <row r="798" spans="10:13" x14ac:dyDescent="0.35">
      <c r="J798">
        <v>7800</v>
      </c>
      <c r="K798">
        <v>4275</v>
      </c>
      <c r="L798" s="4">
        <f t="shared" si="16"/>
        <v>54.807692307692314</v>
      </c>
      <c r="M798" t="s">
        <v>14</v>
      </c>
    </row>
    <row r="799" spans="10:13" x14ac:dyDescent="0.35">
      <c r="J799">
        <v>7600</v>
      </c>
      <c r="K799">
        <v>8332</v>
      </c>
      <c r="L799" s="4">
        <f t="shared" si="16"/>
        <v>109.63157894736841</v>
      </c>
      <c r="M799" t="s">
        <v>20</v>
      </c>
    </row>
    <row r="800" spans="10:13" x14ac:dyDescent="0.35">
      <c r="J800">
        <v>3400</v>
      </c>
      <c r="K800">
        <v>6408</v>
      </c>
      <c r="L800" s="4">
        <f t="shared" si="16"/>
        <v>188.47058823529412</v>
      </c>
      <c r="M800" t="s">
        <v>20</v>
      </c>
    </row>
    <row r="801" spans="10:13" x14ac:dyDescent="0.35">
      <c r="J801">
        <v>84500</v>
      </c>
      <c r="K801">
        <v>73522</v>
      </c>
      <c r="L801" s="4">
        <f t="shared" si="16"/>
        <v>87.008284023668637</v>
      </c>
      <c r="M801" t="s">
        <v>14</v>
      </c>
    </row>
    <row r="802" spans="10:13" x14ac:dyDescent="0.35">
      <c r="J802">
        <v>100</v>
      </c>
      <c r="K802">
        <v>1</v>
      </c>
      <c r="L802" s="4">
        <f t="shared" si="16"/>
        <v>1</v>
      </c>
      <c r="M802" t="s">
        <v>14</v>
      </c>
    </row>
    <row r="803" spans="10:13" x14ac:dyDescent="0.35">
      <c r="J803">
        <v>2300</v>
      </c>
      <c r="K803">
        <v>4667</v>
      </c>
      <c r="L803" s="4">
        <f t="shared" si="16"/>
        <v>202.9130434782609</v>
      </c>
      <c r="M803" t="s">
        <v>20</v>
      </c>
    </row>
    <row r="804" spans="10:13" x14ac:dyDescent="0.35">
      <c r="J804">
        <v>6200</v>
      </c>
      <c r="K804">
        <v>12216</v>
      </c>
      <c r="L804" s="4">
        <f t="shared" si="16"/>
        <v>197.03225806451613</v>
      </c>
      <c r="M804" t="s">
        <v>20</v>
      </c>
    </row>
    <row r="805" spans="10:13" x14ac:dyDescent="0.35">
      <c r="J805">
        <v>6100</v>
      </c>
      <c r="K805">
        <v>6527</v>
      </c>
      <c r="L805" s="4">
        <f t="shared" si="16"/>
        <v>107</v>
      </c>
      <c r="M805" t="s">
        <v>20</v>
      </c>
    </row>
    <row r="806" spans="10:13" x14ac:dyDescent="0.35">
      <c r="J806">
        <v>2600</v>
      </c>
      <c r="K806">
        <v>6987</v>
      </c>
      <c r="L806" s="4">
        <f t="shared" si="16"/>
        <v>268.73076923076923</v>
      </c>
      <c r="M806" t="s">
        <v>20</v>
      </c>
    </row>
    <row r="807" spans="10:13" x14ac:dyDescent="0.35">
      <c r="J807">
        <v>9700</v>
      </c>
      <c r="K807">
        <v>4932</v>
      </c>
      <c r="L807" s="4">
        <f t="shared" si="16"/>
        <v>50.845360824742272</v>
      </c>
      <c r="M807" t="s">
        <v>14</v>
      </c>
    </row>
    <row r="808" spans="10:13" x14ac:dyDescent="0.35">
      <c r="J808">
        <v>700</v>
      </c>
      <c r="K808">
        <v>8262</v>
      </c>
      <c r="L808" s="4">
        <f t="shared" si="16"/>
        <v>1180.2857142857142</v>
      </c>
      <c r="M808" t="s">
        <v>20</v>
      </c>
    </row>
    <row r="809" spans="10:13" x14ac:dyDescent="0.35">
      <c r="J809">
        <v>700</v>
      </c>
      <c r="K809">
        <v>1848</v>
      </c>
      <c r="L809" s="4">
        <f t="shared" si="16"/>
        <v>264</v>
      </c>
      <c r="M809" t="s">
        <v>20</v>
      </c>
    </row>
    <row r="810" spans="10:13" x14ac:dyDescent="0.35">
      <c r="J810">
        <v>5200</v>
      </c>
      <c r="K810">
        <v>1583</v>
      </c>
      <c r="L810" s="4">
        <f t="shared" si="16"/>
        <v>30.44230769230769</v>
      </c>
      <c r="M810" t="s">
        <v>14</v>
      </c>
    </row>
    <row r="811" spans="10:13" x14ac:dyDescent="0.35">
      <c r="J811">
        <v>140800</v>
      </c>
      <c r="K811">
        <v>88536</v>
      </c>
      <c r="L811" s="4">
        <f t="shared" si="16"/>
        <v>62.880681818181813</v>
      </c>
      <c r="M811" t="s">
        <v>14</v>
      </c>
    </row>
    <row r="812" spans="10:13" x14ac:dyDescent="0.35">
      <c r="J812">
        <v>6400</v>
      </c>
      <c r="K812">
        <v>12360</v>
      </c>
      <c r="L812" s="4">
        <f t="shared" si="16"/>
        <v>193.125</v>
      </c>
      <c r="M812" t="s">
        <v>20</v>
      </c>
    </row>
    <row r="813" spans="10:13" x14ac:dyDescent="0.35">
      <c r="J813">
        <v>92500</v>
      </c>
      <c r="K813">
        <v>71320</v>
      </c>
      <c r="L813" s="4">
        <f t="shared" si="16"/>
        <v>77.102702702702715</v>
      </c>
      <c r="M813" t="s">
        <v>14</v>
      </c>
    </row>
    <row r="814" spans="10:13" x14ac:dyDescent="0.35">
      <c r="J814">
        <v>59700</v>
      </c>
      <c r="K814">
        <v>134640</v>
      </c>
      <c r="L814" s="4">
        <f t="shared" si="16"/>
        <v>225.52763819095478</v>
      </c>
      <c r="M814" t="s">
        <v>20</v>
      </c>
    </row>
    <row r="815" spans="10:13" x14ac:dyDescent="0.35">
      <c r="J815">
        <v>3200</v>
      </c>
      <c r="K815">
        <v>7661</v>
      </c>
      <c r="L815" s="4">
        <f t="shared" si="16"/>
        <v>239.40625</v>
      </c>
      <c r="M815" t="s">
        <v>20</v>
      </c>
    </row>
    <row r="816" spans="10:13" x14ac:dyDescent="0.35">
      <c r="J816">
        <v>3200</v>
      </c>
      <c r="K816">
        <v>2950</v>
      </c>
      <c r="L816" s="4">
        <f t="shared" si="16"/>
        <v>92.1875</v>
      </c>
      <c r="M816" t="s">
        <v>14</v>
      </c>
    </row>
    <row r="817" spans="10:13" x14ac:dyDescent="0.35">
      <c r="J817">
        <v>9000</v>
      </c>
      <c r="K817">
        <v>11721</v>
      </c>
      <c r="L817" s="4">
        <f t="shared" si="16"/>
        <v>130.23333333333335</v>
      </c>
      <c r="M817" t="s">
        <v>20</v>
      </c>
    </row>
    <row r="818" spans="10:13" x14ac:dyDescent="0.35">
      <c r="J818">
        <v>2300</v>
      </c>
      <c r="K818">
        <v>14150</v>
      </c>
      <c r="L818" s="4">
        <f t="shared" si="16"/>
        <v>615.21739130434787</v>
      </c>
      <c r="M818" t="s">
        <v>20</v>
      </c>
    </row>
    <row r="819" spans="10:13" x14ac:dyDescent="0.35">
      <c r="J819">
        <v>51300</v>
      </c>
      <c r="K819">
        <v>189192</v>
      </c>
      <c r="L819" s="4">
        <f t="shared" si="16"/>
        <v>368.79532163742692</v>
      </c>
      <c r="M819" t="s">
        <v>20</v>
      </c>
    </row>
    <row r="820" spans="10:13" x14ac:dyDescent="0.35">
      <c r="J820">
        <v>700</v>
      </c>
      <c r="K820">
        <v>7664</v>
      </c>
      <c r="L820" s="4">
        <f t="shared" si="16"/>
        <v>1094.8571428571429</v>
      </c>
      <c r="M820" t="s">
        <v>20</v>
      </c>
    </row>
    <row r="821" spans="10:13" x14ac:dyDescent="0.35">
      <c r="J821">
        <v>8900</v>
      </c>
      <c r="K821">
        <v>4509</v>
      </c>
      <c r="L821" s="4">
        <f t="shared" si="16"/>
        <v>50.662921348314605</v>
      </c>
      <c r="M821" t="s">
        <v>14</v>
      </c>
    </row>
    <row r="822" spans="10:13" x14ac:dyDescent="0.35">
      <c r="J822">
        <v>1500</v>
      </c>
      <c r="K822">
        <v>12009</v>
      </c>
      <c r="L822" s="4">
        <f t="shared" si="16"/>
        <v>800.6</v>
      </c>
      <c r="M822" t="s">
        <v>20</v>
      </c>
    </row>
    <row r="823" spans="10:13" x14ac:dyDescent="0.35">
      <c r="J823">
        <v>4900</v>
      </c>
      <c r="K823">
        <v>14273</v>
      </c>
      <c r="L823" s="4">
        <f t="shared" si="16"/>
        <v>291.28571428571428</v>
      </c>
      <c r="M823" t="s">
        <v>20</v>
      </c>
    </row>
    <row r="824" spans="10:13" x14ac:dyDescent="0.35">
      <c r="J824">
        <v>54000</v>
      </c>
      <c r="K824">
        <v>188982</v>
      </c>
      <c r="L824" s="4">
        <f t="shared" si="16"/>
        <v>349.9666666666667</v>
      </c>
      <c r="M824" t="s">
        <v>20</v>
      </c>
    </row>
    <row r="825" spans="10:13" x14ac:dyDescent="0.35">
      <c r="J825">
        <v>4100</v>
      </c>
      <c r="K825">
        <v>14640</v>
      </c>
      <c r="L825" s="4">
        <f t="shared" si="16"/>
        <v>357.07317073170731</v>
      </c>
      <c r="M825" t="s">
        <v>20</v>
      </c>
    </row>
    <row r="826" spans="10:13" x14ac:dyDescent="0.35">
      <c r="J826">
        <v>85000</v>
      </c>
      <c r="K826">
        <v>107516</v>
      </c>
      <c r="L826" s="4">
        <f t="shared" si="16"/>
        <v>126.48941176470588</v>
      </c>
      <c r="M826" t="s">
        <v>20</v>
      </c>
    </row>
    <row r="827" spans="10:13" x14ac:dyDescent="0.35">
      <c r="J827">
        <v>3600</v>
      </c>
      <c r="K827">
        <v>13950</v>
      </c>
      <c r="L827" s="4">
        <f t="shared" si="16"/>
        <v>387.5</v>
      </c>
      <c r="M827" t="s">
        <v>20</v>
      </c>
    </row>
    <row r="828" spans="10:13" x14ac:dyDescent="0.35">
      <c r="J828">
        <v>2800</v>
      </c>
      <c r="K828">
        <v>12797</v>
      </c>
      <c r="L828" s="4">
        <f t="shared" si="16"/>
        <v>457.03571428571428</v>
      </c>
      <c r="M828" t="s">
        <v>20</v>
      </c>
    </row>
    <row r="829" spans="10:13" x14ac:dyDescent="0.35">
      <c r="J829">
        <v>2300</v>
      </c>
      <c r="K829">
        <v>6134</v>
      </c>
      <c r="L829" s="4">
        <f t="shared" si="16"/>
        <v>266.69565217391306</v>
      </c>
      <c r="M829" t="s">
        <v>20</v>
      </c>
    </row>
    <row r="830" spans="10:13" x14ac:dyDescent="0.35">
      <c r="J830">
        <v>7100</v>
      </c>
      <c r="K830">
        <v>4899</v>
      </c>
      <c r="L830" s="4">
        <f t="shared" si="16"/>
        <v>69</v>
      </c>
      <c r="M830" t="s">
        <v>14</v>
      </c>
    </row>
    <row r="831" spans="10:13" x14ac:dyDescent="0.35">
      <c r="J831">
        <v>9600</v>
      </c>
      <c r="K831">
        <v>4929</v>
      </c>
      <c r="L831" s="4">
        <f t="shared" si="16"/>
        <v>51.34375</v>
      </c>
      <c r="M831" t="s">
        <v>14</v>
      </c>
    </row>
    <row r="832" spans="10:13" x14ac:dyDescent="0.35">
      <c r="J832">
        <v>121600</v>
      </c>
      <c r="K832">
        <v>1424</v>
      </c>
      <c r="L832" s="4">
        <f t="shared" si="16"/>
        <v>1.1710526315789473</v>
      </c>
      <c r="M832" t="s">
        <v>14</v>
      </c>
    </row>
    <row r="833" spans="10:13" x14ac:dyDescent="0.35">
      <c r="J833">
        <v>97100</v>
      </c>
      <c r="K833">
        <v>105817</v>
      </c>
      <c r="L833" s="4">
        <f t="shared" si="16"/>
        <v>108.97734294541709</v>
      </c>
      <c r="M833" t="s">
        <v>20</v>
      </c>
    </row>
    <row r="834" spans="10:13" x14ac:dyDescent="0.35">
      <c r="J834">
        <v>43200</v>
      </c>
      <c r="K834">
        <v>136156</v>
      </c>
      <c r="L834" s="4">
        <f t="shared" si="16"/>
        <v>315.17592592592592</v>
      </c>
      <c r="M834" t="s">
        <v>20</v>
      </c>
    </row>
    <row r="835" spans="10:13" x14ac:dyDescent="0.35">
      <c r="J835">
        <v>6800</v>
      </c>
      <c r="K835">
        <v>10723</v>
      </c>
      <c r="L835" s="4">
        <f t="shared" ref="L835:L898" si="17">IF(K835=0,"0", (K835/J835)*100)</f>
        <v>157.69117647058823</v>
      </c>
      <c r="M835" t="s">
        <v>20</v>
      </c>
    </row>
    <row r="836" spans="10:13" x14ac:dyDescent="0.35">
      <c r="J836">
        <v>7300</v>
      </c>
      <c r="K836">
        <v>11228</v>
      </c>
      <c r="L836" s="4">
        <f t="shared" si="17"/>
        <v>153.8082191780822</v>
      </c>
      <c r="M836" t="s">
        <v>20</v>
      </c>
    </row>
    <row r="837" spans="10:13" x14ac:dyDescent="0.35">
      <c r="J837">
        <v>86200</v>
      </c>
      <c r="K837">
        <v>77355</v>
      </c>
      <c r="L837" s="4">
        <f t="shared" si="17"/>
        <v>89.738979118329468</v>
      </c>
      <c r="M837" t="s">
        <v>14</v>
      </c>
    </row>
    <row r="838" spans="10:13" x14ac:dyDescent="0.35">
      <c r="J838">
        <v>8100</v>
      </c>
      <c r="K838">
        <v>6086</v>
      </c>
      <c r="L838" s="4">
        <f t="shared" si="17"/>
        <v>75.135802469135797</v>
      </c>
      <c r="M838" t="s">
        <v>14</v>
      </c>
    </row>
    <row r="839" spans="10:13" x14ac:dyDescent="0.35">
      <c r="J839">
        <v>17700</v>
      </c>
      <c r="K839">
        <v>150960</v>
      </c>
      <c r="L839" s="4">
        <f t="shared" si="17"/>
        <v>852.88135593220341</v>
      </c>
      <c r="M839" t="s">
        <v>20</v>
      </c>
    </row>
    <row r="840" spans="10:13" x14ac:dyDescent="0.35">
      <c r="J840">
        <v>6400</v>
      </c>
      <c r="K840">
        <v>8890</v>
      </c>
      <c r="L840" s="4">
        <f t="shared" si="17"/>
        <v>138.90625</v>
      </c>
      <c r="M840" t="s">
        <v>20</v>
      </c>
    </row>
    <row r="841" spans="10:13" x14ac:dyDescent="0.35">
      <c r="J841">
        <v>7700</v>
      </c>
      <c r="K841">
        <v>14644</v>
      </c>
      <c r="L841" s="4">
        <f t="shared" si="17"/>
        <v>190.18181818181819</v>
      </c>
      <c r="M841" t="s">
        <v>20</v>
      </c>
    </row>
    <row r="842" spans="10:13" x14ac:dyDescent="0.35">
      <c r="J842">
        <v>116300</v>
      </c>
      <c r="K842">
        <v>116583</v>
      </c>
      <c r="L842" s="4">
        <f t="shared" si="17"/>
        <v>100.24333619948409</v>
      </c>
      <c r="M842" t="s">
        <v>20</v>
      </c>
    </row>
    <row r="843" spans="10:13" x14ac:dyDescent="0.35">
      <c r="J843">
        <v>9100</v>
      </c>
      <c r="K843">
        <v>12991</v>
      </c>
      <c r="L843" s="4">
        <f t="shared" si="17"/>
        <v>142.75824175824175</v>
      </c>
      <c r="M843" t="s">
        <v>20</v>
      </c>
    </row>
    <row r="844" spans="10:13" x14ac:dyDescent="0.35">
      <c r="J844">
        <v>1500</v>
      </c>
      <c r="K844">
        <v>8447</v>
      </c>
      <c r="L844" s="4">
        <f t="shared" si="17"/>
        <v>563.13333333333333</v>
      </c>
      <c r="M844" t="s">
        <v>20</v>
      </c>
    </row>
    <row r="845" spans="10:13" x14ac:dyDescent="0.35">
      <c r="J845">
        <v>8800</v>
      </c>
      <c r="K845">
        <v>2703</v>
      </c>
      <c r="L845" s="4">
        <f t="shared" si="17"/>
        <v>30.715909090909086</v>
      </c>
      <c r="M845" t="s">
        <v>14</v>
      </c>
    </row>
    <row r="846" spans="10:13" x14ac:dyDescent="0.35">
      <c r="J846">
        <v>8800</v>
      </c>
      <c r="K846">
        <v>8747</v>
      </c>
      <c r="L846" s="4">
        <f t="shared" si="17"/>
        <v>99.39772727272728</v>
      </c>
      <c r="M846" t="s">
        <v>74</v>
      </c>
    </row>
    <row r="847" spans="10:13" x14ac:dyDescent="0.35">
      <c r="J847">
        <v>69900</v>
      </c>
      <c r="K847">
        <v>138087</v>
      </c>
      <c r="L847" s="4">
        <f t="shared" si="17"/>
        <v>197.54935622317598</v>
      </c>
      <c r="M847" t="s">
        <v>20</v>
      </c>
    </row>
    <row r="848" spans="10:13" x14ac:dyDescent="0.35">
      <c r="J848">
        <v>1000</v>
      </c>
      <c r="K848">
        <v>5085</v>
      </c>
      <c r="L848" s="4">
        <f t="shared" si="17"/>
        <v>508.5</v>
      </c>
      <c r="M848" t="s">
        <v>20</v>
      </c>
    </row>
    <row r="849" spans="10:13" x14ac:dyDescent="0.35">
      <c r="J849">
        <v>4700</v>
      </c>
      <c r="K849">
        <v>11174</v>
      </c>
      <c r="L849" s="4">
        <f t="shared" si="17"/>
        <v>237.74468085106383</v>
      </c>
      <c r="M849" t="s">
        <v>20</v>
      </c>
    </row>
    <row r="850" spans="10:13" x14ac:dyDescent="0.35">
      <c r="J850">
        <v>3200</v>
      </c>
      <c r="K850">
        <v>10831</v>
      </c>
      <c r="L850" s="4">
        <f t="shared" si="17"/>
        <v>338.46875</v>
      </c>
      <c r="M850" t="s">
        <v>20</v>
      </c>
    </row>
    <row r="851" spans="10:13" x14ac:dyDescent="0.35">
      <c r="J851">
        <v>6700</v>
      </c>
      <c r="K851">
        <v>8917</v>
      </c>
      <c r="L851" s="4">
        <f t="shared" si="17"/>
        <v>133.08955223880596</v>
      </c>
      <c r="M851" t="s">
        <v>20</v>
      </c>
    </row>
    <row r="852" spans="10:13" x14ac:dyDescent="0.35">
      <c r="J852">
        <v>100</v>
      </c>
      <c r="K852">
        <v>1</v>
      </c>
      <c r="L852" s="4">
        <f t="shared" si="17"/>
        <v>1</v>
      </c>
      <c r="M852" t="s">
        <v>14</v>
      </c>
    </row>
    <row r="853" spans="10:13" x14ac:dyDescent="0.35">
      <c r="J853">
        <v>6000</v>
      </c>
      <c r="K853">
        <v>12468</v>
      </c>
      <c r="L853" s="4">
        <f t="shared" si="17"/>
        <v>207.79999999999998</v>
      </c>
      <c r="M853" t="s">
        <v>20</v>
      </c>
    </row>
    <row r="854" spans="10:13" x14ac:dyDescent="0.35">
      <c r="J854">
        <v>4900</v>
      </c>
      <c r="K854">
        <v>2505</v>
      </c>
      <c r="L854" s="4">
        <f t="shared" si="17"/>
        <v>51.122448979591837</v>
      </c>
      <c r="M854" t="s">
        <v>14</v>
      </c>
    </row>
    <row r="855" spans="10:13" x14ac:dyDescent="0.35">
      <c r="J855">
        <v>17100</v>
      </c>
      <c r="K855">
        <v>111502</v>
      </c>
      <c r="L855" s="4">
        <f t="shared" si="17"/>
        <v>652.05847953216369</v>
      </c>
      <c r="M855" t="s">
        <v>20</v>
      </c>
    </row>
    <row r="856" spans="10:13" x14ac:dyDescent="0.35">
      <c r="J856">
        <v>171000</v>
      </c>
      <c r="K856">
        <v>194309</v>
      </c>
      <c r="L856" s="4">
        <f t="shared" si="17"/>
        <v>113.63099415204678</v>
      </c>
      <c r="M856" t="s">
        <v>20</v>
      </c>
    </row>
    <row r="857" spans="10:13" x14ac:dyDescent="0.35">
      <c r="J857">
        <v>23400</v>
      </c>
      <c r="K857">
        <v>23956</v>
      </c>
      <c r="L857" s="4">
        <f t="shared" si="17"/>
        <v>102.37606837606839</v>
      </c>
      <c r="M857" t="s">
        <v>20</v>
      </c>
    </row>
    <row r="858" spans="10:13" x14ac:dyDescent="0.35">
      <c r="J858">
        <v>2400</v>
      </c>
      <c r="K858">
        <v>8558</v>
      </c>
      <c r="L858" s="4">
        <f t="shared" si="17"/>
        <v>356.58333333333331</v>
      </c>
      <c r="M858" t="s">
        <v>20</v>
      </c>
    </row>
    <row r="859" spans="10:13" x14ac:dyDescent="0.35">
      <c r="J859">
        <v>5300</v>
      </c>
      <c r="K859">
        <v>7413</v>
      </c>
      <c r="L859" s="4">
        <f t="shared" si="17"/>
        <v>139.86792452830187</v>
      </c>
      <c r="M859" t="s">
        <v>20</v>
      </c>
    </row>
    <row r="860" spans="10:13" x14ac:dyDescent="0.35">
      <c r="J860">
        <v>4000</v>
      </c>
      <c r="K860">
        <v>2778</v>
      </c>
      <c r="L860" s="4">
        <f t="shared" si="17"/>
        <v>69.45</v>
      </c>
      <c r="M860" t="s">
        <v>14</v>
      </c>
    </row>
    <row r="861" spans="10:13" x14ac:dyDescent="0.35">
      <c r="J861">
        <v>7300</v>
      </c>
      <c r="K861">
        <v>2594</v>
      </c>
      <c r="L861" s="4">
        <f t="shared" si="17"/>
        <v>35.534246575342465</v>
      </c>
      <c r="M861" t="s">
        <v>14</v>
      </c>
    </row>
    <row r="862" spans="10:13" x14ac:dyDescent="0.35">
      <c r="J862">
        <v>2000</v>
      </c>
      <c r="K862">
        <v>5033</v>
      </c>
      <c r="L862" s="4">
        <f t="shared" si="17"/>
        <v>251.65</v>
      </c>
      <c r="M862" t="s">
        <v>20</v>
      </c>
    </row>
    <row r="863" spans="10:13" x14ac:dyDescent="0.35">
      <c r="J863">
        <v>8800</v>
      </c>
      <c r="K863">
        <v>9317</v>
      </c>
      <c r="L863" s="4">
        <f t="shared" si="17"/>
        <v>105.87500000000001</v>
      </c>
      <c r="M863" t="s">
        <v>20</v>
      </c>
    </row>
    <row r="864" spans="10:13" x14ac:dyDescent="0.35">
      <c r="J864">
        <v>3500</v>
      </c>
      <c r="K864">
        <v>6560</v>
      </c>
      <c r="L864" s="4">
        <f t="shared" si="17"/>
        <v>187.42857142857144</v>
      </c>
      <c r="M864" t="s">
        <v>20</v>
      </c>
    </row>
    <row r="865" spans="10:13" x14ac:dyDescent="0.35">
      <c r="J865">
        <v>1400</v>
      </c>
      <c r="K865">
        <v>5415</v>
      </c>
      <c r="L865" s="4">
        <f t="shared" si="17"/>
        <v>386.78571428571428</v>
      </c>
      <c r="M865" t="s">
        <v>20</v>
      </c>
    </row>
    <row r="866" spans="10:13" x14ac:dyDescent="0.35">
      <c r="J866">
        <v>4200</v>
      </c>
      <c r="K866">
        <v>14577</v>
      </c>
      <c r="L866" s="4">
        <f t="shared" si="17"/>
        <v>347.07142857142856</v>
      </c>
      <c r="M866" t="s">
        <v>20</v>
      </c>
    </row>
    <row r="867" spans="10:13" x14ac:dyDescent="0.35">
      <c r="J867">
        <v>81000</v>
      </c>
      <c r="K867">
        <v>150515</v>
      </c>
      <c r="L867" s="4">
        <f t="shared" si="17"/>
        <v>185.82098765432099</v>
      </c>
      <c r="M867" t="s">
        <v>20</v>
      </c>
    </row>
    <row r="868" spans="10:13" x14ac:dyDescent="0.35">
      <c r="J868">
        <v>182800</v>
      </c>
      <c r="K868">
        <v>79045</v>
      </c>
      <c r="L868" s="4">
        <f t="shared" si="17"/>
        <v>43.241247264770237</v>
      </c>
      <c r="M868" t="s">
        <v>74</v>
      </c>
    </row>
    <row r="869" spans="10:13" x14ac:dyDescent="0.35">
      <c r="J869">
        <v>4800</v>
      </c>
      <c r="K869">
        <v>7797</v>
      </c>
      <c r="L869" s="4">
        <f t="shared" si="17"/>
        <v>162.4375</v>
      </c>
      <c r="M869" t="s">
        <v>20</v>
      </c>
    </row>
    <row r="870" spans="10:13" x14ac:dyDescent="0.35">
      <c r="J870">
        <v>7000</v>
      </c>
      <c r="K870">
        <v>12939</v>
      </c>
      <c r="L870" s="4">
        <f t="shared" si="17"/>
        <v>184.84285714285716</v>
      </c>
      <c r="M870" t="s">
        <v>20</v>
      </c>
    </row>
    <row r="871" spans="10:13" x14ac:dyDescent="0.35">
      <c r="J871">
        <v>161900</v>
      </c>
      <c r="K871">
        <v>38376</v>
      </c>
      <c r="L871" s="4">
        <f t="shared" si="17"/>
        <v>23.703520691785052</v>
      </c>
      <c r="M871" t="s">
        <v>14</v>
      </c>
    </row>
    <row r="872" spans="10:13" x14ac:dyDescent="0.35">
      <c r="J872">
        <v>7700</v>
      </c>
      <c r="K872">
        <v>6920</v>
      </c>
      <c r="L872" s="4">
        <f t="shared" si="17"/>
        <v>89.870129870129873</v>
      </c>
      <c r="M872" t="s">
        <v>14</v>
      </c>
    </row>
    <row r="873" spans="10:13" x14ac:dyDescent="0.35">
      <c r="J873">
        <v>71500</v>
      </c>
      <c r="K873">
        <v>194912</v>
      </c>
      <c r="L873" s="4">
        <f t="shared" si="17"/>
        <v>272.6041958041958</v>
      </c>
      <c r="M873" t="s">
        <v>20</v>
      </c>
    </row>
    <row r="874" spans="10:13" x14ac:dyDescent="0.35">
      <c r="J874">
        <v>4700</v>
      </c>
      <c r="K874">
        <v>7992</v>
      </c>
      <c r="L874" s="4">
        <f t="shared" si="17"/>
        <v>170.04255319148936</v>
      </c>
      <c r="M874" t="s">
        <v>20</v>
      </c>
    </row>
    <row r="875" spans="10:13" x14ac:dyDescent="0.35">
      <c r="J875">
        <v>42100</v>
      </c>
      <c r="K875">
        <v>79268</v>
      </c>
      <c r="L875" s="4">
        <f t="shared" si="17"/>
        <v>188.28503562945369</v>
      </c>
      <c r="M875" t="s">
        <v>20</v>
      </c>
    </row>
    <row r="876" spans="10:13" x14ac:dyDescent="0.35">
      <c r="J876">
        <v>40200</v>
      </c>
      <c r="K876">
        <v>139468</v>
      </c>
      <c r="L876" s="4">
        <f t="shared" si="17"/>
        <v>346.93532338308455</v>
      </c>
      <c r="M876" t="s">
        <v>20</v>
      </c>
    </row>
    <row r="877" spans="10:13" x14ac:dyDescent="0.35">
      <c r="J877">
        <v>7900</v>
      </c>
      <c r="K877">
        <v>5465</v>
      </c>
      <c r="L877" s="4">
        <f t="shared" si="17"/>
        <v>69.177215189873422</v>
      </c>
      <c r="M877" t="s">
        <v>14</v>
      </c>
    </row>
    <row r="878" spans="10:13" x14ac:dyDescent="0.35">
      <c r="J878">
        <v>8300</v>
      </c>
      <c r="K878">
        <v>2111</v>
      </c>
      <c r="L878" s="4">
        <f t="shared" si="17"/>
        <v>25.433734939759034</v>
      </c>
      <c r="M878" t="s">
        <v>14</v>
      </c>
    </row>
    <row r="879" spans="10:13" x14ac:dyDescent="0.35">
      <c r="J879">
        <v>163600</v>
      </c>
      <c r="K879">
        <v>126628</v>
      </c>
      <c r="L879" s="4">
        <f t="shared" si="17"/>
        <v>77.400977995110026</v>
      </c>
      <c r="M879" t="s">
        <v>14</v>
      </c>
    </row>
    <row r="880" spans="10:13" x14ac:dyDescent="0.35">
      <c r="J880">
        <v>2700</v>
      </c>
      <c r="K880">
        <v>1012</v>
      </c>
      <c r="L880" s="4">
        <f t="shared" si="17"/>
        <v>37.481481481481481</v>
      </c>
      <c r="M880" t="s">
        <v>14</v>
      </c>
    </row>
    <row r="881" spans="10:13" x14ac:dyDescent="0.35">
      <c r="J881">
        <v>1000</v>
      </c>
      <c r="K881">
        <v>5438</v>
      </c>
      <c r="L881" s="4">
        <f t="shared" si="17"/>
        <v>543.79999999999995</v>
      </c>
      <c r="M881" t="s">
        <v>20</v>
      </c>
    </row>
    <row r="882" spans="10:13" x14ac:dyDescent="0.35">
      <c r="J882">
        <v>84500</v>
      </c>
      <c r="K882">
        <v>193101</v>
      </c>
      <c r="L882" s="4">
        <f t="shared" si="17"/>
        <v>228.52189349112427</v>
      </c>
      <c r="M882" t="s">
        <v>20</v>
      </c>
    </row>
    <row r="883" spans="10:13" x14ac:dyDescent="0.35">
      <c r="J883">
        <v>81300</v>
      </c>
      <c r="K883">
        <v>31665</v>
      </c>
      <c r="L883" s="4">
        <f t="shared" si="17"/>
        <v>38.948339483394832</v>
      </c>
      <c r="M883" t="s">
        <v>14</v>
      </c>
    </row>
    <row r="884" spans="10:13" x14ac:dyDescent="0.35">
      <c r="J884">
        <v>800</v>
      </c>
      <c r="K884">
        <v>2960</v>
      </c>
      <c r="L884" s="4">
        <f t="shared" si="17"/>
        <v>370</v>
      </c>
      <c r="M884" t="s">
        <v>20</v>
      </c>
    </row>
    <row r="885" spans="10:13" x14ac:dyDescent="0.35">
      <c r="J885">
        <v>3400</v>
      </c>
      <c r="K885">
        <v>8089</v>
      </c>
      <c r="L885" s="4">
        <f t="shared" si="17"/>
        <v>237.91176470588232</v>
      </c>
      <c r="M885" t="s">
        <v>20</v>
      </c>
    </row>
    <row r="886" spans="10:13" x14ac:dyDescent="0.35">
      <c r="J886">
        <v>170800</v>
      </c>
      <c r="K886">
        <v>109374</v>
      </c>
      <c r="L886" s="4">
        <f t="shared" si="17"/>
        <v>64.036299765807954</v>
      </c>
      <c r="M886" t="s">
        <v>14</v>
      </c>
    </row>
    <row r="887" spans="10:13" x14ac:dyDescent="0.35">
      <c r="J887">
        <v>1800</v>
      </c>
      <c r="K887">
        <v>2129</v>
      </c>
      <c r="L887" s="4">
        <f t="shared" si="17"/>
        <v>118.27777777777777</v>
      </c>
      <c r="M887" t="s">
        <v>20</v>
      </c>
    </row>
    <row r="888" spans="10:13" x14ac:dyDescent="0.35">
      <c r="J888">
        <v>150600</v>
      </c>
      <c r="K888">
        <v>127745</v>
      </c>
      <c r="L888" s="4">
        <f t="shared" si="17"/>
        <v>84.824037184594957</v>
      </c>
      <c r="M888" t="s">
        <v>14</v>
      </c>
    </row>
    <row r="889" spans="10:13" x14ac:dyDescent="0.35">
      <c r="J889">
        <v>7800</v>
      </c>
      <c r="K889">
        <v>2289</v>
      </c>
      <c r="L889" s="4">
        <f t="shared" si="17"/>
        <v>29.346153846153843</v>
      </c>
      <c r="M889" t="s">
        <v>14</v>
      </c>
    </row>
    <row r="890" spans="10:13" x14ac:dyDescent="0.35">
      <c r="J890">
        <v>5800</v>
      </c>
      <c r="K890">
        <v>12174</v>
      </c>
      <c r="L890" s="4">
        <f t="shared" si="17"/>
        <v>209.89655172413794</v>
      </c>
      <c r="M890" t="s">
        <v>20</v>
      </c>
    </row>
    <row r="891" spans="10:13" x14ac:dyDescent="0.35">
      <c r="J891">
        <v>5600</v>
      </c>
      <c r="K891">
        <v>9508</v>
      </c>
      <c r="L891" s="4">
        <f t="shared" si="17"/>
        <v>169.78571428571431</v>
      </c>
      <c r="M891" t="s">
        <v>20</v>
      </c>
    </row>
    <row r="892" spans="10:13" x14ac:dyDescent="0.35">
      <c r="J892">
        <v>134400</v>
      </c>
      <c r="K892">
        <v>155849</v>
      </c>
      <c r="L892" s="4">
        <f t="shared" si="17"/>
        <v>115.95907738095239</v>
      </c>
      <c r="M892" t="s">
        <v>20</v>
      </c>
    </row>
    <row r="893" spans="10:13" x14ac:dyDescent="0.35">
      <c r="J893">
        <v>3000</v>
      </c>
      <c r="K893">
        <v>7758</v>
      </c>
      <c r="L893" s="4">
        <f t="shared" si="17"/>
        <v>258.59999999999997</v>
      </c>
      <c r="M893" t="s">
        <v>20</v>
      </c>
    </row>
    <row r="894" spans="10:13" x14ac:dyDescent="0.35">
      <c r="J894">
        <v>6000</v>
      </c>
      <c r="K894">
        <v>13835</v>
      </c>
      <c r="L894" s="4">
        <f t="shared" si="17"/>
        <v>230.58333333333331</v>
      </c>
      <c r="M894" t="s">
        <v>20</v>
      </c>
    </row>
    <row r="895" spans="10:13" x14ac:dyDescent="0.35">
      <c r="J895">
        <v>8400</v>
      </c>
      <c r="K895">
        <v>10770</v>
      </c>
      <c r="L895" s="4">
        <f t="shared" si="17"/>
        <v>128.21428571428572</v>
      </c>
      <c r="M895" t="s">
        <v>20</v>
      </c>
    </row>
    <row r="896" spans="10:13" x14ac:dyDescent="0.35">
      <c r="J896">
        <v>1700</v>
      </c>
      <c r="K896">
        <v>3208</v>
      </c>
      <c r="L896" s="4">
        <f t="shared" si="17"/>
        <v>188.70588235294116</v>
      </c>
      <c r="M896" t="s">
        <v>20</v>
      </c>
    </row>
    <row r="897" spans="10:13" x14ac:dyDescent="0.35">
      <c r="J897">
        <v>159800</v>
      </c>
      <c r="K897">
        <v>11108</v>
      </c>
      <c r="L897" s="4">
        <f t="shared" si="17"/>
        <v>6.9511889862327907</v>
      </c>
      <c r="M897" t="s">
        <v>14</v>
      </c>
    </row>
    <row r="898" spans="10:13" x14ac:dyDescent="0.35">
      <c r="J898">
        <v>19800</v>
      </c>
      <c r="K898">
        <v>153338</v>
      </c>
      <c r="L898" s="4">
        <f t="shared" si="17"/>
        <v>774.43434343434342</v>
      </c>
      <c r="M898" t="s">
        <v>20</v>
      </c>
    </row>
    <row r="899" spans="10:13" x14ac:dyDescent="0.35">
      <c r="J899">
        <v>8800</v>
      </c>
      <c r="K899">
        <v>2437</v>
      </c>
      <c r="L899" s="4">
        <f t="shared" ref="L899:L962" si="18">IF(K899=0,"0", (K899/J899)*100)</f>
        <v>27.693181818181817</v>
      </c>
      <c r="M899" t="s">
        <v>14</v>
      </c>
    </row>
    <row r="900" spans="10:13" x14ac:dyDescent="0.35">
      <c r="J900">
        <v>179100</v>
      </c>
      <c r="K900">
        <v>93991</v>
      </c>
      <c r="L900" s="4">
        <f t="shared" si="18"/>
        <v>52.479620323841424</v>
      </c>
      <c r="M900" t="s">
        <v>14</v>
      </c>
    </row>
    <row r="901" spans="10:13" x14ac:dyDescent="0.35">
      <c r="J901">
        <v>3100</v>
      </c>
      <c r="K901">
        <v>12620</v>
      </c>
      <c r="L901" s="4">
        <f t="shared" si="18"/>
        <v>407.09677419354841</v>
      </c>
      <c r="M901" t="s">
        <v>20</v>
      </c>
    </row>
    <row r="902" spans="10:13" x14ac:dyDescent="0.35">
      <c r="J902">
        <v>100</v>
      </c>
      <c r="K902">
        <v>2</v>
      </c>
      <c r="L902" s="4">
        <f t="shared" si="18"/>
        <v>2</v>
      </c>
      <c r="M902" t="s">
        <v>14</v>
      </c>
    </row>
    <row r="903" spans="10:13" x14ac:dyDescent="0.35">
      <c r="J903">
        <v>5600</v>
      </c>
      <c r="K903">
        <v>8746</v>
      </c>
      <c r="L903" s="4">
        <f t="shared" si="18"/>
        <v>156.17857142857144</v>
      </c>
      <c r="M903" t="s">
        <v>20</v>
      </c>
    </row>
    <row r="904" spans="10:13" x14ac:dyDescent="0.35">
      <c r="J904">
        <v>1400</v>
      </c>
      <c r="K904">
        <v>3534</v>
      </c>
      <c r="L904" s="4">
        <f t="shared" si="18"/>
        <v>252.42857142857144</v>
      </c>
      <c r="M904" t="s">
        <v>20</v>
      </c>
    </row>
    <row r="905" spans="10:13" x14ac:dyDescent="0.35">
      <c r="J905">
        <v>41000</v>
      </c>
      <c r="K905">
        <v>709</v>
      </c>
      <c r="L905" s="4">
        <f t="shared" si="18"/>
        <v>1.729268292682927</v>
      </c>
      <c r="M905" t="s">
        <v>47</v>
      </c>
    </row>
    <row r="906" spans="10:13" x14ac:dyDescent="0.35">
      <c r="J906">
        <v>6500</v>
      </c>
      <c r="K906">
        <v>795</v>
      </c>
      <c r="L906" s="4">
        <f t="shared" si="18"/>
        <v>12.230769230769232</v>
      </c>
      <c r="M906" t="s">
        <v>14</v>
      </c>
    </row>
    <row r="907" spans="10:13" x14ac:dyDescent="0.35">
      <c r="J907">
        <v>7900</v>
      </c>
      <c r="K907">
        <v>12955</v>
      </c>
      <c r="L907" s="4">
        <f t="shared" si="18"/>
        <v>163.98734177215189</v>
      </c>
      <c r="M907" t="s">
        <v>20</v>
      </c>
    </row>
    <row r="908" spans="10:13" x14ac:dyDescent="0.35">
      <c r="J908">
        <v>5500</v>
      </c>
      <c r="K908">
        <v>8964</v>
      </c>
      <c r="L908" s="4">
        <f t="shared" si="18"/>
        <v>162.98181818181817</v>
      </c>
      <c r="M908" t="s">
        <v>20</v>
      </c>
    </row>
    <row r="909" spans="10:13" x14ac:dyDescent="0.35">
      <c r="J909">
        <v>9100</v>
      </c>
      <c r="K909">
        <v>1843</v>
      </c>
      <c r="L909" s="4">
        <f t="shared" si="18"/>
        <v>20.252747252747252</v>
      </c>
      <c r="M909" t="s">
        <v>14</v>
      </c>
    </row>
    <row r="910" spans="10:13" x14ac:dyDescent="0.35">
      <c r="J910">
        <v>38200</v>
      </c>
      <c r="K910">
        <v>121950</v>
      </c>
      <c r="L910" s="4">
        <f t="shared" si="18"/>
        <v>319.24083769633506</v>
      </c>
      <c r="M910" t="s">
        <v>20</v>
      </c>
    </row>
    <row r="911" spans="10:13" x14ac:dyDescent="0.35">
      <c r="J911">
        <v>1800</v>
      </c>
      <c r="K911">
        <v>8621</v>
      </c>
      <c r="L911" s="4">
        <f t="shared" si="18"/>
        <v>478.94444444444446</v>
      </c>
      <c r="M911" t="s">
        <v>20</v>
      </c>
    </row>
    <row r="912" spans="10:13" x14ac:dyDescent="0.35">
      <c r="J912">
        <v>154500</v>
      </c>
      <c r="K912">
        <v>30215</v>
      </c>
      <c r="L912" s="4">
        <f t="shared" si="18"/>
        <v>19.556634304207122</v>
      </c>
      <c r="M912" t="s">
        <v>74</v>
      </c>
    </row>
    <row r="913" spans="10:13" x14ac:dyDescent="0.35">
      <c r="J913">
        <v>5800</v>
      </c>
      <c r="K913">
        <v>11539</v>
      </c>
      <c r="L913" s="4">
        <f t="shared" si="18"/>
        <v>198.94827586206895</v>
      </c>
      <c r="M913" t="s">
        <v>20</v>
      </c>
    </row>
    <row r="914" spans="10:13" x14ac:dyDescent="0.35">
      <c r="J914">
        <v>1800</v>
      </c>
      <c r="K914">
        <v>14310</v>
      </c>
      <c r="L914" s="4">
        <f t="shared" si="18"/>
        <v>795</v>
      </c>
      <c r="M914" t="s">
        <v>20</v>
      </c>
    </row>
    <row r="915" spans="10:13" x14ac:dyDescent="0.35">
      <c r="J915">
        <v>70200</v>
      </c>
      <c r="K915">
        <v>35536</v>
      </c>
      <c r="L915" s="4">
        <f t="shared" si="18"/>
        <v>50.621082621082621</v>
      </c>
      <c r="M915" t="s">
        <v>14</v>
      </c>
    </row>
    <row r="916" spans="10:13" x14ac:dyDescent="0.35">
      <c r="J916">
        <v>6400</v>
      </c>
      <c r="K916">
        <v>3676</v>
      </c>
      <c r="L916" s="4">
        <f t="shared" si="18"/>
        <v>57.4375</v>
      </c>
      <c r="M916" t="s">
        <v>14</v>
      </c>
    </row>
    <row r="917" spans="10:13" x14ac:dyDescent="0.35">
      <c r="J917">
        <v>125900</v>
      </c>
      <c r="K917">
        <v>195936</v>
      </c>
      <c r="L917" s="4">
        <f t="shared" si="18"/>
        <v>155.62827640984909</v>
      </c>
      <c r="M917" t="s">
        <v>20</v>
      </c>
    </row>
    <row r="918" spans="10:13" x14ac:dyDescent="0.35">
      <c r="J918">
        <v>3700</v>
      </c>
      <c r="K918">
        <v>1343</v>
      </c>
      <c r="L918" s="4">
        <f t="shared" si="18"/>
        <v>36.297297297297298</v>
      </c>
      <c r="M918" t="s">
        <v>14</v>
      </c>
    </row>
    <row r="919" spans="10:13" x14ac:dyDescent="0.35">
      <c r="J919">
        <v>3600</v>
      </c>
      <c r="K919">
        <v>2097</v>
      </c>
      <c r="L919" s="4">
        <f t="shared" si="18"/>
        <v>58.25</v>
      </c>
      <c r="M919" t="s">
        <v>47</v>
      </c>
    </row>
    <row r="920" spans="10:13" x14ac:dyDescent="0.35">
      <c r="J920">
        <v>3800</v>
      </c>
      <c r="K920">
        <v>9021</v>
      </c>
      <c r="L920" s="4">
        <f t="shared" si="18"/>
        <v>237.39473684210526</v>
      </c>
      <c r="M920" t="s">
        <v>20</v>
      </c>
    </row>
    <row r="921" spans="10:13" x14ac:dyDescent="0.35">
      <c r="J921">
        <v>35600</v>
      </c>
      <c r="K921">
        <v>20915</v>
      </c>
      <c r="L921" s="4">
        <f t="shared" si="18"/>
        <v>58.75</v>
      </c>
      <c r="M921" t="s">
        <v>14</v>
      </c>
    </row>
    <row r="922" spans="10:13" x14ac:dyDescent="0.35">
      <c r="J922">
        <v>5300</v>
      </c>
      <c r="K922">
        <v>9676</v>
      </c>
      <c r="L922" s="4">
        <f t="shared" si="18"/>
        <v>182.56603773584905</v>
      </c>
      <c r="M922" t="s">
        <v>20</v>
      </c>
    </row>
    <row r="923" spans="10:13" x14ac:dyDescent="0.35">
      <c r="J923">
        <v>160400</v>
      </c>
      <c r="K923">
        <v>1210</v>
      </c>
      <c r="L923" s="4">
        <f t="shared" si="18"/>
        <v>0.75436408977556113</v>
      </c>
      <c r="M923" t="s">
        <v>14</v>
      </c>
    </row>
    <row r="924" spans="10:13" x14ac:dyDescent="0.35">
      <c r="J924">
        <v>51400</v>
      </c>
      <c r="K924">
        <v>90440</v>
      </c>
      <c r="L924" s="4">
        <f t="shared" si="18"/>
        <v>175.95330739299609</v>
      </c>
      <c r="M924" t="s">
        <v>20</v>
      </c>
    </row>
    <row r="925" spans="10:13" x14ac:dyDescent="0.35">
      <c r="J925">
        <v>1700</v>
      </c>
      <c r="K925">
        <v>4044</v>
      </c>
      <c r="L925" s="4">
        <f t="shared" si="18"/>
        <v>237.88235294117646</v>
      </c>
      <c r="M925" t="s">
        <v>20</v>
      </c>
    </row>
    <row r="926" spans="10:13" x14ac:dyDescent="0.35">
      <c r="J926">
        <v>39400</v>
      </c>
      <c r="K926">
        <v>192292</v>
      </c>
      <c r="L926" s="4">
        <f t="shared" si="18"/>
        <v>488.05076142131981</v>
      </c>
      <c r="M926" t="s">
        <v>20</v>
      </c>
    </row>
    <row r="927" spans="10:13" x14ac:dyDescent="0.35">
      <c r="J927">
        <v>3000</v>
      </c>
      <c r="K927">
        <v>6722</v>
      </c>
      <c r="L927" s="4">
        <f t="shared" si="18"/>
        <v>224.06666666666669</v>
      </c>
      <c r="M927" t="s">
        <v>20</v>
      </c>
    </row>
    <row r="928" spans="10:13" x14ac:dyDescent="0.35">
      <c r="J928">
        <v>8700</v>
      </c>
      <c r="K928">
        <v>1577</v>
      </c>
      <c r="L928" s="4">
        <f t="shared" si="18"/>
        <v>18.126436781609197</v>
      </c>
      <c r="M928" t="s">
        <v>14</v>
      </c>
    </row>
    <row r="929" spans="10:13" x14ac:dyDescent="0.35">
      <c r="J929">
        <v>7200</v>
      </c>
      <c r="K929">
        <v>3301</v>
      </c>
      <c r="L929" s="4">
        <f t="shared" si="18"/>
        <v>45.847222222222221</v>
      </c>
      <c r="M929" t="s">
        <v>14</v>
      </c>
    </row>
    <row r="930" spans="10:13" x14ac:dyDescent="0.35">
      <c r="J930">
        <v>167400</v>
      </c>
      <c r="K930">
        <v>196386</v>
      </c>
      <c r="L930" s="4">
        <f t="shared" si="18"/>
        <v>117.31541218637993</v>
      </c>
      <c r="M930" t="s">
        <v>20</v>
      </c>
    </row>
    <row r="931" spans="10:13" x14ac:dyDescent="0.35">
      <c r="J931">
        <v>5500</v>
      </c>
      <c r="K931">
        <v>11952</v>
      </c>
      <c r="L931" s="4">
        <f t="shared" si="18"/>
        <v>217.30909090909088</v>
      </c>
      <c r="M931" t="s">
        <v>20</v>
      </c>
    </row>
    <row r="932" spans="10:13" x14ac:dyDescent="0.35">
      <c r="J932">
        <v>3500</v>
      </c>
      <c r="K932">
        <v>3930</v>
      </c>
      <c r="L932" s="4">
        <f t="shared" si="18"/>
        <v>112.28571428571428</v>
      </c>
      <c r="M932" t="s">
        <v>20</v>
      </c>
    </row>
    <row r="933" spans="10:13" x14ac:dyDescent="0.35">
      <c r="J933">
        <v>7900</v>
      </c>
      <c r="K933">
        <v>5729</v>
      </c>
      <c r="L933" s="4">
        <f t="shared" si="18"/>
        <v>72.51898734177216</v>
      </c>
      <c r="M933" t="s">
        <v>14</v>
      </c>
    </row>
    <row r="934" spans="10:13" x14ac:dyDescent="0.35">
      <c r="J934">
        <v>2300</v>
      </c>
      <c r="K934">
        <v>4883</v>
      </c>
      <c r="L934" s="4">
        <f t="shared" si="18"/>
        <v>212.30434782608697</v>
      </c>
      <c r="M934" t="s">
        <v>20</v>
      </c>
    </row>
    <row r="935" spans="10:13" x14ac:dyDescent="0.35">
      <c r="J935">
        <v>73000</v>
      </c>
      <c r="K935">
        <v>175015</v>
      </c>
      <c r="L935" s="4">
        <f t="shared" si="18"/>
        <v>239.74657534246577</v>
      </c>
      <c r="M935" t="s">
        <v>20</v>
      </c>
    </row>
    <row r="936" spans="10:13" x14ac:dyDescent="0.35">
      <c r="J936">
        <v>6200</v>
      </c>
      <c r="K936">
        <v>11280</v>
      </c>
      <c r="L936" s="4">
        <f t="shared" si="18"/>
        <v>181.93548387096774</v>
      </c>
      <c r="M936" t="s">
        <v>20</v>
      </c>
    </row>
    <row r="937" spans="10:13" x14ac:dyDescent="0.35">
      <c r="J937">
        <v>6100</v>
      </c>
      <c r="K937">
        <v>10012</v>
      </c>
      <c r="L937" s="4">
        <f t="shared" si="18"/>
        <v>164.13114754098362</v>
      </c>
      <c r="M937" t="s">
        <v>20</v>
      </c>
    </row>
    <row r="938" spans="10:13" x14ac:dyDescent="0.35">
      <c r="J938">
        <v>103200</v>
      </c>
      <c r="K938">
        <v>1690</v>
      </c>
      <c r="L938" s="4">
        <f t="shared" si="18"/>
        <v>1.6375968992248062</v>
      </c>
      <c r="M938" t="s">
        <v>14</v>
      </c>
    </row>
    <row r="939" spans="10:13" x14ac:dyDescent="0.35">
      <c r="J939">
        <v>171000</v>
      </c>
      <c r="K939">
        <v>84891</v>
      </c>
      <c r="L939" s="4">
        <f t="shared" si="18"/>
        <v>49.64385964912281</v>
      </c>
      <c r="M939" t="s">
        <v>74</v>
      </c>
    </row>
    <row r="940" spans="10:13" x14ac:dyDescent="0.35">
      <c r="J940">
        <v>9200</v>
      </c>
      <c r="K940">
        <v>10093</v>
      </c>
      <c r="L940" s="4">
        <f t="shared" si="18"/>
        <v>109.70652173913042</v>
      </c>
      <c r="M940" t="s">
        <v>20</v>
      </c>
    </row>
    <row r="941" spans="10:13" x14ac:dyDescent="0.35">
      <c r="J941">
        <v>7800</v>
      </c>
      <c r="K941">
        <v>3839</v>
      </c>
      <c r="L941" s="4">
        <f t="shared" si="18"/>
        <v>49.217948717948715</v>
      </c>
      <c r="M941" t="s">
        <v>14</v>
      </c>
    </row>
    <row r="942" spans="10:13" x14ac:dyDescent="0.35">
      <c r="J942">
        <v>9900</v>
      </c>
      <c r="K942">
        <v>6161</v>
      </c>
      <c r="L942" s="4">
        <f t="shared" si="18"/>
        <v>62.232323232323225</v>
      </c>
      <c r="M942" t="s">
        <v>47</v>
      </c>
    </row>
    <row r="943" spans="10:13" x14ac:dyDescent="0.35">
      <c r="J943">
        <v>43000</v>
      </c>
      <c r="K943">
        <v>5615</v>
      </c>
      <c r="L943" s="4">
        <f t="shared" si="18"/>
        <v>13.05813953488372</v>
      </c>
      <c r="M943" t="s">
        <v>14</v>
      </c>
    </row>
    <row r="944" spans="10:13" x14ac:dyDescent="0.35">
      <c r="J944">
        <v>9600</v>
      </c>
      <c r="K944">
        <v>6205</v>
      </c>
      <c r="L944" s="4">
        <f t="shared" si="18"/>
        <v>64.635416666666671</v>
      </c>
      <c r="M944" t="s">
        <v>14</v>
      </c>
    </row>
    <row r="945" spans="10:13" x14ac:dyDescent="0.35">
      <c r="J945">
        <v>7500</v>
      </c>
      <c r="K945">
        <v>11969</v>
      </c>
      <c r="L945" s="4">
        <f t="shared" si="18"/>
        <v>159.58666666666667</v>
      </c>
      <c r="M945" t="s">
        <v>20</v>
      </c>
    </row>
    <row r="946" spans="10:13" x14ac:dyDescent="0.35">
      <c r="J946">
        <v>10000</v>
      </c>
      <c r="K946">
        <v>8142</v>
      </c>
      <c r="L946" s="4">
        <f t="shared" si="18"/>
        <v>81.42</v>
      </c>
      <c r="M946" t="s">
        <v>14</v>
      </c>
    </row>
    <row r="947" spans="10:13" x14ac:dyDescent="0.35">
      <c r="J947">
        <v>172000</v>
      </c>
      <c r="K947">
        <v>55805</v>
      </c>
      <c r="L947" s="4">
        <f t="shared" si="18"/>
        <v>32.444767441860463</v>
      </c>
      <c r="M947" t="s">
        <v>14</v>
      </c>
    </row>
    <row r="948" spans="10:13" x14ac:dyDescent="0.35">
      <c r="J948">
        <v>153700</v>
      </c>
      <c r="K948">
        <v>15238</v>
      </c>
      <c r="L948" s="4">
        <f t="shared" si="18"/>
        <v>9.9141184124918666</v>
      </c>
      <c r="M948" t="s">
        <v>14</v>
      </c>
    </row>
    <row r="949" spans="10:13" x14ac:dyDescent="0.35">
      <c r="J949">
        <v>3600</v>
      </c>
      <c r="K949">
        <v>961</v>
      </c>
      <c r="L949" s="4">
        <f t="shared" si="18"/>
        <v>26.694444444444443</v>
      </c>
      <c r="M949" t="s">
        <v>14</v>
      </c>
    </row>
    <row r="950" spans="10:13" x14ac:dyDescent="0.35">
      <c r="J950">
        <v>9400</v>
      </c>
      <c r="K950">
        <v>5918</v>
      </c>
      <c r="L950" s="4">
        <f t="shared" si="18"/>
        <v>62.957446808510639</v>
      </c>
      <c r="M950" t="s">
        <v>74</v>
      </c>
    </row>
    <row r="951" spans="10:13" x14ac:dyDescent="0.35">
      <c r="J951">
        <v>5900</v>
      </c>
      <c r="K951">
        <v>9520</v>
      </c>
      <c r="L951" s="4">
        <f t="shared" si="18"/>
        <v>161.35593220338984</v>
      </c>
      <c r="M951" t="s">
        <v>20</v>
      </c>
    </row>
    <row r="952" spans="10:13" x14ac:dyDescent="0.35">
      <c r="J952">
        <v>100</v>
      </c>
      <c r="K952">
        <v>5</v>
      </c>
      <c r="L952" s="4">
        <f t="shared" si="18"/>
        <v>5</v>
      </c>
      <c r="M952" t="s">
        <v>14</v>
      </c>
    </row>
    <row r="953" spans="10:13" x14ac:dyDescent="0.35">
      <c r="J953">
        <v>14500</v>
      </c>
      <c r="K953">
        <v>159056</v>
      </c>
      <c r="L953" s="4">
        <f t="shared" si="18"/>
        <v>1096.9379310344827</v>
      </c>
      <c r="M953" t="s">
        <v>20</v>
      </c>
    </row>
    <row r="954" spans="10:13" x14ac:dyDescent="0.35">
      <c r="J954">
        <v>145500</v>
      </c>
      <c r="K954">
        <v>101987</v>
      </c>
      <c r="L954" s="4">
        <f t="shared" si="18"/>
        <v>70.094158075601371</v>
      </c>
      <c r="M954" t="s">
        <v>74</v>
      </c>
    </row>
    <row r="955" spans="10:13" x14ac:dyDescent="0.35">
      <c r="J955">
        <v>3300</v>
      </c>
      <c r="K955">
        <v>1980</v>
      </c>
      <c r="L955" s="4">
        <f t="shared" si="18"/>
        <v>60</v>
      </c>
      <c r="M955" t="s">
        <v>14</v>
      </c>
    </row>
    <row r="956" spans="10:13" x14ac:dyDescent="0.35">
      <c r="J956">
        <v>42600</v>
      </c>
      <c r="K956">
        <v>156384</v>
      </c>
      <c r="L956" s="4">
        <f t="shared" si="18"/>
        <v>367.0985915492958</v>
      </c>
      <c r="M956" t="s">
        <v>20</v>
      </c>
    </row>
    <row r="957" spans="10:13" x14ac:dyDescent="0.35">
      <c r="J957">
        <v>700</v>
      </c>
      <c r="K957">
        <v>7763</v>
      </c>
      <c r="L957" s="4">
        <f t="shared" si="18"/>
        <v>1109</v>
      </c>
      <c r="M957" t="s">
        <v>20</v>
      </c>
    </row>
    <row r="958" spans="10:13" x14ac:dyDescent="0.35">
      <c r="J958">
        <v>187600</v>
      </c>
      <c r="K958">
        <v>35698</v>
      </c>
      <c r="L958" s="4">
        <f t="shared" si="18"/>
        <v>19.028784648187631</v>
      </c>
      <c r="M958" t="s">
        <v>14</v>
      </c>
    </row>
    <row r="959" spans="10:13" x14ac:dyDescent="0.35">
      <c r="J959">
        <v>9800</v>
      </c>
      <c r="K959">
        <v>12434</v>
      </c>
      <c r="L959" s="4">
        <f t="shared" si="18"/>
        <v>126.87755102040816</v>
      </c>
      <c r="M959" t="s">
        <v>20</v>
      </c>
    </row>
    <row r="960" spans="10:13" x14ac:dyDescent="0.35">
      <c r="J960">
        <v>1100</v>
      </c>
      <c r="K960">
        <v>8081</v>
      </c>
      <c r="L960" s="4">
        <f t="shared" si="18"/>
        <v>734.63636363636363</v>
      </c>
      <c r="M960" t="s">
        <v>20</v>
      </c>
    </row>
    <row r="961" spans="10:13" x14ac:dyDescent="0.35">
      <c r="J961">
        <v>145000</v>
      </c>
      <c r="K961">
        <v>6631</v>
      </c>
      <c r="L961" s="4">
        <f t="shared" si="18"/>
        <v>4.5731034482758623</v>
      </c>
      <c r="M961" t="s">
        <v>14</v>
      </c>
    </row>
    <row r="962" spans="10:13" x14ac:dyDescent="0.35">
      <c r="J962">
        <v>5500</v>
      </c>
      <c r="K962">
        <v>4678</v>
      </c>
      <c r="L962" s="4">
        <f t="shared" si="18"/>
        <v>85.054545454545448</v>
      </c>
      <c r="M962" t="s">
        <v>14</v>
      </c>
    </row>
    <row r="963" spans="10:13" x14ac:dyDescent="0.35">
      <c r="J963">
        <v>5700</v>
      </c>
      <c r="K963">
        <v>6800</v>
      </c>
      <c r="L963" s="4">
        <f t="shared" ref="L963:L1001" si="19">IF(K963=0,"0", (K963/J963)*100)</f>
        <v>119.29824561403508</v>
      </c>
      <c r="M963" t="s">
        <v>20</v>
      </c>
    </row>
    <row r="964" spans="10:13" x14ac:dyDescent="0.35">
      <c r="J964">
        <v>3600</v>
      </c>
      <c r="K964">
        <v>10657</v>
      </c>
      <c r="L964" s="4">
        <f t="shared" si="19"/>
        <v>296.02777777777777</v>
      </c>
      <c r="M964" t="s">
        <v>20</v>
      </c>
    </row>
    <row r="965" spans="10:13" x14ac:dyDescent="0.35">
      <c r="J965">
        <v>5900</v>
      </c>
      <c r="K965">
        <v>4997</v>
      </c>
      <c r="L965" s="4">
        <f t="shared" si="19"/>
        <v>84.694915254237287</v>
      </c>
      <c r="M965" t="s">
        <v>14</v>
      </c>
    </row>
    <row r="966" spans="10:13" x14ac:dyDescent="0.35">
      <c r="J966">
        <v>3700</v>
      </c>
      <c r="K966">
        <v>13164</v>
      </c>
      <c r="L966" s="4">
        <f t="shared" si="19"/>
        <v>355.7837837837838</v>
      </c>
      <c r="M966" t="s">
        <v>20</v>
      </c>
    </row>
    <row r="967" spans="10:13" x14ac:dyDescent="0.35">
      <c r="J967">
        <v>2200</v>
      </c>
      <c r="K967">
        <v>8501</v>
      </c>
      <c r="L967" s="4">
        <f t="shared" si="19"/>
        <v>386.40909090909093</v>
      </c>
      <c r="M967" t="s">
        <v>20</v>
      </c>
    </row>
    <row r="968" spans="10:13" x14ac:dyDescent="0.35">
      <c r="J968">
        <v>1700</v>
      </c>
      <c r="K968">
        <v>13468</v>
      </c>
      <c r="L968" s="4">
        <f t="shared" si="19"/>
        <v>792.23529411764707</v>
      </c>
      <c r="M968" t="s">
        <v>20</v>
      </c>
    </row>
    <row r="969" spans="10:13" x14ac:dyDescent="0.35">
      <c r="J969">
        <v>88400</v>
      </c>
      <c r="K969">
        <v>121138</v>
      </c>
      <c r="L969" s="4">
        <f t="shared" si="19"/>
        <v>137.03393665158373</v>
      </c>
      <c r="M969" t="s">
        <v>20</v>
      </c>
    </row>
    <row r="970" spans="10:13" x14ac:dyDescent="0.35">
      <c r="J970">
        <v>2400</v>
      </c>
      <c r="K970">
        <v>8117</v>
      </c>
      <c r="L970" s="4">
        <f t="shared" si="19"/>
        <v>338.20833333333337</v>
      </c>
      <c r="M970" t="s">
        <v>20</v>
      </c>
    </row>
    <row r="971" spans="10:13" x14ac:dyDescent="0.35">
      <c r="J971">
        <v>7900</v>
      </c>
      <c r="K971">
        <v>8550</v>
      </c>
      <c r="L971" s="4">
        <f t="shared" si="19"/>
        <v>108.22784810126582</v>
      </c>
      <c r="M971" t="s">
        <v>20</v>
      </c>
    </row>
    <row r="972" spans="10:13" x14ac:dyDescent="0.35">
      <c r="J972">
        <v>94900</v>
      </c>
      <c r="K972">
        <v>57659</v>
      </c>
      <c r="L972" s="4">
        <f t="shared" si="19"/>
        <v>60.757639620653315</v>
      </c>
      <c r="M972" t="s">
        <v>14</v>
      </c>
    </row>
    <row r="973" spans="10:13" x14ac:dyDescent="0.35">
      <c r="J973">
        <v>5100</v>
      </c>
      <c r="K973">
        <v>1414</v>
      </c>
      <c r="L973" s="4">
        <f t="shared" si="19"/>
        <v>27.725490196078432</v>
      </c>
      <c r="M973" t="s">
        <v>14</v>
      </c>
    </row>
    <row r="974" spans="10:13" x14ac:dyDescent="0.35">
      <c r="J974">
        <v>42700</v>
      </c>
      <c r="K974">
        <v>97524</v>
      </c>
      <c r="L974" s="4">
        <f t="shared" si="19"/>
        <v>228.3934426229508</v>
      </c>
      <c r="M974" t="s">
        <v>20</v>
      </c>
    </row>
    <row r="975" spans="10:13" x14ac:dyDescent="0.35">
      <c r="J975">
        <v>121100</v>
      </c>
      <c r="K975">
        <v>26176</v>
      </c>
      <c r="L975" s="4">
        <f t="shared" si="19"/>
        <v>21.615194054500414</v>
      </c>
      <c r="M975" t="s">
        <v>14</v>
      </c>
    </row>
    <row r="976" spans="10:13" x14ac:dyDescent="0.35">
      <c r="J976">
        <v>800</v>
      </c>
      <c r="K976">
        <v>2991</v>
      </c>
      <c r="L976" s="4">
        <f t="shared" si="19"/>
        <v>373.875</v>
      </c>
      <c r="M976" t="s">
        <v>20</v>
      </c>
    </row>
    <row r="977" spans="10:13" x14ac:dyDescent="0.35">
      <c r="J977">
        <v>5400</v>
      </c>
      <c r="K977">
        <v>8366</v>
      </c>
      <c r="L977" s="4">
        <f t="shared" si="19"/>
        <v>154.92592592592592</v>
      </c>
      <c r="M977" t="s">
        <v>20</v>
      </c>
    </row>
    <row r="978" spans="10:13" x14ac:dyDescent="0.35">
      <c r="J978">
        <v>4000</v>
      </c>
      <c r="K978">
        <v>12886</v>
      </c>
      <c r="L978" s="4">
        <f t="shared" si="19"/>
        <v>322.14999999999998</v>
      </c>
      <c r="M978" t="s">
        <v>20</v>
      </c>
    </row>
    <row r="979" spans="10:13" x14ac:dyDescent="0.35">
      <c r="J979">
        <v>7000</v>
      </c>
      <c r="K979">
        <v>5177</v>
      </c>
      <c r="L979" s="4">
        <f t="shared" si="19"/>
        <v>73.957142857142856</v>
      </c>
      <c r="M979" t="s">
        <v>14</v>
      </c>
    </row>
    <row r="980" spans="10:13" x14ac:dyDescent="0.35">
      <c r="J980">
        <v>1000</v>
      </c>
      <c r="K980">
        <v>8641</v>
      </c>
      <c r="L980" s="4">
        <f t="shared" si="19"/>
        <v>864.1</v>
      </c>
      <c r="M980" t="s">
        <v>20</v>
      </c>
    </row>
    <row r="981" spans="10:13" x14ac:dyDescent="0.35">
      <c r="J981">
        <v>60200</v>
      </c>
      <c r="K981">
        <v>86244</v>
      </c>
      <c r="L981" s="4">
        <f t="shared" si="19"/>
        <v>143.26245847176079</v>
      </c>
      <c r="M981" t="s">
        <v>20</v>
      </c>
    </row>
    <row r="982" spans="10:13" x14ac:dyDescent="0.35">
      <c r="J982">
        <v>195200</v>
      </c>
      <c r="K982">
        <v>78630</v>
      </c>
      <c r="L982" s="4">
        <f t="shared" si="19"/>
        <v>40.281762295081968</v>
      </c>
      <c r="M982" t="s">
        <v>14</v>
      </c>
    </row>
    <row r="983" spans="10:13" x14ac:dyDescent="0.35">
      <c r="J983">
        <v>6700</v>
      </c>
      <c r="K983">
        <v>11941</v>
      </c>
      <c r="L983" s="4">
        <f t="shared" si="19"/>
        <v>178.22388059701493</v>
      </c>
      <c r="M983" t="s">
        <v>20</v>
      </c>
    </row>
    <row r="984" spans="10:13" x14ac:dyDescent="0.35">
      <c r="J984">
        <v>7200</v>
      </c>
      <c r="K984">
        <v>6115</v>
      </c>
      <c r="L984" s="4">
        <f t="shared" si="19"/>
        <v>84.930555555555557</v>
      </c>
      <c r="M984" t="s">
        <v>14</v>
      </c>
    </row>
    <row r="985" spans="10:13" x14ac:dyDescent="0.35">
      <c r="J985">
        <v>129100</v>
      </c>
      <c r="K985">
        <v>188404</v>
      </c>
      <c r="L985" s="4">
        <f t="shared" si="19"/>
        <v>145.93648334624322</v>
      </c>
      <c r="M985" t="s">
        <v>20</v>
      </c>
    </row>
    <row r="986" spans="10:13" x14ac:dyDescent="0.35">
      <c r="J986">
        <v>6500</v>
      </c>
      <c r="K986">
        <v>9910</v>
      </c>
      <c r="L986" s="4">
        <f t="shared" si="19"/>
        <v>152.46153846153848</v>
      </c>
      <c r="M986" t="s">
        <v>20</v>
      </c>
    </row>
    <row r="987" spans="10:13" x14ac:dyDescent="0.35">
      <c r="J987">
        <v>170600</v>
      </c>
      <c r="K987">
        <v>114523</v>
      </c>
      <c r="L987" s="4">
        <f t="shared" si="19"/>
        <v>67.129542790152414</v>
      </c>
      <c r="M987" t="s">
        <v>14</v>
      </c>
    </row>
    <row r="988" spans="10:13" x14ac:dyDescent="0.35">
      <c r="J988">
        <v>7800</v>
      </c>
      <c r="K988">
        <v>3144</v>
      </c>
      <c r="L988" s="4">
        <f t="shared" si="19"/>
        <v>40.307692307692307</v>
      </c>
      <c r="M988" t="s">
        <v>14</v>
      </c>
    </row>
    <row r="989" spans="10:13" x14ac:dyDescent="0.35">
      <c r="J989">
        <v>6200</v>
      </c>
      <c r="K989">
        <v>13441</v>
      </c>
      <c r="L989" s="4">
        <f t="shared" si="19"/>
        <v>216.79032258064518</v>
      </c>
      <c r="M989" t="s">
        <v>20</v>
      </c>
    </row>
    <row r="990" spans="10:13" x14ac:dyDescent="0.35">
      <c r="J990">
        <v>9400</v>
      </c>
      <c r="K990">
        <v>4899</v>
      </c>
      <c r="L990" s="4">
        <f t="shared" si="19"/>
        <v>52.117021276595743</v>
      </c>
      <c r="M990" t="s">
        <v>14</v>
      </c>
    </row>
    <row r="991" spans="10:13" x14ac:dyDescent="0.35">
      <c r="J991">
        <v>2400</v>
      </c>
      <c r="K991">
        <v>11990</v>
      </c>
      <c r="L991" s="4">
        <f t="shared" si="19"/>
        <v>499.58333333333337</v>
      </c>
      <c r="M991" t="s">
        <v>20</v>
      </c>
    </row>
    <row r="992" spans="10:13" x14ac:dyDescent="0.35">
      <c r="J992">
        <v>7800</v>
      </c>
      <c r="K992">
        <v>6839</v>
      </c>
      <c r="L992" s="4">
        <f t="shared" si="19"/>
        <v>87.679487179487182</v>
      </c>
      <c r="M992" t="s">
        <v>14</v>
      </c>
    </row>
    <row r="993" spans="10:13" x14ac:dyDescent="0.35">
      <c r="J993">
        <v>9800</v>
      </c>
      <c r="K993">
        <v>11091</v>
      </c>
      <c r="L993" s="4">
        <f t="shared" si="19"/>
        <v>113.17346938775511</v>
      </c>
      <c r="M993" t="s">
        <v>20</v>
      </c>
    </row>
    <row r="994" spans="10:13" x14ac:dyDescent="0.35">
      <c r="J994">
        <v>3100</v>
      </c>
      <c r="K994">
        <v>13223</v>
      </c>
      <c r="L994" s="4">
        <f t="shared" si="19"/>
        <v>426.54838709677421</v>
      </c>
      <c r="M994" t="s">
        <v>20</v>
      </c>
    </row>
    <row r="995" spans="10:13" x14ac:dyDescent="0.35">
      <c r="J995">
        <v>9800</v>
      </c>
      <c r="K995">
        <v>7608</v>
      </c>
      <c r="L995" s="4">
        <f t="shared" si="19"/>
        <v>77.632653061224488</v>
      </c>
      <c r="M995" t="s">
        <v>74</v>
      </c>
    </row>
    <row r="996" spans="10:13" x14ac:dyDescent="0.35">
      <c r="J996">
        <v>141100</v>
      </c>
      <c r="K996">
        <v>74073</v>
      </c>
      <c r="L996" s="4">
        <f t="shared" si="19"/>
        <v>52.496810772501767</v>
      </c>
      <c r="M996" t="s">
        <v>14</v>
      </c>
    </row>
    <row r="997" spans="10:13" x14ac:dyDescent="0.35">
      <c r="J997">
        <v>97300</v>
      </c>
      <c r="K997">
        <v>153216</v>
      </c>
      <c r="L997" s="4">
        <f t="shared" si="19"/>
        <v>157.46762589928059</v>
      </c>
      <c r="M997" t="s">
        <v>20</v>
      </c>
    </row>
    <row r="998" spans="10:13" x14ac:dyDescent="0.35">
      <c r="J998">
        <v>6600</v>
      </c>
      <c r="K998">
        <v>4814</v>
      </c>
      <c r="L998" s="4">
        <f t="shared" si="19"/>
        <v>72.939393939393938</v>
      </c>
      <c r="M998" t="s">
        <v>14</v>
      </c>
    </row>
    <row r="999" spans="10:13" x14ac:dyDescent="0.35">
      <c r="J999">
        <v>7600</v>
      </c>
      <c r="K999">
        <v>4603</v>
      </c>
      <c r="L999" s="4">
        <f t="shared" si="19"/>
        <v>60.565789473684205</v>
      </c>
      <c r="M999" t="s">
        <v>74</v>
      </c>
    </row>
    <row r="1000" spans="10:13" x14ac:dyDescent="0.35">
      <c r="J1000">
        <v>66600</v>
      </c>
      <c r="K1000">
        <v>37823</v>
      </c>
      <c r="L1000" s="4">
        <f t="shared" si="19"/>
        <v>56.791291291291287</v>
      </c>
      <c r="M1000" t="s">
        <v>14</v>
      </c>
    </row>
    <row r="1001" spans="10:13" x14ac:dyDescent="0.35">
      <c r="J1001">
        <v>111100</v>
      </c>
      <c r="K1001">
        <v>62819</v>
      </c>
      <c r="L1001" s="4">
        <f t="shared" si="19"/>
        <v>56.542754275427541</v>
      </c>
      <c r="M1001" t="s">
        <v>74</v>
      </c>
    </row>
  </sheetData>
  <conditionalFormatting sqref="L2:L1001">
    <cfRule type="expression" dxfId="31" priority="1">
      <formula>L2&lt;=0</formula>
    </cfRule>
    <cfRule type="colorScale" priority="2">
      <colorScale>
        <cfvo type="min"/>
        <cfvo type="num" val="100"/>
        <cfvo type="max"/>
        <color rgb="FFC00000"/>
        <color rgb="FF92D050"/>
        <color theme="4"/>
      </colorScale>
    </cfRule>
    <cfRule type="expression" dxfId="30" priority="3">
      <formula>IF(K2=0,"0", K2-J2)</formula>
    </cfRule>
  </conditionalFormatting>
  <conditionalFormatting sqref="M1:M1001">
    <cfRule type="cellIs" dxfId="29" priority="4" operator="equal">
      <formula>"canceled"</formula>
    </cfRule>
    <cfRule type="cellIs" dxfId="28" priority="5" operator="equal">
      <formula>"live"</formula>
    </cfRule>
  </conditionalFormatting>
  <conditionalFormatting sqref="M2:M1001">
    <cfRule type="expression" dxfId="27" priority="6">
      <formula>K2&gt;J2</formula>
    </cfRule>
    <cfRule type="expression" dxfId="26" priority="7">
      <formula>K2&lt;J2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E55D-47F9-4F77-8210-F15762E936E8}">
  <sheetPr codeName="Sheet6"/>
  <dimension ref="A1:N1001"/>
  <sheetViews>
    <sheetView topLeftCell="B2" workbookViewId="0">
      <selection activeCell="N16" sqref="N16"/>
    </sheetView>
  </sheetViews>
  <sheetFormatPr defaultRowHeight="15.5" x14ac:dyDescent="0.35"/>
  <cols>
    <col min="1" max="1" width="10.6640625"/>
    <col min="2" max="2" width="13" bestFit="1" customWidth="1"/>
    <col min="4" max="4" width="10.33203125" customWidth="1"/>
    <col min="5" max="5" width="12.83203125" bestFit="1" customWidth="1"/>
    <col min="7" max="7" width="9.5" bestFit="1" customWidth="1"/>
    <col min="8" max="8" width="14.25" customWidth="1"/>
    <col min="10" max="10" width="12.83203125" customWidth="1"/>
    <col min="11" max="11" width="9.33203125" customWidth="1"/>
    <col min="12" max="12" width="11.25" customWidth="1"/>
    <col min="13" max="13" width="11.6640625" customWidth="1"/>
    <col min="14" max="14" width="17" customWidth="1"/>
    <col min="15" max="15" width="9.5" customWidth="1"/>
  </cols>
  <sheetData>
    <row r="1" spans="1:14" x14ac:dyDescent="0.35">
      <c r="A1" s="1" t="s">
        <v>4</v>
      </c>
      <c r="B1" s="1" t="s">
        <v>5</v>
      </c>
      <c r="D1" s="12" t="s">
        <v>4</v>
      </c>
      <c r="E1" s="12" t="s">
        <v>5</v>
      </c>
      <c r="G1" s="12" t="s">
        <v>4</v>
      </c>
      <c r="H1" s="12" t="s">
        <v>5</v>
      </c>
    </row>
    <row r="2" spans="1:14" x14ac:dyDescent="0.35">
      <c r="A2" t="s">
        <v>14</v>
      </c>
      <c r="B2">
        <v>0</v>
      </c>
      <c r="D2" t="str" cm="1">
        <f t="array" ref="D2:D365">A2:A365</f>
        <v>failed</v>
      </c>
      <c r="E2" cm="1">
        <f t="array" ref="E2:E365">B2:B365</f>
        <v>0</v>
      </c>
      <c r="G2" t="str" cm="1">
        <f t="array" ref="G2:G566">A437:A1001</f>
        <v>successful</v>
      </c>
      <c r="H2" cm="1">
        <f t="array" ref="H2:H566">B437:B1001</f>
        <v>158</v>
      </c>
    </row>
    <row r="3" spans="1:14" x14ac:dyDescent="0.35">
      <c r="A3" t="s">
        <v>14</v>
      </c>
      <c r="B3">
        <v>24</v>
      </c>
      <c r="D3" t="str">
        <v>failed</v>
      </c>
      <c r="E3">
        <v>24</v>
      </c>
      <c r="G3" t="str">
        <v>successful</v>
      </c>
      <c r="H3">
        <v>1425</v>
      </c>
    </row>
    <row r="4" spans="1:14" x14ac:dyDescent="0.35">
      <c r="A4" t="s">
        <v>14</v>
      </c>
      <c r="B4">
        <v>53</v>
      </c>
      <c r="D4" t="str">
        <v>failed</v>
      </c>
      <c r="E4">
        <v>53</v>
      </c>
      <c r="G4" t="str">
        <v>successful</v>
      </c>
      <c r="H4">
        <v>174</v>
      </c>
    </row>
    <row r="5" spans="1:14" x14ac:dyDescent="0.35">
      <c r="A5" t="s">
        <v>14</v>
      </c>
      <c r="B5">
        <v>18</v>
      </c>
      <c r="D5" t="str">
        <v>failed</v>
      </c>
      <c r="E5">
        <v>18</v>
      </c>
      <c r="G5" t="str">
        <v>successful</v>
      </c>
      <c r="H5">
        <v>227</v>
      </c>
    </row>
    <row r="6" spans="1:14" x14ac:dyDescent="0.35">
      <c r="A6" t="s">
        <v>14</v>
      </c>
      <c r="B6">
        <v>44</v>
      </c>
      <c r="D6" t="str">
        <v>failed</v>
      </c>
      <c r="E6">
        <v>44</v>
      </c>
      <c r="G6" t="str">
        <v>successful</v>
      </c>
      <c r="H6">
        <v>220</v>
      </c>
      <c r="J6" s="15"/>
      <c r="K6" s="15"/>
      <c r="L6" s="17" t="s">
        <v>2107</v>
      </c>
      <c r="M6" s="17"/>
      <c r="N6" s="15"/>
    </row>
    <row r="7" spans="1:14" x14ac:dyDescent="0.35">
      <c r="A7" t="s">
        <v>14</v>
      </c>
      <c r="B7">
        <v>27</v>
      </c>
      <c r="D7" t="str">
        <v>failed</v>
      </c>
      <c r="E7">
        <v>27</v>
      </c>
      <c r="G7" t="str">
        <v>successful</v>
      </c>
      <c r="H7">
        <v>98</v>
      </c>
      <c r="J7" s="14" t="s">
        <v>2108</v>
      </c>
      <c r="K7" s="14" t="s">
        <v>2109</v>
      </c>
      <c r="L7" s="14" t="s">
        <v>2110</v>
      </c>
      <c r="M7" s="14" t="s">
        <v>2111</v>
      </c>
      <c r="N7" s="14" t="s">
        <v>2112</v>
      </c>
    </row>
    <row r="8" spans="1:14" x14ac:dyDescent="0.35">
      <c r="A8" t="s">
        <v>14</v>
      </c>
      <c r="B8">
        <v>55</v>
      </c>
      <c r="D8" t="str">
        <v>failed</v>
      </c>
      <c r="E8">
        <v>55</v>
      </c>
      <c r="G8" t="str">
        <v>successful</v>
      </c>
      <c r="H8">
        <v>100</v>
      </c>
      <c r="J8" s="13">
        <f>ROUND(AVERAGE(E2:E365),0)</f>
        <v>586</v>
      </c>
      <c r="K8" s="13">
        <f>ROUND(MEDIAN(E2:E365),0)</f>
        <v>115</v>
      </c>
      <c r="L8" s="13">
        <f>MIN(E2:E365)</f>
        <v>0</v>
      </c>
      <c r="M8" s="13">
        <f>MAX(E2:E365)</f>
        <v>6080</v>
      </c>
      <c r="N8" s="13">
        <f>ROUND(_xlfn.STDEV.P(E2:E365),1)</f>
        <v>960</v>
      </c>
    </row>
    <row r="9" spans="1:14" x14ac:dyDescent="0.35">
      <c r="A9" t="s">
        <v>14</v>
      </c>
      <c r="B9">
        <v>200</v>
      </c>
      <c r="D9" t="str">
        <v>failed</v>
      </c>
      <c r="E9">
        <v>200</v>
      </c>
      <c r="G9" t="str">
        <v>successful</v>
      </c>
      <c r="H9">
        <v>1249</v>
      </c>
    </row>
    <row r="10" spans="1:14" x14ac:dyDescent="0.35">
      <c r="A10" t="s">
        <v>14</v>
      </c>
      <c r="B10">
        <v>452</v>
      </c>
      <c r="D10" t="str">
        <v>failed</v>
      </c>
      <c r="E10">
        <v>452</v>
      </c>
      <c r="G10" t="str">
        <v>successful</v>
      </c>
      <c r="H10">
        <v>1396</v>
      </c>
    </row>
    <row r="11" spans="1:14" x14ac:dyDescent="0.35">
      <c r="A11" t="s">
        <v>14</v>
      </c>
      <c r="B11">
        <v>674</v>
      </c>
      <c r="D11" t="str">
        <v>failed</v>
      </c>
      <c r="E11">
        <v>674</v>
      </c>
      <c r="G11" t="str">
        <v>successful</v>
      </c>
      <c r="H11">
        <v>890</v>
      </c>
      <c r="J11" s="15"/>
      <c r="K11" s="15"/>
      <c r="L11" s="16" t="s">
        <v>2113</v>
      </c>
      <c r="M11" s="16"/>
      <c r="N11" s="15"/>
    </row>
    <row r="12" spans="1:14" x14ac:dyDescent="0.35">
      <c r="A12" t="s">
        <v>14</v>
      </c>
      <c r="B12">
        <v>558</v>
      </c>
      <c r="D12" t="str">
        <v>failed</v>
      </c>
      <c r="E12">
        <v>558</v>
      </c>
      <c r="G12" t="str">
        <v>successful</v>
      </c>
      <c r="H12">
        <v>142</v>
      </c>
      <c r="J12" s="14" t="s">
        <v>2108</v>
      </c>
      <c r="K12" s="14" t="s">
        <v>2109</v>
      </c>
      <c r="L12" s="14" t="s">
        <v>2110</v>
      </c>
      <c r="M12" s="14" t="s">
        <v>2111</v>
      </c>
      <c r="N12" s="14" t="s">
        <v>2112</v>
      </c>
    </row>
    <row r="13" spans="1:14" x14ac:dyDescent="0.35">
      <c r="A13" t="s">
        <v>14</v>
      </c>
      <c r="B13">
        <v>15</v>
      </c>
      <c r="D13" t="str">
        <v>failed</v>
      </c>
      <c r="E13">
        <v>15</v>
      </c>
      <c r="G13" t="str">
        <v>successful</v>
      </c>
      <c r="H13">
        <v>2673</v>
      </c>
      <c r="J13" s="13">
        <f>ROUND(AVERAGE(H2:H566),0)</f>
        <v>851</v>
      </c>
      <c r="K13" s="13">
        <f>ROUND(MEDIAN(H2:H566),0)</f>
        <v>201</v>
      </c>
      <c r="L13" s="13">
        <f>MIN(H2:H566)</f>
        <v>16</v>
      </c>
      <c r="M13" s="13">
        <f>MAX(H2:H566)</f>
        <v>7295</v>
      </c>
      <c r="N13" s="13">
        <f>ROUND(_xlfn.STDEV.P(H2:H566),1)</f>
        <v>1266.2</v>
      </c>
    </row>
    <row r="14" spans="1:14" x14ac:dyDescent="0.35">
      <c r="A14" t="s">
        <v>14</v>
      </c>
      <c r="B14">
        <v>2307</v>
      </c>
      <c r="D14" t="str">
        <v>failed</v>
      </c>
      <c r="E14">
        <v>2307</v>
      </c>
      <c r="G14" t="str">
        <v>successful</v>
      </c>
      <c r="H14">
        <v>163</v>
      </c>
    </row>
    <row r="15" spans="1:14" x14ac:dyDescent="0.35">
      <c r="A15" t="s">
        <v>14</v>
      </c>
      <c r="B15">
        <v>88</v>
      </c>
      <c r="D15" t="str">
        <v>failed</v>
      </c>
      <c r="E15">
        <v>88</v>
      </c>
      <c r="G15" t="str">
        <v>successful</v>
      </c>
      <c r="H15">
        <v>2220</v>
      </c>
    </row>
    <row r="16" spans="1:14" x14ac:dyDescent="0.35">
      <c r="A16" t="s">
        <v>14</v>
      </c>
      <c r="B16">
        <v>48</v>
      </c>
      <c r="D16" t="str">
        <v>failed</v>
      </c>
      <c r="E16">
        <v>48</v>
      </c>
      <c r="G16" t="str">
        <v>successful</v>
      </c>
      <c r="H16">
        <v>1606</v>
      </c>
    </row>
    <row r="17" spans="1:8" x14ac:dyDescent="0.35">
      <c r="A17" t="s">
        <v>14</v>
      </c>
      <c r="B17">
        <v>1</v>
      </c>
      <c r="D17" t="str">
        <v>failed</v>
      </c>
      <c r="E17">
        <v>1</v>
      </c>
      <c r="G17" t="str">
        <v>successful</v>
      </c>
      <c r="H17">
        <v>129</v>
      </c>
    </row>
    <row r="18" spans="1:8" x14ac:dyDescent="0.35">
      <c r="A18" t="s">
        <v>14</v>
      </c>
      <c r="B18">
        <v>1467</v>
      </c>
      <c r="D18" t="str">
        <v>failed</v>
      </c>
      <c r="E18">
        <v>1467</v>
      </c>
      <c r="G18" t="str">
        <v>successful</v>
      </c>
      <c r="H18">
        <v>226</v>
      </c>
    </row>
    <row r="19" spans="1:8" x14ac:dyDescent="0.35">
      <c r="A19" t="s">
        <v>14</v>
      </c>
      <c r="B19">
        <v>75</v>
      </c>
      <c r="D19" t="str">
        <v>failed</v>
      </c>
      <c r="E19">
        <v>75</v>
      </c>
      <c r="G19" t="str">
        <v>successful</v>
      </c>
      <c r="H19">
        <v>5419</v>
      </c>
    </row>
    <row r="20" spans="1:8" x14ac:dyDescent="0.35">
      <c r="A20" t="s">
        <v>14</v>
      </c>
      <c r="B20">
        <v>120</v>
      </c>
      <c r="D20" t="str">
        <v>failed</v>
      </c>
      <c r="E20">
        <v>120</v>
      </c>
      <c r="G20" t="str">
        <v>successful</v>
      </c>
      <c r="H20">
        <v>165</v>
      </c>
    </row>
    <row r="21" spans="1:8" x14ac:dyDescent="0.35">
      <c r="A21" t="s">
        <v>14</v>
      </c>
      <c r="B21">
        <v>2253</v>
      </c>
      <c r="D21" t="str">
        <v>failed</v>
      </c>
      <c r="E21">
        <v>2253</v>
      </c>
      <c r="G21" t="str">
        <v>successful</v>
      </c>
      <c r="H21">
        <v>1965</v>
      </c>
    </row>
    <row r="22" spans="1:8" x14ac:dyDescent="0.35">
      <c r="A22" t="s">
        <v>14</v>
      </c>
      <c r="B22">
        <v>5</v>
      </c>
      <c r="D22" t="str">
        <v>failed</v>
      </c>
      <c r="E22">
        <v>5</v>
      </c>
      <c r="G22" t="str">
        <v>successful</v>
      </c>
      <c r="H22">
        <v>16</v>
      </c>
    </row>
    <row r="23" spans="1:8" x14ac:dyDescent="0.35">
      <c r="A23" t="s">
        <v>14</v>
      </c>
      <c r="B23">
        <v>38</v>
      </c>
      <c r="D23" t="str">
        <v>failed</v>
      </c>
      <c r="E23">
        <v>38</v>
      </c>
      <c r="G23" t="str">
        <v>successful</v>
      </c>
      <c r="H23">
        <v>107</v>
      </c>
    </row>
    <row r="24" spans="1:8" x14ac:dyDescent="0.35">
      <c r="A24" t="s">
        <v>14</v>
      </c>
      <c r="B24">
        <v>12</v>
      </c>
      <c r="D24" t="str">
        <v>failed</v>
      </c>
      <c r="E24">
        <v>12</v>
      </c>
      <c r="G24" t="str">
        <v>successful</v>
      </c>
      <c r="H24">
        <v>134</v>
      </c>
    </row>
    <row r="25" spans="1:8" x14ac:dyDescent="0.35">
      <c r="A25" t="s">
        <v>14</v>
      </c>
      <c r="B25">
        <v>1684</v>
      </c>
      <c r="D25" t="str">
        <v>failed</v>
      </c>
      <c r="E25">
        <v>1684</v>
      </c>
      <c r="G25" t="str">
        <v>successful</v>
      </c>
      <c r="H25">
        <v>198</v>
      </c>
    </row>
    <row r="26" spans="1:8" x14ac:dyDescent="0.35">
      <c r="A26" t="s">
        <v>14</v>
      </c>
      <c r="B26">
        <v>56</v>
      </c>
      <c r="D26" t="str">
        <v>failed</v>
      </c>
      <c r="E26">
        <v>56</v>
      </c>
      <c r="G26" t="str">
        <v>successful</v>
      </c>
      <c r="H26">
        <v>111</v>
      </c>
    </row>
    <row r="27" spans="1:8" x14ac:dyDescent="0.35">
      <c r="A27" t="s">
        <v>14</v>
      </c>
      <c r="B27">
        <v>838</v>
      </c>
      <c r="D27" t="str">
        <v>failed</v>
      </c>
      <c r="E27">
        <v>838</v>
      </c>
      <c r="G27" t="str">
        <v>successful</v>
      </c>
      <c r="H27">
        <v>222</v>
      </c>
    </row>
    <row r="28" spans="1:8" x14ac:dyDescent="0.35">
      <c r="A28" t="s">
        <v>14</v>
      </c>
      <c r="B28">
        <v>1000</v>
      </c>
      <c r="D28" t="str">
        <v>failed</v>
      </c>
      <c r="E28">
        <v>1000</v>
      </c>
      <c r="G28" t="str">
        <v>successful</v>
      </c>
      <c r="H28">
        <v>6212</v>
      </c>
    </row>
    <row r="29" spans="1:8" x14ac:dyDescent="0.35">
      <c r="A29" t="s">
        <v>14</v>
      </c>
      <c r="B29">
        <v>1482</v>
      </c>
      <c r="D29" t="str">
        <v>failed</v>
      </c>
      <c r="E29">
        <v>1482</v>
      </c>
      <c r="G29" t="str">
        <v>successful</v>
      </c>
      <c r="H29">
        <v>98</v>
      </c>
    </row>
    <row r="30" spans="1:8" x14ac:dyDescent="0.35">
      <c r="A30" t="s">
        <v>14</v>
      </c>
      <c r="B30">
        <v>106</v>
      </c>
      <c r="D30" t="str">
        <v>failed</v>
      </c>
      <c r="E30">
        <v>106</v>
      </c>
      <c r="G30" t="str">
        <v>successful</v>
      </c>
      <c r="H30">
        <v>92</v>
      </c>
    </row>
    <row r="31" spans="1:8" x14ac:dyDescent="0.35">
      <c r="A31" t="s">
        <v>14</v>
      </c>
      <c r="B31">
        <v>679</v>
      </c>
      <c r="D31" t="str">
        <v>failed</v>
      </c>
      <c r="E31">
        <v>679</v>
      </c>
      <c r="G31" t="str">
        <v>successful</v>
      </c>
      <c r="H31">
        <v>149</v>
      </c>
    </row>
    <row r="32" spans="1:8" x14ac:dyDescent="0.35">
      <c r="A32" t="s">
        <v>14</v>
      </c>
      <c r="B32">
        <v>1220</v>
      </c>
      <c r="D32" t="str">
        <v>failed</v>
      </c>
      <c r="E32">
        <v>1220</v>
      </c>
      <c r="G32" t="str">
        <v>successful</v>
      </c>
      <c r="H32">
        <v>2431</v>
      </c>
    </row>
    <row r="33" spans="1:8" x14ac:dyDescent="0.35">
      <c r="A33" t="s">
        <v>14</v>
      </c>
      <c r="B33">
        <v>1</v>
      </c>
      <c r="D33" t="str">
        <v>failed</v>
      </c>
      <c r="E33">
        <v>1</v>
      </c>
      <c r="G33" t="str">
        <v>successful</v>
      </c>
      <c r="H33">
        <v>303</v>
      </c>
    </row>
    <row r="34" spans="1:8" x14ac:dyDescent="0.35">
      <c r="A34" t="s">
        <v>14</v>
      </c>
      <c r="B34">
        <v>37</v>
      </c>
      <c r="D34" t="str">
        <v>failed</v>
      </c>
      <c r="E34">
        <v>37</v>
      </c>
      <c r="G34" t="str">
        <v>successful</v>
      </c>
      <c r="H34">
        <v>209</v>
      </c>
    </row>
    <row r="35" spans="1:8" x14ac:dyDescent="0.35">
      <c r="A35" t="s">
        <v>14</v>
      </c>
      <c r="B35">
        <v>60</v>
      </c>
      <c r="D35" t="str">
        <v>failed</v>
      </c>
      <c r="E35">
        <v>60</v>
      </c>
      <c r="G35" t="str">
        <v>successful</v>
      </c>
      <c r="H35">
        <v>131</v>
      </c>
    </row>
    <row r="36" spans="1:8" x14ac:dyDescent="0.35">
      <c r="A36" t="s">
        <v>14</v>
      </c>
      <c r="B36">
        <v>296</v>
      </c>
      <c r="D36" t="str">
        <v>failed</v>
      </c>
      <c r="E36">
        <v>296</v>
      </c>
      <c r="G36" t="str">
        <v>successful</v>
      </c>
      <c r="H36">
        <v>164</v>
      </c>
    </row>
    <row r="37" spans="1:8" x14ac:dyDescent="0.35">
      <c r="A37" t="s">
        <v>14</v>
      </c>
      <c r="B37">
        <v>3304</v>
      </c>
      <c r="D37" t="str">
        <v>failed</v>
      </c>
      <c r="E37">
        <v>3304</v>
      </c>
      <c r="G37" t="str">
        <v>successful</v>
      </c>
      <c r="H37">
        <v>201</v>
      </c>
    </row>
    <row r="38" spans="1:8" x14ac:dyDescent="0.35">
      <c r="A38" t="s">
        <v>14</v>
      </c>
      <c r="B38">
        <v>73</v>
      </c>
      <c r="D38" t="str">
        <v>failed</v>
      </c>
      <c r="E38">
        <v>73</v>
      </c>
      <c r="G38" t="str">
        <v>successful</v>
      </c>
      <c r="H38">
        <v>211</v>
      </c>
    </row>
    <row r="39" spans="1:8" x14ac:dyDescent="0.35">
      <c r="A39" t="s">
        <v>14</v>
      </c>
      <c r="B39">
        <v>3387</v>
      </c>
      <c r="D39" t="str">
        <v>failed</v>
      </c>
      <c r="E39">
        <v>3387</v>
      </c>
      <c r="G39" t="str">
        <v>successful</v>
      </c>
      <c r="H39">
        <v>128</v>
      </c>
    </row>
    <row r="40" spans="1:8" x14ac:dyDescent="0.35">
      <c r="A40" t="s">
        <v>14</v>
      </c>
      <c r="B40">
        <v>662</v>
      </c>
      <c r="D40" t="str">
        <v>failed</v>
      </c>
      <c r="E40">
        <v>662</v>
      </c>
      <c r="G40" t="str">
        <v>successful</v>
      </c>
      <c r="H40">
        <v>1600</v>
      </c>
    </row>
    <row r="41" spans="1:8" x14ac:dyDescent="0.35">
      <c r="A41" t="s">
        <v>14</v>
      </c>
      <c r="B41">
        <v>774</v>
      </c>
      <c r="D41" t="str">
        <v>failed</v>
      </c>
      <c r="E41">
        <v>774</v>
      </c>
      <c r="G41" t="str">
        <v>successful</v>
      </c>
      <c r="H41">
        <v>249</v>
      </c>
    </row>
    <row r="42" spans="1:8" x14ac:dyDescent="0.35">
      <c r="A42" t="s">
        <v>14</v>
      </c>
      <c r="B42">
        <v>672</v>
      </c>
      <c r="D42" t="str">
        <v>failed</v>
      </c>
      <c r="E42">
        <v>672</v>
      </c>
      <c r="G42" t="str">
        <v>successful</v>
      </c>
      <c r="H42">
        <v>236</v>
      </c>
    </row>
    <row r="43" spans="1:8" x14ac:dyDescent="0.35">
      <c r="A43" t="s">
        <v>14</v>
      </c>
      <c r="B43">
        <v>940</v>
      </c>
      <c r="D43" t="str">
        <v>failed</v>
      </c>
      <c r="E43">
        <v>940</v>
      </c>
      <c r="G43" t="str">
        <v>successful</v>
      </c>
      <c r="H43">
        <v>4065</v>
      </c>
    </row>
    <row r="44" spans="1:8" x14ac:dyDescent="0.35">
      <c r="A44" t="s">
        <v>14</v>
      </c>
      <c r="B44">
        <v>117</v>
      </c>
      <c r="D44" t="str">
        <v>failed</v>
      </c>
      <c r="E44">
        <v>117</v>
      </c>
      <c r="G44" t="str">
        <v>successful</v>
      </c>
      <c r="H44">
        <v>246</v>
      </c>
    </row>
    <row r="45" spans="1:8" x14ac:dyDescent="0.35">
      <c r="A45" t="s">
        <v>14</v>
      </c>
      <c r="B45">
        <v>115</v>
      </c>
      <c r="D45" t="str">
        <v>failed</v>
      </c>
      <c r="E45">
        <v>115</v>
      </c>
      <c r="G45" t="str">
        <v>successful</v>
      </c>
      <c r="H45">
        <v>2475</v>
      </c>
    </row>
    <row r="46" spans="1:8" x14ac:dyDescent="0.35">
      <c r="A46" t="s">
        <v>14</v>
      </c>
      <c r="B46">
        <v>326</v>
      </c>
      <c r="D46" t="str">
        <v>failed</v>
      </c>
      <c r="E46">
        <v>326</v>
      </c>
      <c r="G46" t="str">
        <v>successful</v>
      </c>
      <c r="H46">
        <v>76</v>
      </c>
    </row>
    <row r="47" spans="1:8" x14ac:dyDescent="0.35">
      <c r="A47" t="s">
        <v>14</v>
      </c>
      <c r="B47">
        <v>1</v>
      </c>
      <c r="D47" t="str">
        <v>failed</v>
      </c>
      <c r="E47">
        <v>1</v>
      </c>
      <c r="G47" t="str">
        <v>successful</v>
      </c>
      <c r="H47">
        <v>54</v>
      </c>
    </row>
    <row r="48" spans="1:8" x14ac:dyDescent="0.35">
      <c r="A48" t="s">
        <v>14</v>
      </c>
      <c r="B48">
        <v>1467</v>
      </c>
      <c r="D48" t="str">
        <v>failed</v>
      </c>
      <c r="E48">
        <v>1467</v>
      </c>
      <c r="G48" t="str">
        <v>successful</v>
      </c>
      <c r="H48">
        <v>88</v>
      </c>
    </row>
    <row r="49" spans="1:8" x14ac:dyDescent="0.35">
      <c r="A49" t="s">
        <v>14</v>
      </c>
      <c r="B49">
        <v>5681</v>
      </c>
      <c r="D49" t="str">
        <v>failed</v>
      </c>
      <c r="E49">
        <v>5681</v>
      </c>
      <c r="G49" t="str">
        <v>successful</v>
      </c>
      <c r="H49">
        <v>85</v>
      </c>
    </row>
    <row r="50" spans="1:8" x14ac:dyDescent="0.35">
      <c r="A50" t="s">
        <v>14</v>
      </c>
      <c r="B50">
        <v>1059</v>
      </c>
      <c r="D50" t="str">
        <v>failed</v>
      </c>
      <c r="E50">
        <v>1059</v>
      </c>
      <c r="G50" t="str">
        <v>successful</v>
      </c>
      <c r="H50">
        <v>170</v>
      </c>
    </row>
    <row r="51" spans="1:8" x14ac:dyDescent="0.35">
      <c r="A51" t="s">
        <v>14</v>
      </c>
      <c r="B51">
        <v>1194</v>
      </c>
      <c r="D51" t="str">
        <v>failed</v>
      </c>
      <c r="E51">
        <v>1194</v>
      </c>
      <c r="G51" t="str">
        <v>successful</v>
      </c>
      <c r="H51">
        <v>330</v>
      </c>
    </row>
    <row r="52" spans="1:8" x14ac:dyDescent="0.35">
      <c r="A52" t="s">
        <v>14</v>
      </c>
      <c r="B52">
        <v>30</v>
      </c>
      <c r="D52" t="str">
        <v>failed</v>
      </c>
      <c r="E52">
        <v>30</v>
      </c>
      <c r="G52" t="str">
        <v>successful</v>
      </c>
      <c r="H52">
        <v>127</v>
      </c>
    </row>
    <row r="53" spans="1:8" x14ac:dyDescent="0.35">
      <c r="A53" t="s">
        <v>14</v>
      </c>
      <c r="B53">
        <v>75</v>
      </c>
      <c r="D53" t="str">
        <v>failed</v>
      </c>
      <c r="E53">
        <v>75</v>
      </c>
      <c r="G53" t="str">
        <v>successful</v>
      </c>
      <c r="H53">
        <v>411</v>
      </c>
    </row>
    <row r="54" spans="1:8" x14ac:dyDescent="0.35">
      <c r="A54" t="s">
        <v>14</v>
      </c>
      <c r="B54">
        <v>955</v>
      </c>
      <c r="D54" t="str">
        <v>failed</v>
      </c>
      <c r="E54">
        <v>955</v>
      </c>
      <c r="G54" t="str">
        <v>successful</v>
      </c>
      <c r="H54">
        <v>180</v>
      </c>
    </row>
    <row r="55" spans="1:8" x14ac:dyDescent="0.35">
      <c r="A55" t="s">
        <v>14</v>
      </c>
      <c r="B55">
        <v>67</v>
      </c>
      <c r="D55" t="str">
        <v>failed</v>
      </c>
      <c r="E55">
        <v>67</v>
      </c>
      <c r="G55" t="str">
        <v>successful</v>
      </c>
      <c r="H55">
        <v>374</v>
      </c>
    </row>
    <row r="56" spans="1:8" x14ac:dyDescent="0.35">
      <c r="A56" t="s">
        <v>14</v>
      </c>
      <c r="B56">
        <v>5</v>
      </c>
      <c r="D56" t="str">
        <v>failed</v>
      </c>
      <c r="E56">
        <v>5</v>
      </c>
      <c r="G56" t="str">
        <v>successful</v>
      </c>
      <c r="H56">
        <v>71</v>
      </c>
    </row>
    <row r="57" spans="1:8" x14ac:dyDescent="0.35">
      <c r="A57" t="s">
        <v>14</v>
      </c>
      <c r="B57">
        <v>26</v>
      </c>
      <c r="D57" t="str">
        <v>failed</v>
      </c>
      <c r="E57">
        <v>26</v>
      </c>
      <c r="G57" t="str">
        <v>successful</v>
      </c>
      <c r="H57">
        <v>203</v>
      </c>
    </row>
    <row r="58" spans="1:8" x14ac:dyDescent="0.35">
      <c r="A58" t="s">
        <v>14</v>
      </c>
      <c r="B58">
        <v>1130</v>
      </c>
      <c r="D58" t="str">
        <v>failed</v>
      </c>
      <c r="E58">
        <v>1130</v>
      </c>
      <c r="G58" t="str">
        <v>successful</v>
      </c>
      <c r="H58">
        <v>113</v>
      </c>
    </row>
    <row r="59" spans="1:8" x14ac:dyDescent="0.35">
      <c r="A59" t="s">
        <v>14</v>
      </c>
      <c r="B59">
        <v>782</v>
      </c>
      <c r="D59" t="str">
        <v>failed</v>
      </c>
      <c r="E59">
        <v>782</v>
      </c>
      <c r="G59" t="str">
        <v>successful</v>
      </c>
      <c r="H59">
        <v>96</v>
      </c>
    </row>
    <row r="60" spans="1:8" x14ac:dyDescent="0.35">
      <c r="A60" t="s">
        <v>14</v>
      </c>
      <c r="B60">
        <v>210</v>
      </c>
      <c r="D60" t="str">
        <v>failed</v>
      </c>
      <c r="E60">
        <v>210</v>
      </c>
      <c r="G60" t="str">
        <v>successful</v>
      </c>
      <c r="H60">
        <v>498</v>
      </c>
    </row>
    <row r="61" spans="1:8" x14ac:dyDescent="0.35">
      <c r="A61" t="s">
        <v>14</v>
      </c>
      <c r="B61">
        <v>136</v>
      </c>
      <c r="D61" t="str">
        <v>failed</v>
      </c>
      <c r="E61">
        <v>136</v>
      </c>
      <c r="G61" t="str">
        <v>successful</v>
      </c>
      <c r="H61">
        <v>180</v>
      </c>
    </row>
    <row r="62" spans="1:8" x14ac:dyDescent="0.35">
      <c r="A62" t="s">
        <v>14</v>
      </c>
      <c r="B62">
        <v>86</v>
      </c>
      <c r="D62" t="str">
        <v>failed</v>
      </c>
      <c r="E62">
        <v>86</v>
      </c>
      <c r="G62" t="str">
        <v>successful</v>
      </c>
      <c r="H62">
        <v>27</v>
      </c>
    </row>
    <row r="63" spans="1:8" x14ac:dyDescent="0.35">
      <c r="A63" t="s">
        <v>14</v>
      </c>
      <c r="B63">
        <v>19</v>
      </c>
      <c r="D63" t="str">
        <v>failed</v>
      </c>
      <c r="E63">
        <v>19</v>
      </c>
      <c r="G63" t="str">
        <v>successful</v>
      </c>
      <c r="H63">
        <v>2331</v>
      </c>
    </row>
    <row r="64" spans="1:8" x14ac:dyDescent="0.35">
      <c r="A64" t="s">
        <v>14</v>
      </c>
      <c r="B64">
        <v>886</v>
      </c>
      <c r="D64" t="str">
        <v>failed</v>
      </c>
      <c r="E64">
        <v>886</v>
      </c>
      <c r="G64" t="str">
        <v>successful</v>
      </c>
      <c r="H64">
        <v>113</v>
      </c>
    </row>
    <row r="65" spans="1:8" x14ac:dyDescent="0.35">
      <c r="A65" t="s">
        <v>14</v>
      </c>
      <c r="B65">
        <v>35</v>
      </c>
      <c r="D65" t="str">
        <v>failed</v>
      </c>
      <c r="E65">
        <v>35</v>
      </c>
      <c r="G65" t="str">
        <v>successful</v>
      </c>
      <c r="H65">
        <v>164</v>
      </c>
    </row>
    <row r="66" spans="1:8" x14ac:dyDescent="0.35">
      <c r="A66" t="s">
        <v>14</v>
      </c>
      <c r="B66">
        <v>24</v>
      </c>
      <c r="D66" t="str">
        <v>failed</v>
      </c>
      <c r="E66">
        <v>24</v>
      </c>
      <c r="G66" t="str">
        <v>successful</v>
      </c>
      <c r="H66">
        <v>164</v>
      </c>
    </row>
    <row r="67" spans="1:8" x14ac:dyDescent="0.35">
      <c r="A67" t="s">
        <v>14</v>
      </c>
      <c r="B67">
        <v>86</v>
      </c>
      <c r="D67" t="str">
        <v>failed</v>
      </c>
      <c r="E67">
        <v>86</v>
      </c>
      <c r="G67" t="str">
        <v>successful</v>
      </c>
      <c r="H67">
        <v>336</v>
      </c>
    </row>
    <row r="68" spans="1:8" x14ac:dyDescent="0.35">
      <c r="A68" t="s">
        <v>14</v>
      </c>
      <c r="B68">
        <v>243</v>
      </c>
      <c r="D68" t="str">
        <v>failed</v>
      </c>
      <c r="E68">
        <v>243</v>
      </c>
      <c r="G68" t="str">
        <v>successful</v>
      </c>
      <c r="H68">
        <v>1917</v>
      </c>
    </row>
    <row r="69" spans="1:8" x14ac:dyDescent="0.35">
      <c r="A69" t="s">
        <v>14</v>
      </c>
      <c r="B69">
        <v>65</v>
      </c>
      <c r="D69" t="str">
        <v>failed</v>
      </c>
      <c r="E69">
        <v>65</v>
      </c>
      <c r="G69" t="str">
        <v>successful</v>
      </c>
      <c r="H69">
        <v>95</v>
      </c>
    </row>
    <row r="70" spans="1:8" x14ac:dyDescent="0.35">
      <c r="A70" t="s">
        <v>14</v>
      </c>
      <c r="B70">
        <v>100</v>
      </c>
      <c r="D70" t="str">
        <v>failed</v>
      </c>
      <c r="E70">
        <v>100</v>
      </c>
      <c r="G70" t="str">
        <v>successful</v>
      </c>
      <c r="H70">
        <v>147</v>
      </c>
    </row>
    <row r="71" spans="1:8" x14ac:dyDescent="0.35">
      <c r="A71" t="s">
        <v>14</v>
      </c>
      <c r="B71">
        <v>168</v>
      </c>
      <c r="D71" t="str">
        <v>failed</v>
      </c>
      <c r="E71">
        <v>168</v>
      </c>
      <c r="G71" t="str">
        <v>successful</v>
      </c>
      <c r="H71">
        <v>86</v>
      </c>
    </row>
    <row r="72" spans="1:8" x14ac:dyDescent="0.35">
      <c r="A72" t="s">
        <v>14</v>
      </c>
      <c r="B72">
        <v>13</v>
      </c>
      <c r="D72" t="str">
        <v>failed</v>
      </c>
      <c r="E72">
        <v>13</v>
      </c>
      <c r="G72" t="str">
        <v>successful</v>
      </c>
      <c r="H72">
        <v>83</v>
      </c>
    </row>
    <row r="73" spans="1:8" x14ac:dyDescent="0.35">
      <c r="A73" t="s">
        <v>14</v>
      </c>
      <c r="B73">
        <v>1</v>
      </c>
      <c r="D73" t="str">
        <v>failed</v>
      </c>
      <c r="E73">
        <v>1</v>
      </c>
      <c r="G73" t="str">
        <v>successful</v>
      </c>
      <c r="H73">
        <v>676</v>
      </c>
    </row>
    <row r="74" spans="1:8" x14ac:dyDescent="0.35">
      <c r="A74" t="s">
        <v>14</v>
      </c>
      <c r="B74">
        <v>40</v>
      </c>
      <c r="D74" t="str">
        <v>failed</v>
      </c>
      <c r="E74">
        <v>40</v>
      </c>
      <c r="G74" t="str">
        <v>successful</v>
      </c>
      <c r="H74">
        <v>361</v>
      </c>
    </row>
    <row r="75" spans="1:8" x14ac:dyDescent="0.35">
      <c r="A75" t="s">
        <v>14</v>
      </c>
      <c r="B75">
        <v>226</v>
      </c>
      <c r="D75" t="str">
        <v>failed</v>
      </c>
      <c r="E75">
        <v>226</v>
      </c>
      <c r="G75" t="str">
        <v>successful</v>
      </c>
      <c r="H75">
        <v>131</v>
      </c>
    </row>
    <row r="76" spans="1:8" x14ac:dyDescent="0.35">
      <c r="A76" t="s">
        <v>14</v>
      </c>
      <c r="B76">
        <v>1625</v>
      </c>
      <c r="D76" t="str">
        <v>failed</v>
      </c>
      <c r="E76">
        <v>1625</v>
      </c>
      <c r="G76" t="str">
        <v>successful</v>
      </c>
      <c r="H76">
        <v>126</v>
      </c>
    </row>
    <row r="77" spans="1:8" x14ac:dyDescent="0.35">
      <c r="A77" t="s">
        <v>14</v>
      </c>
      <c r="B77">
        <v>143</v>
      </c>
      <c r="D77" t="str">
        <v>failed</v>
      </c>
      <c r="E77">
        <v>143</v>
      </c>
      <c r="G77" t="str">
        <v>successful</v>
      </c>
      <c r="H77">
        <v>275</v>
      </c>
    </row>
    <row r="78" spans="1:8" x14ac:dyDescent="0.35">
      <c r="A78" t="s">
        <v>14</v>
      </c>
      <c r="B78">
        <v>934</v>
      </c>
      <c r="D78" t="str">
        <v>failed</v>
      </c>
      <c r="E78">
        <v>934</v>
      </c>
      <c r="G78" t="str">
        <v>successful</v>
      </c>
      <c r="H78">
        <v>67</v>
      </c>
    </row>
    <row r="79" spans="1:8" x14ac:dyDescent="0.35">
      <c r="A79" t="s">
        <v>14</v>
      </c>
      <c r="B79">
        <v>17</v>
      </c>
      <c r="D79" t="str">
        <v>failed</v>
      </c>
      <c r="E79">
        <v>17</v>
      </c>
      <c r="G79" t="str">
        <v>successful</v>
      </c>
      <c r="H79">
        <v>154</v>
      </c>
    </row>
    <row r="80" spans="1:8" x14ac:dyDescent="0.35">
      <c r="A80" t="s">
        <v>14</v>
      </c>
      <c r="B80">
        <v>2179</v>
      </c>
      <c r="D80" t="str">
        <v>failed</v>
      </c>
      <c r="E80">
        <v>2179</v>
      </c>
      <c r="G80" t="str">
        <v>successful</v>
      </c>
      <c r="H80">
        <v>1782</v>
      </c>
    </row>
    <row r="81" spans="1:8" x14ac:dyDescent="0.35">
      <c r="A81" t="s">
        <v>14</v>
      </c>
      <c r="B81">
        <v>931</v>
      </c>
      <c r="D81" t="str">
        <v>failed</v>
      </c>
      <c r="E81">
        <v>931</v>
      </c>
      <c r="G81" t="str">
        <v>successful</v>
      </c>
      <c r="H81">
        <v>903</v>
      </c>
    </row>
    <row r="82" spans="1:8" x14ac:dyDescent="0.35">
      <c r="A82" t="s">
        <v>14</v>
      </c>
      <c r="B82">
        <v>92</v>
      </c>
      <c r="D82" t="str">
        <v>failed</v>
      </c>
      <c r="E82">
        <v>92</v>
      </c>
      <c r="G82" t="str">
        <v>successful</v>
      </c>
      <c r="H82">
        <v>94</v>
      </c>
    </row>
    <row r="83" spans="1:8" x14ac:dyDescent="0.35">
      <c r="A83" t="s">
        <v>14</v>
      </c>
      <c r="B83">
        <v>57</v>
      </c>
      <c r="D83" t="str">
        <v>failed</v>
      </c>
      <c r="E83">
        <v>57</v>
      </c>
      <c r="G83" t="str">
        <v>successful</v>
      </c>
      <c r="H83">
        <v>180</v>
      </c>
    </row>
    <row r="84" spans="1:8" x14ac:dyDescent="0.35">
      <c r="A84" t="s">
        <v>14</v>
      </c>
      <c r="B84">
        <v>41</v>
      </c>
      <c r="D84" t="str">
        <v>failed</v>
      </c>
      <c r="E84">
        <v>41</v>
      </c>
      <c r="G84" t="str">
        <v>successful</v>
      </c>
      <c r="H84">
        <v>533</v>
      </c>
    </row>
    <row r="85" spans="1:8" x14ac:dyDescent="0.35">
      <c r="A85" t="s">
        <v>14</v>
      </c>
      <c r="B85">
        <v>1</v>
      </c>
      <c r="D85" t="str">
        <v>failed</v>
      </c>
      <c r="E85">
        <v>1</v>
      </c>
      <c r="G85" t="str">
        <v>successful</v>
      </c>
      <c r="H85">
        <v>2443</v>
      </c>
    </row>
    <row r="86" spans="1:8" x14ac:dyDescent="0.35">
      <c r="A86" t="s">
        <v>14</v>
      </c>
      <c r="B86">
        <v>101</v>
      </c>
      <c r="D86" t="str">
        <v>failed</v>
      </c>
      <c r="E86">
        <v>101</v>
      </c>
      <c r="G86" t="str">
        <v>successful</v>
      </c>
      <c r="H86">
        <v>89</v>
      </c>
    </row>
    <row r="87" spans="1:8" x14ac:dyDescent="0.35">
      <c r="A87" t="s">
        <v>14</v>
      </c>
      <c r="B87">
        <v>1335</v>
      </c>
      <c r="D87" t="str">
        <v>failed</v>
      </c>
      <c r="E87">
        <v>1335</v>
      </c>
      <c r="G87" t="str">
        <v>successful</v>
      </c>
      <c r="H87">
        <v>159</v>
      </c>
    </row>
    <row r="88" spans="1:8" x14ac:dyDescent="0.35">
      <c r="A88" t="s">
        <v>14</v>
      </c>
      <c r="B88">
        <v>15</v>
      </c>
      <c r="D88" t="str">
        <v>failed</v>
      </c>
      <c r="E88">
        <v>15</v>
      </c>
      <c r="G88" t="str">
        <v>successful</v>
      </c>
      <c r="H88">
        <v>50</v>
      </c>
    </row>
    <row r="89" spans="1:8" x14ac:dyDescent="0.35">
      <c r="A89" t="s">
        <v>14</v>
      </c>
      <c r="B89">
        <v>454</v>
      </c>
      <c r="D89" t="str">
        <v>failed</v>
      </c>
      <c r="E89">
        <v>454</v>
      </c>
      <c r="G89" t="str">
        <v>successful</v>
      </c>
      <c r="H89">
        <v>186</v>
      </c>
    </row>
    <row r="90" spans="1:8" x14ac:dyDescent="0.35">
      <c r="A90" t="s">
        <v>14</v>
      </c>
      <c r="B90">
        <v>3182</v>
      </c>
      <c r="D90" t="str">
        <v>failed</v>
      </c>
      <c r="E90">
        <v>3182</v>
      </c>
      <c r="G90" t="str">
        <v>successful</v>
      </c>
      <c r="H90">
        <v>1071</v>
      </c>
    </row>
    <row r="91" spans="1:8" x14ac:dyDescent="0.35">
      <c r="A91" t="s">
        <v>14</v>
      </c>
      <c r="B91">
        <v>15</v>
      </c>
      <c r="D91" t="str">
        <v>failed</v>
      </c>
      <c r="E91">
        <v>15</v>
      </c>
      <c r="G91" t="str">
        <v>successful</v>
      </c>
      <c r="H91">
        <v>117</v>
      </c>
    </row>
    <row r="92" spans="1:8" x14ac:dyDescent="0.35">
      <c r="A92" t="s">
        <v>14</v>
      </c>
      <c r="B92">
        <v>133</v>
      </c>
      <c r="D92" t="str">
        <v>failed</v>
      </c>
      <c r="E92">
        <v>133</v>
      </c>
      <c r="G92" t="str">
        <v>successful</v>
      </c>
      <c r="H92">
        <v>70</v>
      </c>
    </row>
    <row r="93" spans="1:8" x14ac:dyDescent="0.35">
      <c r="A93" t="s">
        <v>14</v>
      </c>
      <c r="B93">
        <v>2062</v>
      </c>
      <c r="D93" t="str">
        <v>failed</v>
      </c>
      <c r="E93">
        <v>2062</v>
      </c>
      <c r="G93" t="str">
        <v>successful</v>
      </c>
      <c r="H93">
        <v>135</v>
      </c>
    </row>
    <row r="94" spans="1:8" x14ac:dyDescent="0.35">
      <c r="A94" t="s">
        <v>14</v>
      </c>
      <c r="B94">
        <v>29</v>
      </c>
      <c r="D94" t="str">
        <v>failed</v>
      </c>
      <c r="E94">
        <v>29</v>
      </c>
      <c r="G94" t="str">
        <v>successful</v>
      </c>
      <c r="H94">
        <v>768</v>
      </c>
    </row>
    <row r="95" spans="1:8" x14ac:dyDescent="0.35">
      <c r="A95" t="s">
        <v>14</v>
      </c>
      <c r="B95">
        <v>132</v>
      </c>
      <c r="D95" t="str">
        <v>failed</v>
      </c>
      <c r="E95">
        <v>132</v>
      </c>
      <c r="G95" t="str">
        <v>successful</v>
      </c>
      <c r="H95">
        <v>199</v>
      </c>
    </row>
    <row r="96" spans="1:8" x14ac:dyDescent="0.35">
      <c r="A96" t="s">
        <v>14</v>
      </c>
      <c r="B96">
        <v>137</v>
      </c>
      <c r="D96" t="str">
        <v>failed</v>
      </c>
      <c r="E96">
        <v>137</v>
      </c>
      <c r="G96" t="str">
        <v>successful</v>
      </c>
      <c r="H96">
        <v>107</v>
      </c>
    </row>
    <row r="97" spans="1:8" x14ac:dyDescent="0.35">
      <c r="A97" t="s">
        <v>14</v>
      </c>
      <c r="B97">
        <v>908</v>
      </c>
      <c r="D97" t="str">
        <v>failed</v>
      </c>
      <c r="E97">
        <v>908</v>
      </c>
      <c r="G97" t="str">
        <v>successful</v>
      </c>
      <c r="H97">
        <v>195</v>
      </c>
    </row>
    <row r="98" spans="1:8" x14ac:dyDescent="0.35">
      <c r="A98" t="s">
        <v>14</v>
      </c>
      <c r="B98">
        <v>10</v>
      </c>
      <c r="D98" t="str">
        <v>failed</v>
      </c>
      <c r="E98">
        <v>10</v>
      </c>
      <c r="G98" t="str">
        <v>successful</v>
      </c>
      <c r="H98">
        <v>3376</v>
      </c>
    </row>
    <row r="99" spans="1:8" x14ac:dyDescent="0.35">
      <c r="A99" t="s">
        <v>14</v>
      </c>
      <c r="B99">
        <v>1910</v>
      </c>
      <c r="D99" t="str">
        <v>failed</v>
      </c>
      <c r="E99">
        <v>1910</v>
      </c>
      <c r="G99" t="str">
        <v>successful</v>
      </c>
      <c r="H99">
        <v>41</v>
      </c>
    </row>
    <row r="100" spans="1:8" x14ac:dyDescent="0.35">
      <c r="A100" t="s">
        <v>14</v>
      </c>
      <c r="B100">
        <v>38</v>
      </c>
      <c r="D100" t="str">
        <v>failed</v>
      </c>
      <c r="E100">
        <v>38</v>
      </c>
      <c r="G100" t="str">
        <v>successful</v>
      </c>
      <c r="H100">
        <v>1821</v>
      </c>
    </row>
    <row r="101" spans="1:8" x14ac:dyDescent="0.35">
      <c r="A101" t="s">
        <v>14</v>
      </c>
      <c r="B101">
        <v>104</v>
      </c>
      <c r="D101" t="str">
        <v>failed</v>
      </c>
      <c r="E101">
        <v>104</v>
      </c>
      <c r="G101" t="str">
        <v>successful</v>
      </c>
      <c r="H101">
        <v>164</v>
      </c>
    </row>
    <row r="102" spans="1:8" x14ac:dyDescent="0.35">
      <c r="A102" t="s">
        <v>14</v>
      </c>
      <c r="B102">
        <v>49</v>
      </c>
      <c r="D102" t="str">
        <v>failed</v>
      </c>
      <c r="E102">
        <v>49</v>
      </c>
      <c r="G102" t="str">
        <v>successful</v>
      </c>
      <c r="H102">
        <v>157</v>
      </c>
    </row>
    <row r="103" spans="1:8" x14ac:dyDescent="0.35">
      <c r="A103" t="s">
        <v>14</v>
      </c>
      <c r="B103">
        <v>1</v>
      </c>
      <c r="D103" t="str">
        <v>failed</v>
      </c>
      <c r="E103">
        <v>1</v>
      </c>
      <c r="G103" t="str">
        <v>successful</v>
      </c>
      <c r="H103">
        <v>246</v>
      </c>
    </row>
    <row r="104" spans="1:8" x14ac:dyDescent="0.35">
      <c r="A104" t="s">
        <v>14</v>
      </c>
      <c r="B104">
        <v>245</v>
      </c>
      <c r="D104" t="str">
        <v>failed</v>
      </c>
      <c r="E104">
        <v>245</v>
      </c>
      <c r="G104" t="str">
        <v>successful</v>
      </c>
      <c r="H104">
        <v>1396</v>
      </c>
    </row>
    <row r="105" spans="1:8" x14ac:dyDescent="0.35">
      <c r="A105" t="s">
        <v>14</v>
      </c>
      <c r="B105">
        <v>32</v>
      </c>
      <c r="D105" t="str">
        <v>failed</v>
      </c>
      <c r="E105">
        <v>32</v>
      </c>
      <c r="G105" t="str">
        <v>successful</v>
      </c>
      <c r="H105">
        <v>2506</v>
      </c>
    </row>
    <row r="106" spans="1:8" x14ac:dyDescent="0.35">
      <c r="A106" t="s">
        <v>14</v>
      </c>
      <c r="B106">
        <v>7</v>
      </c>
      <c r="D106" t="str">
        <v>failed</v>
      </c>
      <c r="E106">
        <v>7</v>
      </c>
      <c r="G106" t="str">
        <v>successful</v>
      </c>
      <c r="H106">
        <v>244</v>
      </c>
    </row>
    <row r="107" spans="1:8" x14ac:dyDescent="0.35">
      <c r="A107" t="s">
        <v>14</v>
      </c>
      <c r="B107">
        <v>803</v>
      </c>
      <c r="D107" t="str">
        <v>failed</v>
      </c>
      <c r="E107">
        <v>803</v>
      </c>
      <c r="G107" t="str">
        <v>successful</v>
      </c>
      <c r="H107">
        <v>146</v>
      </c>
    </row>
    <row r="108" spans="1:8" x14ac:dyDescent="0.35">
      <c r="A108" t="s">
        <v>14</v>
      </c>
      <c r="B108">
        <v>16</v>
      </c>
      <c r="D108" t="str">
        <v>failed</v>
      </c>
      <c r="E108">
        <v>16</v>
      </c>
      <c r="G108" t="str">
        <v>successful</v>
      </c>
      <c r="H108">
        <v>1267</v>
      </c>
    </row>
    <row r="109" spans="1:8" x14ac:dyDescent="0.35">
      <c r="A109" t="s">
        <v>14</v>
      </c>
      <c r="B109">
        <v>31</v>
      </c>
      <c r="D109" t="str">
        <v>failed</v>
      </c>
      <c r="E109">
        <v>31</v>
      </c>
      <c r="G109" t="str">
        <v>successful</v>
      </c>
      <c r="H109">
        <v>1561</v>
      </c>
    </row>
    <row r="110" spans="1:8" x14ac:dyDescent="0.35">
      <c r="A110" t="s">
        <v>14</v>
      </c>
      <c r="B110">
        <v>108</v>
      </c>
      <c r="D110" t="str">
        <v>failed</v>
      </c>
      <c r="E110">
        <v>108</v>
      </c>
      <c r="G110" t="str">
        <v>successful</v>
      </c>
      <c r="H110">
        <v>48</v>
      </c>
    </row>
    <row r="111" spans="1:8" x14ac:dyDescent="0.35">
      <c r="A111" t="s">
        <v>14</v>
      </c>
      <c r="B111">
        <v>30</v>
      </c>
      <c r="D111" t="str">
        <v>failed</v>
      </c>
      <c r="E111">
        <v>30</v>
      </c>
      <c r="G111" t="str">
        <v>successful</v>
      </c>
      <c r="H111">
        <v>2739</v>
      </c>
    </row>
    <row r="112" spans="1:8" x14ac:dyDescent="0.35">
      <c r="A112" t="s">
        <v>14</v>
      </c>
      <c r="B112">
        <v>17</v>
      </c>
      <c r="D112" t="str">
        <v>failed</v>
      </c>
      <c r="E112">
        <v>17</v>
      </c>
      <c r="G112" t="str">
        <v>successful</v>
      </c>
      <c r="H112">
        <v>3537</v>
      </c>
    </row>
    <row r="113" spans="1:8" x14ac:dyDescent="0.35">
      <c r="A113" t="s">
        <v>14</v>
      </c>
      <c r="B113">
        <v>80</v>
      </c>
      <c r="D113" t="str">
        <v>failed</v>
      </c>
      <c r="E113">
        <v>80</v>
      </c>
      <c r="G113" t="str">
        <v>successful</v>
      </c>
      <c r="H113">
        <v>2107</v>
      </c>
    </row>
    <row r="114" spans="1:8" x14ac:dyDescent="0.35">
      <c r="A114" t="s">
        <v>14</v>
      </c>
      <c r="B114">
        <v>2468</v>
      </c>
      <c r="D114" t="str">
        <v>failed</v>
      </c>
      <c r="E114">
        <v>2468</v>
      </c>
      <c r="G114" t="str">
        <v>successful</v>
      </c>
      <c r="H114">
        <v>3318</v>
      </c>
    </row>
    <row r="115" spans="1:8" x14ac:dyDescent="0.35">
      <c r="A115" t="s">
        <v>14</v>
      </c>
      <c r="B115">
        <v>26</v>
      </c>
      <c r="D115" t="str">
        <v>failed</v>
      </c>
      <c r="E115">
        <v>26</v>
      </c>
      <c r="G115" t="str">
        <v>successful</v>
      </c>
      <c r="H115">
        <v>340</v>
      </c>
    </row>
    <row r="116" spans="1:8" x14ac:dyDescent="0.35">
      <c r="A116" t="s">
        <v>14</v>
      </c>
      <c r="B116">
        <v>73</v>
      </c>
      <c r="D116" t="str">
        <v>failed</v>
      </c>
      <c r="E116">
        <v>73</v>
      </c>
      <c r="G116" t="str">
        <v>successful</v>
      </c>
      <c r="H116">
        <v>1442</v>
      </c>
    </row>
    <row r="117" spans="1:8" x14ac:dyDescent="0.35">
      <c r="A117" t="s">
        <v>14</v>
      </c>
      <c r="B117">
        <v>128</v>
      </c>
      <c r="D117" t="str">
        <v>failed</v>
      </c>
      <c r="E117">
        <v>128</v>
      </c>
      <c r="G117" t="str">
        <v>successful</v>
      </c>
      <c r="H117">
        <v>126</v>
      </c>
    </row>
    <row r="118" spans="1:8" x14ac:dyDescent="0.35">
      <c r="A118" t="s">
        <v>14</v>
      </c>
      <c r="B118">
        <v>33</v>
      </c>
      <c r="D118" t="str">
        <v>failed</v>
      </c>
      <c r="E118">
        <v>33</v>
      </c>
      <c r="G118" t="str">
        <v>successful</v>
      </c>
      <c r="H118">
        <v>524</v>
      </c>
    </row>
    <row r="119" spans="1:8" x14ac:dyDescent="0.35">
      <c r="A119" t="s">
        <v>14</v>
      </c>
      <c r="B119">
        <v>1072</v>
      </c>
      <c r="D119" t="str">
        <v>failed</v>
      </c>
      <c r="E119">
        <v>1072</v>
      </c>
      <c r="G119" t="str">
        <v>successful</v>
      </c>
      <c r="H119">
        <v>1989</v>
      </c>
    </row>
    <row r="120" spans="1:8" x14ac:dyDescent="0.35">
      <c r="A120" t="s">
        <v>14</v>
      </c>
      <c r="B120">
        <v>393</v>
      </c>
      <c r="D120" t="str">
        <v>failed</v>
      </c>
      <c r="E120">
        <v>393</v>
      </c>
      <c r="G120" t="str">
        <v>successful</v>
      </c>
      <c r="H120">
        <v>157</v>
      </c>
    </row>
    <row r="121" spans="1:8" x14ac:dyDescent="0.35">
      <c r="A121" t="s">
        <v>14</v>
      </c>
      <c r="B121">
        <v>1257</v>
      </c>
      <c r="D121" t="str">
        <v>failed</v>
      </c>
      <c r="E121">
        <v>1257</v>
      </c>
      <c r="G121" t="str">
        <v>successful</v>
      </c>
      <c r="H121">
        <v>4498</v>
      </c>
    </row>
    <row r="122" spans="1:8" x14ac:dyDescent="0.35">
      <c r="A122" t="s">
        <v>14</v>
      </c>
      <c r="B122">
        <v>328</v>
      </c>
      <c r="D122" t="str">
        <v>failed</v>
      </c>
      <c r="E122">
        <v>328</v>
      </c>
      <c r="G122" t="str">
        <v>successful</v>
      </c>
      <c r="H122">
        <v>80</v>
      </c>
    </row>
    <row r="123" spans="1:8" x14ac:dyDescent="0.35">
      <c r="A123" t="s">
        <v>14</v>
      </c>
      <c r="B123">
        <v>147</v>
      </c>
      <c r="D123" t="str">
        <v>failed</v>
      </c>
      <c r="E123">
        <v>147</v>
      </c>
      <c r="G123" t="str">
        <v>successful</v>
      </c>
      <c r="H123">
        <v>43</v>
      </c>
    </row>
    <row r="124" spans="1:8" x14ac:dyDescent="0.35">
      <c r="A124" t="s">
        <v>14</v>
      </c>
      <c r="B124">
        <v>830</v>
      </c>
      <c r="D124" t="str">
        <v>failed</v>
      </c>
      <c r="E124">
        <v>830</v>
      </c>
      <c r="G124" t="str">
        <v>successful</v>
      </c>
      <c r="H124">
        <v>2053</v>
      </c>
    </row>
    <row r="125" spans="1:8" x14ac:dyDescent="0.35">
      <c r="A125" t="s">
        <v>14</v>
      </c>
      <c r="B125">
        <v>331</v>
      </c>
      <c r="D125" t="str">
        <v>failed</v>
      </c>
      <c r="E125">
        <v>331</v>
      </c>
      <c r="G125" t="str">
        <v>successful</v>
      </c>
      <c r="H125">
        <v>168</v>
      </c>
    </row>
    <row r="126" spans="1:8" x14ac:dyDescent="0.35">
      <c r="A126" t="s">
        <v>14</v>
      </c>
      <c r="B126">
        <v>25</v>
      </c>
      <c r="D126" t="str">
        <v>failed</v>
      </c>
      <c r="E126">
        <v>25</v>
      </c>
      <c r="G126" t="str">
        <v>successful</v>
      </c>
      <c r="H126">
        <v>4289</v>
      </c>
    </row>
    <row r="127" spans="1:8" x14ac:dyDescent="0.35">
      <c r="A127" t="s">
        <v>14</v>
      </c>
      <c r="B127">
        <v>3483</v>
      </c>
      <c r="D127" t="str">
        <v>failed</v>
      </c>
      <c r="E127">
        <v>3483</v>
      </c>
      <c r="G127" t="str">
        <v>successful</v>
      </c>
      <c r="H127">
        <v>165</v>
      </c>
    </row>
    <row r="128" spans="1:8" x14ac:dyDescent="0.35">
      <c r="A128" t="s">
        <v>14</v>
      </c>
      <c r="B128">
        <v>923</v>
      </c>
      <c r="D128" t="str">
        <v>failed</v>
      </c>
      <c r="E128">
        <v>923</v>
      </c>
      <c r="G128" t="str">
        <v>successful</v>
      </c>
      <c r="H128">
        <v>1815</v>
      </c>
    </row>
    <row r="129" spans="1:8" x14ac:dyDescent="0.35">
      <c r="A129" t="s">
        <v>14</v>
      </c>
      <c r="B129">
        <v>1</v>
      </c>
      <c r="D129" t="str">
        <v>failed</v>
      </c>
      <c r="E129">
        <v>1</v>
      </c>
      <c r="G129" t="str">
        <v>successful</v>
      </c>
      <c r="H129">
        <v>397</v>
      </c>
    </row>
    <row r="130" spans="1:8" x14ac:dyDescent="0.35">
      <c r="A130" t="s">
        <v>14</v>
      </c>
      <c r="B130">
        <v>33</v>
      </c>
      <c r="D130" t="str">
        <v>failed</v>
      </c>
      <c r="E130">
        <v>33</v>
      </c>
      <c r="G130" t="str">
        <v>successful</v>
      </c>
      <c r="H130">
        <v>1539</v>
      </c>
    </row>
    <row r="131" spans="1:8" x14ac:dyDescent="0.35">
      <c r="A131" t="s">
        <v>14</v>
      </c>
      <c r="B131">
        <v>40</v>
      </c>
      <c r="D131" t="str">
        <v>failed</v>
      </c>
      <c r="E131">
        <v>40</v>
      </c>
      <c r="G131" t="str">
        <v>successful</v>
      </c>
      <c r="H131">
        <v>138</v>
      </c>
    </row>
    <row r="132" spans="1:8" x14ac:dyDescent="0.35">
      <c r="A132" t="s">
        <v>14</v>
      </c>
      <c r="B132">
        <v>23</v>
      </c>
      <c r="D132" t="str">
        <v>failed</v>
      </c>
      <c r="E132">
        <v>23</v>
      </c>
      <c r="G132" t="str">
        <v>successful</v>
      </c>
      <c r="H132">
        <v>3594</v>
      </c>
    </row>
    <row r="133" spans="1:8" x14ac:dyDescent="0.35">
      <c r="A133" t="s">
        <v>14</v>
      </c>
      <c r="B133">
        <v>75</v>
      </c>
      <c r="D133" t="str">
        <v>failed</v>
      </c>
      <c r="E133">
        <v>75</v>
      </c>
      <c r="G133" t="str">
        <v>successful</v>
      </c>
      <c r="H133">
        <v>5880</v>
      </c>
    </row>
    <row r="134" spans="1:8" x14ac:dyDescent="0.35">
      <c r="A134" t="s">
        <v>14</v>
      </c>
      <c r="B134">
        <v>2176</v>
      </c>
      <c r="D134" t="str">
        <v>failed</v>
      </c>
      <c r="E134">
        <v>2176</v>
      </c>
      <c r="G134" t="str">
        <v>successful</v>
      </c>
      <c r="H134">
        <v>112</v>
      </c>
    </row>
    <row r="135" spans="1:8" x14ac:dyDescent="0.35">
      <c r="A135" t="s">
        <v>14</v>
      </c>
      <c r="B135">
        <v>441</v>
      </c>
      <c r="D135" t="str">
        <v>failed</v>
      </c>
      <c r="E135">
        <v>441</v>
      </c>
      <c r="G135" t="str">
        <v>successful</v>
      </c>
      <c r="H135">
        <v>943</v>
      </c>
    </row>
    <row r="136" spans="1:8" x14ac:dyDescent="0.35">
      <c r="A136" t="s">
        <v>14</v>
      </c>
      <c r="B136">
        <v>25</v>
      </c>
      <c r="D136" t="str">
        <v>failed</v>
      </c>
      <c r="E136">
        <v>25</v>
      </c>
      <c r="G136" t="str">
        <v>successful</v>
      </c>
      <c r="H136">
        <v>2468</v>
      </c>
    </row>
    <row r="137" spans="1:8" x14ac:dyDescent="0.35">
      <c r="A137" t="s">
        <v>14</v>
      </c>
      <c r="B137">
        <v>127</v>
      </c>
      <c r="D137" t="str">
        <v>failed</v>
      </c>
      <c r="E137">
        <v>127</v>
      </c>
      <c r="G137" t="str">
        <v>successful</v>
      </c>
      <c r="H137">
        <v>2551</v>
      </c>
    </row>
    <row r="138" spans="1:8" x14ac:dyDescent="0.35">
      <c r="A138" t="s">
        <v>14</v>
      </c>
      <c r="B138">
        <v>355</v>
      </c>
      <c r="D138" t="str">
        <v>failed</v>
      </c>
      <c r="E138">
        <v>355</v>
      </c>
      <c r="G138" t="str">
        <v>successful</v>
      </c>
      <c r="H138">
        <v>101</v>
      </c>
    </row>
    <row r="139" spans="1:8" x14ac:dyDescent="0.35">
      <c r="A139" t="s">
        <v>14</v>
      </c>
      <c r="B139">
        <v>44</v>
      </c>
      <c r="D139" t="str">
        <v>failed</v>
      </c>
      <c r="E139">
        <v>44</v>
      </c>
      <c r="G139" t="str">
        <v>successful</v>
      </c>
      <c r="H139">
        <v>92</v>
      </c>
    </row>
    <row r="140" spans="1:8" x14ac:dyDescent="0.35">
      <c r="A140" t="s">
        <v>14</v>
      </c>
      <c r="B140">
        <v>67</v>
      </c>
      <c r="D140" t="str">
        <v>failed</v>
      </c>
      <c r="E140">
        <v>67</v>
      </c>
      <c r="G140" t="str">
        <v>successful</v>
      </c>
      <c r="H140">
        <v>62</v>
      </c>
    </row>
    <row r="141" spans="1:8" x14ac:dyDescent="0.35">
      <c r="A141" t="s">
        <v>14</v>
      </c>
      <c r="B141">
        <v>1068</v>
      </c>
      <c r="D141" t="str">
        <v>failed</v>
      </c>
      <c r="E141">
        <v>1068</v>
      </c>
      <c r="G141" t="str">
        <v>successful</v>
      </c>
      <c r="H141">
        <v>149</v>
      </c>
    </row>
    <row r="142" spans="1:8" x14ac:dyDescent="0.35">
      <c r="A142" t="s">
        <v>14</v>
      </c>
      <c r="B142">
        <v>424</v>
      </c>
      <c r="D142" t="str">
        <v>failed</v>
      </c>
      <c r="E142">
        <v>424</v>
      </c>
      <c r="G142" t="str">
        <v>successful</v>
      </c>
      <c r="H142">
        <v>329</v>
      </c>
    </row>
    <row r="143" spans="1:8" x14ac:dyDescent="0.35">
      <c r="A143" t="s">
        <v>14</v>
      </c>
      <c r="B143">
        <v>151</v>
      </c>
      <c r="D143" t="str">
        <v>failed</v>
      </c>
      <c r="E143">
        <v>151</v>
      </c>
      <c r="G143" t="str">
        <v>successful</v>
      </c>
      <c r="H143">
        <v>97</v>
      </c>
    </row>
    <row r="144" spans="1:8" x14ac:dyDescent="0.35">
      <c r="A144" t="s">
        <v>14</v>
      </c>
      <c r="B144">
        <v>1608</v>
      </c>
      <c r="D144" t="str">
        <v>failed</v>
      </c>
      <c r="E144">
        <v>1608</v>
      </c>
      <c r="G144" t="str">
        <v>successful</v>
      </c>
      <c r="H144">
        <v>1784</v>
      </c>
    </row>
    <row r="145" spans="1:8" x14ac:dyDescent="0.35">
      <c r="A145" t="s">
        <v>14</v>
      </c>
      <c r="B145">
        <v>941</v>
      </c>
      <c r="D145" t="str">
        <v>failed</v>
      </c>
      <c r="E145">
        <v>941</v>
      </c>
      <c r="G145" t="str">
        <v>successful</v>
      </c>
      <c r="H145">
        <v>1684</v>
      </c>
    </row>
    <row r="146" spans="1:8" x14ac:dyDescent="0.35">
      <c r="A146" t="s">
        <v>14</v>
      </c>
      <c r="B146">
        <v>1</v>
      </c>
      <c r="D146" t="str">
        <v>failed</v>
      </c>
      <c r="E146">
        <v>1</v>
      </c>
      <c r="G146" t="str">
        <v>successful</v>
      </c>
      <c r="H146">
        <v>250</v>
      </c>
    </row>
    <row r="147" spans="1:8" x14ac:dyDescent="0.35">
      <c r="A147" t="s">
        <v>14</v>
      </c>
      <c r="B147">
        <v>40</v>
      </c>
      <c r="D147" t="str">
        <v>failed</v>
      </c>
      <c r="E147">
        <v>40</v>
      </c>
      <c r="G147" t="str">
        <v>successful</v>
      </c>
      <c r="H147">
        <v>238</v>
      </c>
    </row>
    <row r="148" spans="1:8" x14ac:dyDescent="0.35">
      <c r="A148" t="s">
        <v>14</v>
      </c>
      <c r="B148">
        <v>3015</v>
      </c>
      <c r="D148" t="str">
        <v>failed</v>
      </c>
      <c r="E148">
        <v>3015</v>
      </c>
      <c r="G148" t="str">
        <v>successful</v>
      </c>
      <c r="H148">
        <v>53</v>
      </c>
    </row>
    <row r="149" spans="1:8" x14ac:dyDescent="0.35">
      <c r="A149" t="s">
        <v>14</v>
      </c>
      <c r="B149">
        <v>435</v>
      </c>
      <c r="D149" t="str">
        <v>failed</v>
      </c>
      <c r="E149">
        <v>435</v>
      </c>
      <c r="G149" t="str">
        <v>successful</v>
      </c>
      <c r="H149">
        <v>214</v>
      </c>
    </row>
    <row r="150" spans="1:8" x14ac:dyDescent="0.35">
      <c r="A150" t="s">
        <v>14</v>
      </c>
      <c r="B150">
        <v>714</v>
      </c>
      <c r="D150" t="str">
        <v>failed</v>
      </c>
      <c r="E150">
        <v>714</v>
      </c>
      <c r="G150" t="str">
        <v>successful</v>
      </c>
      <c r="H150">
        <v>222</v>
      </c>
    </row>
    <row r="151" spans="1:8" x14ac:dyDescent="0.35">
      <c r="A151" t="s">
        <v>14</v>
      </c>
      <c r="B151">
        <v>5497</v>
      </c>
      <c r="D151" t="str">
        <v>failed</v>
      </c>
      <c r="E151">
        <v>5497</v>
      </c>
      <c r="G151" t="str">
        <v>successful</v>
      </c>
      <c r="H151">
        <v>1884</v>
      </c>
    </row>
    <row r="152" spans="1:8" x14ac:dyDescent="0.35">
      <c r="A152" t="s">
        <v>14</v>
      </c>
      <c r="B152">
        <v>418</v>
      </c>
      <c r="D152" t="str">
        <v>failed</v>
      </c>
      <c r="E152">
        <v>418</v>
      </c>
      <c r="G152" t="str">
        <v>successful</v>
      </c>
      <c r="H152">
        <v>218</v>
      </c>
    </row>
    <row r="153" spans="1:8" x14ac:dyDescent="0.35">
      <c r="A153" t="s">
        <v>14</v>
      </c>
      <c r="B153">
        <v>1439</v>
      </c>
      <c r="D153" t="str">
        <v>failed</v>
      </c>
      <c r="E153">
        <v>1439</v>
      </c>
      <c r="G153" t="str">
        <v>successful</v>
      </c>
      <c r="H153">
        <v>6465</v>
      </c>
    </row>
    <row r="154" spans="1:8" x14ac:dyDescent="0.35">
      <c r="A154" t="s">
        <v>14</v>
      </c>
      <c r="B154">
        <v>15</v>
      </c>
      <c r="D154" t="str">
        <v>failed</v>
      </c>
      <c r="E154">
        <v>15</v>
      </c>
      <c r="G154" t="str">
        <v>successful</v>
      </c>
      <c r="H154">
        <v>59</v>
      </c>
    </row>
    <row r="155" spans="1:8" x14ac:dyDescent="0.35">
      <c r="A155" t="s">
        <v>14</v>
      </c>
      <c r="B155">
        <v>1999</v>
      </c>
      <c r="D155" t="str">
        <v>failed</v>
      </c>
      <c r="E155">
        <v>1999</v>
      </c>
      <c r="G155" t="str">
        <v>successful</v>
      </c>
      <c r="H155">
        <v>88</v>
      </c>
    </row>
    <row r="156" spans="1:8" x14ac:dyDescent="0.35">
      <c r="A156" t="s">
        <v>14</v>
      </c>
      <c r="B156">
        <v>118</v>
      </c>
      <c r="D156" t="str">
        <v>failed</v>
      </c>
      <c r="E156">
        <v>118</v>
      </c>
      <c r="G156" t="str">
        <v>successful</v>
      </c>
      <c r="H156">
        <v>1697</v>
      </c>
    </row>
    <row r="157" spans="1:8" x14ac:dyDescent="0.35">
      <c r="A157" t="s">
        <v>14</v>
      </c>
      <c r="B157">
        <v>162</v>
      </c>
      <c r="D157" t="str">
        <v>failed</v>
      </c>
      <c r="E157">
        <v>162</v>
      </c>
      <c r="G157" t="str">
        <v>successful</v>
      </c>
      <c r="H157">
        <v>92</v>
      </c>
    </row>
    <row r="158" spans="1:8" x14ac:dyDescent="0.35">
      <c r="A158" t="s">
        <v>14</v>
      </c>
      <c r="B158">
        <v>83</v>
      </c>
      <c r="D158" t="str">
        <v>failed</v>
      </c>
      <c r="E158">
        <v>83</v>
      </c>
      <c r="G158" t="str">
        <v>successful</v>
      </c>
      <c r="H158">
        <v>186</v>
      </c>
    </row>
    <row r="159" spans="1:8" x14ac:dyDescent="0.35">
      <c r="A159" t="s">
        <v>14</v>
      </c>
      <c r="B159">
        <v>747</v>
      </c>
      <c r="D159" t="str">
        <v>failed</v>
      </c>
      <c r="E159">
        <v>747</v>
      </c>
      <c r="G159" t="str">
        <v>successful</v>
      </c>
      <c r="H159">
        <v>138</v>
      </c>
    </row>
    <row r="160" spans="1:8" x14ac:dyDescent="0.35">
      <c r="A160" t="s">
        <v>14</v>
      </c>
      <c r="B160">
        <v>84</v>
      </c>
      <c r="D160" t="str">
        <v>failed</v>
      </c>
      <c r="E160">
        <v>84</v>
      </c>
      <c r="G160" t="str">
        <v>successful</v>
      </c>
      <c r="H160">
        <v>261</v>
      </c>
    </row>
    <row r="161" spans="1:8" x14ac:dyDescent="0.35">
      <c r="A161" t="s">
        <v>14</v>
      </c>
      <c r="B161">
        <v>91</v>
      </c>
      <c r="D161" t="str">
        <v>failed</v>
      </c>
      <c r="E161">
        <v>91</v>
      </c>
      <c r="G161" t="str">
        <v>successful</v>
      </c>
      <c r="H161">
        <v>107</v>
      </c>
    </row>
    <row r="162" spans="1:8" x14ac:dyDescent="0.35">
      <c r="A162" t="s">
        <v>14</v>
      </c>
      <c r="B162">
        <v>792</v>
      </c>
      <c r="D162" t="str">
        <v>failed</v>
      </c>
      <c r="E162">
        <v>792</v>
      </c>
      <c r="G162" t="str">
        <v>successful</v>
      </c>
      <c r="H162">
        <v>199</v>
      </c>
    </row>
    <row r="163" spans="1:8" x14ac:dyDescent="0.35">
      <c r="A163" t="s">
        <v>14</v>
      </c>
      <c r="B163">
        <v>32</v>
      </c>
      <c r="D163" t="str">
        <v>failed</v>
      </c>
      <c r="E163">
        <v>32</v>
      </c>
      <c r="G163" t="str">
        <v>successful</v>
      </c>
      <c r="H163">
        <v>5512</v>
      </c>
    </row>
    <row r="164" spans="1:8" x14ac:dyDescent="0.35">
      <c r="A164" t="s">
        <v>14</v>
      </c>
      <c r="B164">
        <v>186</v>
      </c>
      <c r="D164" t="str">
        <v>failed</v>
      </c>
      <c r="E164">
        <v>186</v>
      </c>
      <c r="G164" t="str">
        <v>successful</v>
      </c>
      <c r="H164">
        <v>86</v>
      </c>
    </row>
    <row r="165" spans="1:8" x14ac:dyDescent="0.35">
      <c r="A165" t="s">
        <v>14</v>
      </c>
      <c r="B165">
        <v>605</v>
      </c>
      <c r="D165" t="str">
        <v>failed</v>
      </c>
      <c r="E165">
        <v>605</v>
      </c>
      <c r="G165" t="str">
        <v>successful</v>
      </c>
      <c r="H165">
        <v>2768</v>
      </c>
    </row>
    <row r="166" spans="1:8" x14ac:dyDescent="0.35">
      <c r="A166" t="s">
        <v>14</v>
      </c>
      <c r="B166">
        <v>1</v>
      </c>
      <c r="D166" t="str">
        <v>failed</v>
      </c>
      <c r="E166">
        <v>1</v>
      </c>
      <c r="G166" t="str">
        <v>successful</v>
      </c>
      <c r="H166">
        <v>48</v>
      </c>
    </row>
    <row r="167" spans="1:8" x14ac:dyDescent="0.35">
      <c r="A167" t="s">
        <v>14</v>
      </c>
      <c r="B167">
        <v>31</v>
      </c>
      <c r="D167" t="str">
        <v>failed</v>
      </c>
      <c r="E167">
        <v>31</v>
      </c>
      <c r="G167" t="str">
        <v>successful</v>
      </c>
      <c r="H167">
        <v>87</v>
      </c>
    </row>
    <row r="168" spans="1:8" x14ac:dyDescent="0.35">
      <c r="A168" t="s">
        <v>14</v>
      </c>
      <c r="B168">
        <v>1181</v>
      </c>
      <c r="D168" t="str">
        <v>failed</v>
      </c>
      <c r="E168">
        <v>1181</v>
      </c>
      <c r="G168" t="str">
        <v>successful</v>
      </c>
      <c r="H168">
        <v>1894</v>
      </c>
    </row>
    <row r="169" spans="1:8" x14ac:dyDescent="0.35">
      <c r="A169" t="s">
        <v>14</v>
      </c>
      <c r="B169">
        <v>39</v>
      </c>
      <c r="D169" t="str">
        <v>failed</v>
      </c>
      <c r="E169">
        <v>39</v>
      </c>
      <c r="G169" t="str">
        <v>successful</v>
      </c>
      <c r="H169">
        <v>282</v>
      </c>
    </row>
    <row r="170" spans="1:8" x14ac:dyDescent="0.35">
      <c r="A170" t="s">
        <v>14</v>
      </c>
      <c r="B170">
        <v>46</v>
      </c>
      <c r="D170" t="str">
        <v>failed</v>
      </c>
      <c r="E170">
        <v>46</v>
      </c>
      <c r="G170" t="str">
        <v>successful</v>
      </c>
      <c r="H170">
        <v>116</v>
      </c>
    </row>
    <row r="171" spans="1:8" x14ac:dyDescent="0.35">
      <c r="A171" t="s">
        <v>14</v>
      </c>
      <c r="B171">
        <v>105</v>
      </c>
      <c r="D171" t="str">
        <v>failed</v>
      </c>
      <c r="E171">
        <v>105</v>
      </c>
      <c r="G171" t="str">
        <v>successful</v>
      </c>
      <c r="H171">
        <v>83</v>
      </c>
    </row>
    <row r="172" spans="1:8" x14ac:dyDescent="0.35">
      <c r="A172" t="s">
        <v>14</v>
      </c>
      <c r="B172">
        <v>535</v>
      </c>
      <c r="D172" t="str">
        <v>failed</v>
      </c>
      <c r="E172">
        <v>535</v>
      </c>
      <c r="G172" t="str">
        <v>successful</v>
      </c>
      <c r="H172">
        <v>91</v>
      </c>
    </row>
    <row r="173" spans="1:8" x14ac:dyDescent="0.35">
      <c r="A173" t="s">
        <v>14</v>
      </c>
      <c r="B173">
        <v>16</v>
      </c>
      <c r="D173" t="str">
        <v>failed</v>
      </c>
      <c r="E173">
        <v>16</v>
      </c>
      <c r="G173" t="str">
        <v>successful</v>
      </c>
      <c r="H173">
        <v>546</v>
      </c>
    </row>
    <row r="174" spans="1:8" x14ac:dyDescent="0.35">
      <c r="A174" t="s">
        <v>14</v>
      </c>
      <c r="B174">
        <v>575</v>
      </c>
      <c r="D174" t="str">
        <v>failed</v>
      </c>
      <c r="E174">
        <v>575</v>
      </c>
      <c r="G174" t="str">
        <v>successful</v>
      </c>
      <c r="H174">
        <v>393</v>
      </c>
    </row>
    <row r="175" spans="1:8" x14ac:dyDescent="0.35">
      <c r="A175" t="s">
        <v>14</v>
      </c>
      <c r="B175">
        <v>1120</v>
      </c>
      <c r="D175" t="str">
        <v>failed</v>
      </c>
      <c r="E175">
        <v>1120</v>
      </c>
      <c r="G175" t="str">
        <v>successful</v>
      </c>
      <c r="H175">
        <v>133</v>
      </c>
    </row>
    <row r="176" spans="1:8" x14ac:dyDescent="0.35">
      <c r="A176" t="s">
        <v>14</v>
      </c>
      <c r="B176">
        <v>113</v>
      </c>
      <c r="D176" t="str">
        <v>failed</v>
      </c>
      <c r="E176">
        <v>113</v>
      </c>
      <c r="G176" t="str">
        <v>successful</v>
      </c>
      <c r="H176">
        <v>254</v>
      </c>
    </row>
    <row r="177" spans="1:8" x14ac:dyDescent="0.35">
      <c r="A177" t="s">
        <v>14</v>
      </c>
      <c r="B177">
        <v>1538</v>
      </c>
      <c r="D177" t="str">
        <v>failed</v>
      </c>
      <c r="E177">
        <v>1538</v>
      </c>
      <c r="G177" t="str">
        <v>successful</v>
      </c>
      <c r="H177">
        <v>176</v>
      </c>
    </row>
    <row r="178" spans="1:8" x14ac:dyDescent="0.35">
      <c r="A178" t="s">
        <v>14</v>
      </c>
      <c r="B178">
        <v>9</v>
      </c>
      <c r="D178" t="str">
        <v>failed</v>
      </c>
      <c r="E178">
        <v>9</v>
      </c>
      <c r="G178" t="str">
        <v>successful</v>
      </c>
      <c r="H178">
        <v>337</v>
      </c>
    </row>
    <row r="179" spans="1:8" x14ac:dyDescent="0.35">
      <c r="A179" t="s">
        <v>14</v>
      </c>
      <c r="B179">
        <v>554</v>
      </c>
      <c r="D179" t="str">
        <v>failed</v>
      </c>
      <c r="E179">
        <v>554</v>
      </c>
      <c r="G179" t="str">
        <v>successful</v>
      </c>
      <c r="H179">
        <v>107</v>
      </c>
    </row>
    <row r="180" spans="1:8" x14ac:dyDescent="0.35">
      <c r="A180" t="s">
        <v>14</v>
      </c>
      <c r="B180">
        <v>648</v>
      </c>
      <c r="D180" t="str">
        <v>failed</v>
      </c>
      <c r="E180">
        <v>648</v>
      </c>
      <c r="G180" t="str">
        <v>successful</v>
      </c>
      <c r="H180">
        <v>183</v>
      </c>
    </row>
    <row r="181" spans="1:8" x14ac:dyDescent="0.35">
      <c r="A181" t="s">
        <v>14</v>
      </c>
      <c r="B181">
        <v>21</v>
      </c>
      <c r="D181" t="str">
        <v>failed</v>
      </c>
      <c r="E181">
        <v>21</v>
      </c>
      <c r="G181" t="str">
        <v>successful</v>
      </c>
      <c r="H181">
        <v>72</v>
      </c>
    </row>
    <row r="182" spans="1:8" x14ac:dyDescent="0.35">
      <c r="A182" t="s">
        <v>14</v>
      </c>
      <c r="B182">
        <v>54</v>
      </c>
      <c r="D182" t="str">
        <v>failed</v>
      </c>
      <c r="E182">
        <v>54</v>
      </c>
      <c r="G182" t="str">
        <v>successful</v>
      </c>
      <c r="H182">
        <v>295</v>
      </c>
    </row>
    <row r="183" spans="1:8" x14ac:dyDescent="0.35">
      <c r="A183" t="s">
        <v>14</v>
      </c>
      <c r="B183">
        <v>120</v>
      </c>
      <c r="D183" t="str">
        <v>failed</v>
      </c>
      <c r="E183">
        <v>120</v>
      </c>
      <c r="G183" t="str">
        <v>successful</v>
      </c>
      <c r="H183">
        <v>142</v>
      </c>
    </row>
    <row r="184" spans="1:8" x14ac:dyDescent="0.35">
      <c r="A184" t="s">
        <v>14</v>
      </c>
      <c r="B184">
        <v>579</v>
      </c>
      <c r="D184" t="str">
        <v>failed</v>
      </c>
      <c r="E184">
        <v>579</v>
      </c>
      <c r="G184" t="str">
        <v>successful</v>
      </c>
      <c r="H184">
        <v>85</v>
      </c>
    </row>
    <row r="185" spans="1:8" x14ac:dyDescent="0.35">
      <c r="A185" t="s">
        <v>14</v>
      </c>
      <c r="B185">
        <v>2072</v>
      </c>
      <c r="D185" t="str">
        <v>failed</v>
      </c>
      <c r="E185">
        <v>2072</v>
      </c>
      <c r="G185" t="str">
        <v>successful</v>
      </c>
      <c r="H185">
        <v>659</v>
      </c>
    </row>
    <row r="186" spans="1:8" x14ac:dyDescent="0.35">
      <c r="A186" t="s">
        <v>14</v>
      </c>
      <c r="B186">
        <v>0</v>
      </c>
      <c r="D186" t="str">
        <v>failed</v>
      </c>
      <c r="E186">
        <v>0</v>
      </c>
      <c r="G186" t="str">
        <v>successful</v>
      </c>
      <c r="H186">
        <v>121</v>
      </c>
    </row>
    <row r="187" spans="1:8" x14ac:dyDescent="0.35">
      <c r="A187" t="s">
        <v>14</v>
      </c>
      <c r="B187">
        <v>1796</v>
      </c>
      <c r="D187" t="str">
        <v>failed</v>
      </c>
      <c r="E187">
        <v>1796</v>
      </c>
      <c r="G187" t="str">
        <v>successful</v>
      </c>
      <c r="H187">
        <v>3742</v>
      </c>
    </row>
    <row r="188" spans="1:8" x14ac:dyDescent="0.35">
      <c r="A188" t="s">
        <v>14</v>
      </c>
      <c r="B188">
        <v>62</v>
      </c>
      <c r="D188" t="str">
        <v>failed</v>
      </c>
      <c r="E188">
        <v>62</v>
      </c>
      <c r="G188" t="str">
        <v>successful</v>
      </c>
      <c r="H188">
        <v>223</v>
      </c>
    </row>
    <row r="189" spans="1:8" x14ac:dyDescent="0.35">
      <c r="A189" t="s">
        <v>14</v>
      </c>
      <c r="B189">
        <v>347</v>
      </c>
      <c r="D189" t="str">
        <v>failed</v>
      </c>
      <c r="E189">
        <v>347</v>
      </c>
      <c r="G189" t="str">
        <v>successful</v>
      </c>
      <c r="H189">
        <v>133</v>
      </c>
    </row>
    <row r="190" spans="1:8" x14ac:dyDescent="0.35">
      <c r="A190" t="s">
        <v>14</v>
      </c>
      <c r="B190">
        <v>19</v>
      </c>
      <c r="D190" t="str">
        <v>failed</v>
      </c>
      <c r="E190">
        <v>19</v>
      </c>
      <c r="G190" t="str">
        <v>successful</v>
      </c>
      <c r="H190">
        <v>5168</v>
      </c>
    </row>
    <row r="191" spans="1:8" x14ac:dyDescent="0.35">
      <c r="A191" t="s">
        <v>14</v>
      </c>
      <c r="B191">
        <v>1258</v>
      </c>
      <c r="D191" t="str">
        <v>failed</v>
      </c>
      <c r="E191">
        <v>1258</v>
      </c>
      <c r="G191" t="str">
        <v>successful</v>
      </c>
      <c r="H191">
        <v>307</v>
      </c>
    </row>
    <row r="192" spans="1:8" x14ac:dyDescent="0.35">
      <c r="A192" t="s">
        <v>14</v>
      </c>
      <c r="B192">
        <v>362</v>
      </c>
      <c r="D192" t="str">
        <v>failed</v>
      </c>
      <c r="E192">
        <v>362</v>
      </c>
      <c r="G192" t="str">
        <v>successful</v>
      </c>
      <c r="H192">
        <v>2441</v>
      </c>
    </row>
    <row r="193" spans="1:8" x14ac:dyDescent="0.35">
      <c r="A193" t="s">
        <v>14</v>
      </c>
      <c r="B193">
        <v>133</v>
      </c>
      <c r="D193" t="str">
        <v>failed</v>
      </c>
      <c r="E193">
        <v>133</v>
      </c>
      <c r="G193" t="str">
        <v>successful</v>
      </c>
      <c r="H193">
        <v>1385</v>
      </c>
    </row>
    <row r="194" spans="1:8" x14ac:dyDescent="0.35">
      <c r="A194" t="s">
        <v>14</v>
      </c>
      <c r="B194">
        <v>846</v>
      </c>
      <c r="D194" t="str">
        <v>failed</v>
      </c>
      <c r="E194">
        <v>846</v>
      </c>
      <c r="G194" t="str">
        <v>successful</v>
      </c>
      <c r="H194">
        <v>190</v>
      </c>
    </row>
    <row r="195" spans="1:8" x14ac:dyDescent="0.35">
      <c r="A195" t="s">
        <v>14</v>
      </c>
      <c r="B195">
        <v>10</v>
      </c>
      <c r="D195" t="str">
        <v>failed</v>
      </c>
      <c r="E195">
        <v>10</v>
      </c>
      <c r="G195" t="str">
        <v>successful</v>
      </c>
      <c r="H195">
        <v>470</v>
      </c>
    </row>
    <row r="196" spans="1:8" x14ac:dyDescent="0.35">
      <c r="A196" t="s">
        <v>14</v>
      </c>
      <c r="B196">
        <v>191</v>
      </c>
      <c r="D196" t="str">
        <v>failed</v>
      </c>
      <c r="E196">
        <v>191</v>
      </c>
      <c r="G196" t="str">
        <v>successful</v>
      </c>
      <c r="H196">
        <v>253</v>
      </c>
    </row>
    <row r="197" spans="1:8" x14ac:dyDescent="0.35">
      <c r="A197" t="s">
        <v>14</v>
      </c>
      <c r="B197">
        <v>1979</v>
      </c>
      <c r="D197" t="str">
        <v>failed</v>
      </c>
      <c r="E197">
        <v>1979</v>
      </c>
      <c r="G197" t="str">
        <v>successful</v>
      </c>
      <c r="H197">
        <v>1113</v>
      </c>
    </row>
    <row r="198" spans="1:8" x14ac:dyDescent="0.35">
      <c r="A198" t="s">
        <v>14</v>
      </c>
      <c r="B198">
        <v>63</v>
      </c>
      <c r="D198" t="str">
        <v>failed</v>
      </c>
      <c r="E198">
        <v>63</v>
      </c>
      <c r="G198" t="str">
        <v>successful</v>
      </c>
      <c r="H198">
        <v>2283</v>
      </c>
    </row>
    <row r="199" spans="1:8" x14ac:dyDescent="0.35">
      <c r="A199" t="s">
        <v>14</v>
      </c>
      <c r="B199">
        <v>6080</v>
      </c>
      <c r="D199" t="str">
        <v>failed</v>
      </c>
      <c r="E199">
        <v>6080</v>
      </c>
      <c r="G199" t="str">
        <v>successful</v>
      </c>
      <c r="H199">
        <v>1095</v>
      </c>
    </row>
    <row r="200" spans="1:8" x14ac:dyDescent="0.35">
      <c r="A200" t="s">
        <v>14</v>
      </c>
      <c r="B200">
        <v>80</v>
      </c>
      <c r="D200" t="str">
        <v>failed</v>
      </c>
      <c r="E200">
        <v>80</v>
      </c>
      <c r="G200" t="str">
        <v>successful</v>
      </c>
      <c r="H200">
        <v>1690</v>
      </c>
    </row>
    <row r="201" spans="1:8" x14ac:dyDescent="0.35">
      <c r="A201" t="s">
        <v>14</v>
      </c>
      <c r="B201">
        <v>9</v>
      </c>
      <c r="D201" t="str">
        <v>failed</v>
      </c>
      <c r="E201">
        <v>9</v>
      </c>
      <c r="G201" t="str">
        <v>successful</v>
      </c>
      <c r="H201">
        <v>191</v>
      </c>
    </row>
    <row r="202" spans="1:8" x14ac:dyDescent="0.35">
      <c r="A202" t="s">
        <v>14</v>
      </c>
      <c r="B202">
        <v>1784</v>
      </c>
      <c r="D202" t="str">
        <v>failed</v>
      </c>
      <c r="E202">
        <v>1784</v>
      </c>
      <c r="G202" t="str">
        <v>successful</v>
      </c>
      <c r="H202">
        <v>2013</v>
      </c>
    </row>
    <row r="203" spans="1:8" x14ac:dyDescent="0.35">
      <c r="A203" t="s">
        <v>14</v>
      </c>
      <c r="B203">
        <v>243</v>
      </c>
      <c r="D203" t="str">
        <v>failed</v>
      </c>
      <c r="E203">
        <v>243</v>
      </c>
      <c r="G203" t="str">
        <v>successful</v>
      </c>
      <c r="H203">
        <v>1703</v>
      </c>
    </row>
    <row r="204" spans="1:8" x14ac:dyDescent="0.35">
      <c r="A204" t="s">
        <v>14</v>
      </c>
      <c r="B204">
        <v>1296</v>
      </c>
      <c r="D204" t="str">
        <v>failed</v>
      </c>
      <c r="E204">
        <v>1296</v>
      </c>
      <c r="G204" t="str">
        <v>successful</v>
      </c>
      <c r="H204">
        <v>80</v>
      </c>
    </row>
    <row r="205" spans="1:8" x14ac:dyDescent="0.35">
      <c r="A205" t="s">
        <v>14</v>
      </c>
      <c r="B205">
        <v>77</v>
      </c>
      <c r="D205" t="str">
        <v>failed</v>
      </c>
      <c r="E205">
        <v>77</v>
      </c>
      <c r="G205" t="str">
        <v>successful</v>
      </c>
      <c r="H205">
        <v>41</v>
      </c>
    </row>
    <row r="206" spans="1:8" x14ac:dyDescent="0.35">
      <c r="A206" t="s">
        <v>14</v>
      </c>
      <c r="B206">
        <v>395</v>
      </c>
      <c r="D206" t="str">
        <v>failed</v>
      </c>
      <c r="E206">
        <v>395</v>
      </c>
      <c r="G206" t="str">
        <v>successful</v>
      </c>
      <c r="H206">
        <v>187</v>
      </c>
    </row>
    <row r="207" spans="1:8" x14ac:dyDescent="0.35">
      <c r="A207" t="s">
        <v>14</v>
      </c>
      <c r="B207">
        <v>49</v>
      </c>
      <c r="D207" t="str">
        <v>failed</v>
      </c>
      <c r="E207">
        <v>49</v>
      </c>
      <c r="G207" t="str">
        <v>successful</v>
      </c>
      <c r="H207">
        <v>2875</v>
      </c>
    </row>
    <row r="208" spans="1:8" x14ac:dyDescent="0.35">
      <c r="A208" t="s">
        <v>14</v>
      </c>
      <c r="B208">
        <v>180</v>
      </c>
      <c r="D208" t="str">
        <v>failed</v>
      </c>
      <c r="E208">
        <v>180</v>
      </c>
      <c r="G208" t="str">
        <v>successful</v>
      </c>
      <c r="H208">
        <v>88</v>
      </c>
    </row>
    <row r="209" spans="1:8" x14ac:dyDescent="0.35">
      <c r="A209" t="s">
        <v>14</v>
      </c>
      <c r="B209">
        <v>2690</v>
      </c>
      <c r="D209" t="str">
        <v>failed</v>
      </c>
      <c r="E209">
        <v>2690</v>
      </c>
      <c r="G209" t="str">
        <v>successful</v>
      </c>
      <c r="H209">
        <v>191</v>
      </c>
    </row>
    <row r="210" spans="1:8" x14ac:dyDescent="0.35">
      <c r="A210" t="s">
        <v>14</v>
      </c>
      <c r="B210">
        <v>2779</v>
      </c>
      <c r="D210" t="str">
        <v>failed</v>
      </c>
      <c r="E210">
        <v>2779</v>
      </c>
      <c r="G210" t="str">
        <v>successful</v>
      </c>
      <c r="H210">
        <v>139</v>
      </c>
    </row>
    <row r="211" spans="1:8" x14ac:dyDescent="0.35">
      <c r="A211" t="s">
        <v>14</v>
      </c>
      <c r="B211">
        <v>92</v>
      </c>
      <c r="D211" t="str">
        <v>failed</v>
      </c>
      <c r="E211">
        <v>92</v>
      </c>
      <c r="G211" t="str">
        <v>successful</v>
      </c>
      <c r="H211">
        <v>186</v>
      </c>
    </row>
    <row r="212" spans="1:8" x14ac:dyDescent="0.35">
      <c r="A212" t="s">
        <v>14</v>
      </c>
      <c r="B212">
        <v>1028</v>
      </c>
      <c r="D212" t="str">
        <v>failed</v>
      </c>
      <c r="E212">
        <v>1028</v>
      </c>
      <c r="G212" t="str">
        <v>successful</v>
      </c>
      <c r="H212">
        <v>112</v>
      </c>
    </row>
    <row r="213" spans="1:8" x14ac:dyDescent="0.35">
      <c r="A213" t="s">
        <v>14</v>
      </c>
      <c r="B213">
        <v>26</v>
      </c>
      <c r="D213" t="str">
        <v>failed</v>
      </c>
      <c r="E213">
        <v>26</v>
      </c>
      <c r="G213" t="str">
        <v>successful</v>
      </c>
      <c r="H213">
        <v>101</v>
      </c>
    </row>
    <row r="214" spans="1:8" x14ac:dyDescent="0.35">
      <c r="A214" t="s">
        <v>14</v>
      </c>
      <c r="B214">
        <v>1790</v>
      </c>
      <c r="D214" t="str">
        <v>failed</v>
      </c>
      <c r="E214">
        <v>1790</v>
      </c>
      <c r="G214" t="str">
        <v>successful</v>
      </c>
      <c r="H214">
        <v>206</v>
      </c>
    </row>
    <row r="215" spans="1:8" x14ac:dyDescent="0.35">
      <c r="A215" t="s">
        <v>14</v>
      </c>
      <c r="B215">
        <v>37</v>
      </c>
      <c r="D215" t="str">
        <v>failed</v>
      </c>
      <c r="E215">
        <v>37</v>
      </c>
      <c r="G215" t="str">
        <v>successful</v>
      </c>
      <c r="H215">
        <v>154</v>
      </c>
    </row>
    <row r="216" spans="1:8" x14ac:dyDescent="0.35">
      <c r="A216" t="s">
        <v>14</v>
      </c>
      <c r="B216">
        <v>35</v>
      </c>
      <c r="D216" t="str">
        <v>failed</v>
      </c>
      <c r="E216">
        <v>35</v>
      </c>
      <c r="G216" t="str">
        <v>successful</v>
      </c>
      <c r="H216">
        <v>5966</v>
      </c>
    </row>
    <row r="217" spans="1:8" x14ac:dyDescent="0.35">
      <c r="A217" t="s">
        <v>14</v>
      </c>
      <c r="B217">
        <v>558</v>
      </c>
      <c r="D217" t="str">
        <v>failed</v>
      </c>
      <c r="E217">
        <v>558</v>
      </c>
      <c r="G217" t="str">
        <v>successful</v>
      </c>
      <c r="H217">
        <v>169</v>
      </c>
    </row>
    <row r="218" spans="1:8" x14ac:dyDescent="0.35">
      <c r="A218" t="s">
        <v>14</v>
      </c>
      <c r="B218">
        <v>64</v>
      </c>
      <c r="D218" t="str">
        <v>failed</v>
      </c>
      <c r="E218">
        <v>64</v>
      </c>
      <c r="G218" t="str">
        <v>successful</v>
      </c>
      <c r="H218">
        <v>2106</v>
      </c>
    </row>
    <row r="219" spans="1:8" x14ac:dyDescent="0.35">
      <c r="A219" t="s">
        <v>14</v>
      </c>
      <c r="B219">
        <v>245</v>
      </c>
      <c r="D219" t="str">
        <v>failed</v>
      </c>
      <c r="E219">
        <v>245</v>
      </c>
      <c r="G219" t="str">
        <v>successful</v>
      </c>
      <c r="H219">
        <v>131</v>
      </c>
    </row>
    <row r="220" spans="1:8" x14ac:dyDescent="0.35">
      <c r="A220" t="s">
        <v>14</v>
      </c>
      <c r="B220">
        <v>71</v>
      </c>
      <c r="D220" t="str">
        <v>failed</v>
      </c>
      <c r="E220">
        <v>71</v>
      </c>
      <c r="G220" t="str">
        <v>successful</v>
      </c>
      <c r="H220">
        <v>84</v>
      </c>
    </row>
    <row r="221" spans="1:8" x14ac:dyDescent="0.35">
      <c r="A221" t="s">
        <v>14</v>
      </c>
      <c r="B221">
        <v>42</v>
      </c>
      <c r="D221" t="str">
        <v>failed</v>
      </c>
      <c r="E221">
        <v>42</v>
      </c>
      <c r="G221" t="str">
        <v>successful</v>
      </c>
      <c r="H221">
        <v>155</v>
      </c>
    </row>
    <row r="222" spans="1:8" x14ac:dyDescent="0.35">
      <c r="A222" t="s">
        <v>14</v>
      </c>
      <c r="B222">
        <v>156</v>
      </c>
      <c r="D222" t="str">
        <v>failed</v>
      </c>
      <c r="E222">
        <v>156</v>
      </c>
      <c r="G222" t="str">
        <v>successful</v>
      </c>
      <c r="H222">
        <v>189</v>
      </c>
    </row>
    <row r="223" spans="1:8" x14ac:dyDescent="0.35">
      <c r="A223" t="s">
        <v>14</v>
      </c>
      <c r="B223">
        <v>1368</v>
      </c>
      <c r="D223" t="str">
        <v>failed</v>
      </c>
      <c r="E223">
        <v>1368</v>
      </c>
      <c r="G223" t="str">
        <v>successful</v>
      </c>
      <c r="H223">
        <v>4799</v>
      </c>
    </row>
    <row r="224" spans="1:8" x14ac:dyDescent="0.35">
      <c r="A224" t="s">
        <v>14</v>
      </c>
      <c r="B224">
        <v>102</v>
      </c>
      <c r="D224" t="str">
        <v>failed</v>
      </c>
      <c r="E224">
        <v>102</v>
      </c>
      <c r="G224" t="str">
        <v>successful</v>
      </c>
      <c r="H224">
        <v>1137</v>
      </c>
    </row>
    <row r="225" spans="1:8" x14ac:dyDescent="0.35">
      <c r="A225" t="s">
        <v>14</v>
      </c>
      <c r="B225">
        <v>86</v>
      </c>
      <c r="D225" t="str">
        <v>failed</v>
      </c>
      <c r="E225">
        <v>86</v>
      </c>
      <c r="G225" t="str">
        <v>successful</v>
      </c>
      <c r="H225">
        <v>1152</v>
      </c>
    </row>
    <row r="226" spans="1:8" x14ac:dyDescent="0.35">
      <c r="A226" t="s">
        <v>14</v>
      </c>
      <c r="B226">
        <v>253</v>
      </c>
      <c r="D226" t="str">
        <v>failed</v>
      </c>
      <c r="E226">
        <v>253</v>
      </c>
      <c r="G226" t="str">
        <v>successful</v>
      </c>
      <c r="H226">
        <v>50</v>
      </c>
    </row>
    <row r="227" spans="1:8" x14ac:dyDescent="0.35">
      <c r="A227" t="s">
        <v>14</v>
      </c>
      <c r="B227">
        <v>157</v>
      </c>
      <c r="D227" t="str">
        <v>failed</v>
      </c>
      <c r="E227">
        <v>157</v>
      </c>
      <c r="G227" t="str">
        <v>successful</v>
      </c>
      <c r="H227">
        <v>3059</v>
      </c>
    </row>
    <row r="228" spans="1:8" x14ac:dyDescent="0.35">
      <c r="A228" t="s">
        <v>14</v>
      </c>
      <c r="B228">
        <v>183</v>
      </c>
      <c r="D228" t="str">
        <v>failed</v>
      </c>
      <c r="E228">
        <v>183</v>
      </c>
      <c r="G228" t="str">
        <v>successful</v>
      </c>
      <c r="H228">
        <v>34</v>
      </c>
    </row>
    <row r="229" spans="1:8" x14ac:dyDescent="0.35">
      <c r="A229" t="s">
        <v>14</v>
      </c>
      <c r="B229">
        <v>82</v>
      </c>
      <c r="D229" t="str">
        <v>failed</v>
      </c>
      <c r="E229">
        <v>82</v>
      </c>
      <c r="G229" t="str">
        <v>successful</v>
      </c>
      <c r="H229">
        <v>220</v>
      </c>
    </row>
    <row r="230" spans="1:8" x14ac:dyDescent="0.35">
      <c r="A230" t="s">
        <v>14</v>
      </c>
      <c r="B230">
        <v>1</v>
      </c>
      <c r="D230" t="str">
        <v>failed</v>
      </c>
      <c r="E230">
        <v>1</v>
      </c>
      <c r="G230" t="str">
        <v>successful</v>
      </c>
      <c r="H230">
        <v>1604</v>
      </c>
    </row>
    <row r="231" spans="1:8" x14ac:dyDescent="0.35">
      <c r="A231" t="s">
        <v>14</v>
      </c>
      <c r="B231">
        <v>1198</v>
      </c>
      <c r="D231" t="str">
        <v>failed</v>
      </c>
      <c r="E231">
        <v>1198</v>
      </c>
      <c r="G231" t="str">
        <v>successful</v>
      </c>
      <c r="H231">
        <v>454</v>
      </c>
    </row>
    <row r="232" spans="1:8" x14ac:dyDescent="0.35">
      <c r="A232" t="s">
        <v>14</v>
      </c>
      <c r="B232">
        <v>648</v>
      </c>
      <c r="D232" t="str">
        <v>failed</v>
      </c>
      <c r="E232">
        <v>648</v>
      </c>
      <c r="G232" t="str">
        <v>successful</v>
      </c>
      <c r="H232">
        <v>123</v>
      </c>
    </row>
    <row r="233" spans="1:8" x14ac:dyDescent="0.35">
      <c r="A233" t="s">
        <v>14</v>
      </c>
      <c r="B233">
        <v>64</v>
      </c>
      <c r="D233" t="str">
        <v>failed</v>
      </c>
      <c r="E233">
        <v>64</v>
      </c>
      <c r="G233" t="str">
        <v>successful</v>
      </c>
      <c r="H233">
        <v>299</v>
      </c>
    </row>
    <row r="234" spans="1:8" x14ac:dyDescent="0.35">
      <c r="A234" t="s">
        <v>14</v>
      </c>
      <c r="B234">
        <v>62</v>
      </c>
      <c r="D234" t="str">
        <v>failed</v>
      </c>
      <c r="E234">
        <v>62</v>
      </c>
      <c r="G234" t="str">
        <v>successful</v>
      </c>
      <c r="H234">
        <v>2237</v>
      </c>
    </row>
    <row r="235" spans="1:8" x14ac:dyDescent="0.35">
      <c r="A235" t="s">
        <v>14</v>
      </c>
      <c r="B235">
        <v>750</v>
      </c>
      <c r="D235" t="str">
        <v>failed</v>
      </c>
      <c r="E235">
        <v>750</v>
      </c>
      <c r="G235" t="str">
        <v>successful</v>
      </c>
      <c r="H235">
        <v>645</v>
      </c>
    </row>
    <row r="236" spans="1:8" x14ac:dyDescent="0.35">
      <c r="A236" t="s">
        <v>14</v>
      </c>
      <c r="B236">
        <v>105</v>
      </c>
      <c r="D236" t="str">
        <v>failed</v>
      </c>
      <c r="E236">
        <v>105</v>
      </c>
      <c r="G236" t="str">
        <v>successful</v>
      </c>
      <c r="H236">
        <v>484</v>
      </c>
    </row>
    <row r="237" spans="1:8" x14ac:dyDescent="0.35">
      <c r="A237" t="s">
        <v>14</v>
      </c>
      <c r="B237">
        <v>2604</v>
      </c>
      <c r="D237" t="str">
        <v>failed</v>
      </c>
      <c r="E237">
        <v>2604</v>
      </c>
      <c r="G237" t="str">
        <v>successful</v>
      </c>
      <c r="H237">
        <v>154</v>
      </c>
    </row>
    <row r="238" spans="1:8" x14ac:dyDescent="0.35">
      <c r="A238" t="s">
        <v>14</v>
      </c>
      <c r="B238">
        <v>65</v>
      </c>
      <c r="D238" t="str">
        <v>failed</v>
      </c>
      <c r="E238">
        <v>65</v>
      </c>
      <c r="G238" t="str">
        <v>successful</v>
      </c>
      <c r="H238">
        <v>82</v>
      </c>
    </row>
    <row r="239" spans="1:8" x14ac:dyDescent="0.35">
      <c r="A239" t="s">
        <v>14</v>
      </c>
      <c r="B239">
        <v>94</v>
      </c>
      <c r="D239" t="str">
        <v>failed</v>
      </c>
      <c r="E239">
        <v>94</v>
      </c>
      <c r="G239" t="str">
        <v>successful</v>
      </c>
      <c r="H239">
        <v>134</v>
      </c>
    </row>
    <row r="240" spans="1:8" x14ac:dyDescent="0.35">
      <c r="A240" t="s">
        <v>14</v>
      </c>
      <c r="B240">
        <v>257</v>
      </c>
      <c r="D240" t="str">
        <v>failed</v>
      </c>
      <c r="E240">
        <v>257</v>
      </c>
      <c r="G240" t="str">
        <v>successful</v>
      </c>
      <c r="H240">
        <v>5203</v>
      </c>
    </row>
    <row r="241" spans="1:8" x14ac:dyDescent="0.35">
      <c r="A241" t="s">
        <v>14</v>
      </c>
      <c r="B241">
        <v>2928</v>
      </c>
      <c r="D241" t="str">
        <v>failed</v>
      </c>
      <c r="E241">
        <v>2928</v>
      </c>
      <c r="G241" t="str">
        <v>successful</v>
      </c>
      <c r="H241">
        <v>94</v>
      </c>
    </row>
    <row r="242" spans="1:8" x14ac:dyDescent="0.35">
      <c r="A242" t="s">
        <v>14</v>
      </c>
      <c r="B242">
        <v>4697</v>
      </c>
      <c r="D242" t="str">
        <v>failed</v>
      </c>
      <c r="E242">
        <v>4697</v>
      </c>
      <c r="G242" t="str">
        <v>successful</v>
      </c>
      <c r="H242">
        <v>205</v>
      </c>
    </row>
    <row r="243" spans="1:8" x14ac:dyDescent="0.35">
      <c r="A243" t="s">
        <v>14</v>
      </c>
      <c r="B243">
        <v>2915</v>
      </c>
      <c r="D243" t="str">
        <v>failed</v>
      </c>
      <c r="E243">
        <v>2915</v>
      </c>
      <c r="G243" t="str">
        <v>successful</v>
      </c>
      <c r="H243">
        <v>92</v>
      </c>
    </row>
    <row r="244" spans="1:8" x14ac:dyDescent="0.35">
      <c r="A244" t="s">
        <v>14</v>
      </c>
      <c r="B244">
        <v>18</v>
      </c>
      <c r="D244" t="str">
        <v>failed</v>
      </c>
      <c r="E244">
        <v>18</v>
      </c>
      <c r="G244" t="str">
        <v>successful</v>
      </c>
      <c r="H244">
        <v>219</v>
      </c>
    </row>
    <row r="245" spans="1:8" x14ac:dyDescent="0.35">
      <c r="A245" t="s">
        <v>14</v>
      </c>
      <c r="B245">
        <v>602</v>
      </c>
      <c r="D245" t="str">
        <v>failed</v>
      </c>
      <c r="E245">
        <v>602</v>
      </c>
      <c r="G245" t="str">
        <v>successful</v>
      </c>
      <c r="H245">
        <v>2526</v>
      </c>
    </row>
    <row r="246" spans="1:8" x14ac:dyDescent="0.35">
      <c r="A246" t="s">
        <v>14</v>
      </c>
      <c r="B246">
        <v>1</v>
      </c>
      <c r="D246" t="str">
        <v>failed</v>
      </c>
      <c r="E246">
        <v>1</v>
      </c>
      <c r="G246" t="str">
        <v>successful</v>
      </c>
      <c r="H246">
        <v>94</v>
      </c>
    </row>
    <row r="247" spans="1:8" x14ac:dyDescent="0.35">
      <c r="A247" t="s">
        <v>14</v>
      </c>
      <c r="B247">
        <v>3868</v>
      </c>
      <c r="D247" t="str">
        <v>failed</v>
      </c>
      <c r="E247">
        <v>3868</v>
      </c>
      <c r="G247" t="str">
        <v>successful</v>
      </c>
      <c r="H247">
        <v>1713</v>
      </c>
    </row>
    <row r="248" spans="1:8" x14ac:dyDescent="0.35">
      <c r="A248" t="s">
        <v>14</v>
      </c>
      <c r="B248">
        <v>504</v>
      </c>
      <c r="D248" t="str">
        <v>failed</v>
      </c>
      <c r="E248">
        <v>504</v>
      </c>
      <c r="G248" t="str">
        <v>successful</v>
      </c>
      <c r="H248">
        <v>249</v>
      </c>
    </row>
    <row r="249" spans="1:8" x14ac:dyDescent="0.35">
      <c r="A249" t="s">
        <v>14</v>
      </c>
      <c r="B249">
        <v>14</v>
      </c>
      <c r="D249" t="str">
        <v>failed</v>
      </c>
      <c r="E249">
        <v>14</v>
      </c>
      <c r="G249" t="str">
        <v>successful</v>
      </c>
      <c r="H249">
        <v>192</v>
      </c>
    </row>
    <row r="250" spans="1:8" x14ac:dyDescent="0.35">
      <c r="A250" t="s">
        <v>14</v>
      </c>
      <c r="B250">
        <v>750</v>
      </c>
      <c r="D250" t="str">
        <v>failed</v>
      </c>
      <c r="E250">
        <v>750</v>
      </c>
      <c r="G250" t="str">
        <v>successful</v>
      </c>
      <c r="H250">
        <v>247</v>
      </c>
    </row>
    <row r="251" spans="1:8" x14ac:dyDescent="0.35">
      <c r="A251" t="s">
        <v>14</v>
      </c>
      <c r="B251">
        <v>77</v>
      </c>
      <c r="D251" t="str">
        <v>failed</v>
      </c>
      <c r="E251">
        <v>77</v>
      </c>
      <c r="G251" t="str">
        <v>successful</v>
      </c>
      <c r="H251">
        <v>2293</v>
      </c>
    </row>
    <row r="252" spans="1:8" x14ac:dyDescent="0.35">
      <c r="A252" t="s">
        <v>14</v>
      </c>
      <c r="B252">
        <v>752</v>
      </c>
      <c r="D252" t="str">
        <v>failed</v>
      </c>
      <c r="E252">
        <v>752</v>
      </c>
      <c r="G252" t="str">
        <v>successful</v>
      </c>
      <c r="H252">
        <v>3131</v>
      </c>
    </row>
    <row r="253" spans="1:8" x14ac:dyDescent="0.35">
      <c r="A253" t="s">
        <v>14</v>
      </c>
      <c r="B253">
        <v>131</v>
      </c>
      <c r="D253" t="str">
        <v>failed</v>
      </c>
      <c r="E253">
        <v>131</v>
      </c>
      <c r="G253" t="str">
        <v>successful</v>
      </c>
      <c r="H253">
        <v>143</v>
      </c>
    </row>
    <row r="254" spans="1:8" x14ac:dyDescent="0.35">
      <c r="A254" t="s">
        <v>14</v>
      </c>
      <c r="B254">
        <v>87</v>
      </c>
      <c r="D254" t="str">
        <v>failed</v>
      </c>
      <c r="E254">
        <v>87</v>
      </c>
      <c r="G254" t="str">
        <v>successful</v>
      </c>
      <c r="H254">
        <v>296</v>
      </c>
    </row>
    <row r="255" spans="1:8" x14ac:dyDescent="0.35">
      <c r="A255" t="s">
        <v>14</v>
      </c>
      <c r="B255">
        <v>1063</v>
      </c>
      <c r="D255" t="str">
        <v>failed</v>
      </c>
      <c r="E255">
        <v>1063</v>
      </c>
      <c r="G255" t="str">
        <v>successful</v>
      </c>
      <c r="H255">
        <v>170</v>
      </c>
    </row>
    <row r="256" spans="1:8" x14ac:dyDescent="0.35">
      <c r="A256" t="s">
        <v>14</v>
      </c>
      <c r="B256">
        <v>76</v>
      </c>
      <c r="D256" t="str">
        <v>failed</v>
      </c>
      <c r="E256">
        <v>76</v>
      </c>
      <c r="G256" t="str">
        <v>successful</v>
      </c>
      <c r="H256">
        <v>86</v>
      </c>
    </row>
    <row r="257" spans="1:8" x14ac:dyDescent="0.35">
      <c r="A257" t="s">
        <v>14</v>
      </c>
      <c r="B257">
        <v>4428</v>
      </c>
      <c r="D257" t="str">
        <v>failed</v>
      </c>
      <c r="E257">
        <v>4428</v>
      </c>
      <c r="G257" t="str">
        <v>successful</v>
      </c>
      <c r="H257">
        <v>6286</v>
      </c>
    </row>
    <row r="258" spans="1:8" x14ac:dyDescent="0.35">
      <c r="A258" t="s">
        <v>14</v>
      </c>
      <c r="B258">
        <v>58</v>
      </c>
      <c r="D258" t="str">
        <v>failed</v>
      </c>
      <c r="E258">
        <v>58</v>
      </c>
      <c r="G258" t="str">
        <v>successful</v>
      </c>
      <c r="H258">
        <v>3727</v>
      </c>
    </row>
    <row r="259" spans="1:8" x14ac:dyDescent="0.35">
      <c r="A259" t="s">
        <v>14</v>
      </c>
      <c r="B259">
        <v>111</v>
      </c>
      <c r="D259" t="str">
        <v>failed</v>
      </c>
      <c r="E259">
        <v>111</v>
      </c>
      <c r="G259" t="str">
        <v>successful</v>
      </c>
      <c r="H259">
        <v>1605</v>
      </c>
    </row>
    <row r="260" spans="1:8" x14ac:dyDescent="0.35">
      <c r="A260" t="s">
        <v>14</v>
      </c>
      <c r="B260">
        <v>2955</v>
      </c>
      <c r="D260" t="str">
        <v>failed</v>
      </c>
      <c r="E260">
        <v>2955</v>
      </c>
      <c r="G260" t="str">
        <v>successful</v>
      </c>
      <c r="H260">
        <v>2120</v>
      </c>
    </row>
    <row r="261" spans="1:8" x14ac:dyDescent="0.35">
      <c r="A261" t="s">
        <v>14</v>
      </c>
      <c r="B261">
        <v>1657</v>
      </c>
      <c r="D261" t="str">
        <v>failed</v>
      </c>
      <c r="E261">
        <v>1657</v>
      </c>
      <c r="G261" t="str">
        <v>successful</v>
      </c>
      <c r="H261">
        <v>50</v>
      </c>
    </row>
    <row r="262" spans="1:8" x14ac:dyDescent="0.35">
      <c r="A262" t="s">
        <v>14</v>
      </c>
      <c r="B262">
        <v>926</v>
      </c>
      <c r="D262" t="str">
        <v>failed</v>
      </c>
      <c r="E262">
        <v>926</v>
      </c>
      <c r="G262" t="str">
        <v>successful</v>
      </c>
      <c r="H262">
        <v>2080</v>
      </c>
    </row>
    <row r="263" spans="1:8" x14ac:dyDescent="0.35">
      <c r="A263" t="s">
        <v>14</v>
      </c>
      <c r="B263">
        <v>77</v>
      </c>
      <c r="D263" t="str">
        <v>failed</v>
      </c>
      <c r="E263">
        <v>77</v>
      </c>
      <c r="G263" t="str">
        <v>successful</v>
      </c>
      <c r="H263">
        <v>2105</v>
      </c>
    </row>
    <row r="264" spans="1:8" x14ac:dyDescent="0.35">
      <c r="A264" t="s">
        <v>14</v>
      </c>
      <c r="B264">
        <v>1748</v>
      </c>
      <c r="D264" t="str">
        <v>failed</v>
      </c>
      <c r="E264">
        <v>1748</v>
      </c>
      <c r="G264" t="str">
        <v>successful</v>
      </c>
      <c r="H264">
        <v>2436</v>
      </c>
    </row>
    <row r="265" spans="1:8" x14ac:dyDescent="0.35">
      <c r="A265" t="s">
        <v>14</v>
      </c>
      <c r="B265">
        <v>79</v>
      </c>
      <c r="D265" t="str">
        <v>failed</v>
      </c>
      <c r="E265">
        <v>79</v>
      </c>
      <c r="G265" t="str">
        <v>successful</v>
      </c>
      <c r="H265">
        <v>80</v>
      </c>
    </row>
    <row r="266" spans="1:8" x14ac:dyDescent="0.35">
      <c r="A266" t="s">
        <v>14</v>
      </c>
      <c r="B266">
        <v>889</v>
      </c>
      <c r="D266" t="str">
        <v>failed</v>
      </c>
      <c r="E266">
        <v>889</v>
      </c>
      <c r="G266" t="str">
        <v>successful</v>
      </c>
      <c r="H266">
        <v>42</v>
      </c>
    </row>
    <row r="267" spans="1:8" x14ac:dyDescent="0.35">
      <c r="A267" t="s">
        <v>14</v>
      </c>
      <c r="B267">
        <v>56</v>
      </c>
      <c r="D267" t="str">
        <v>failed</v>
      </c>
      <c r="E267">
        <v>56</v>
      </c>
      <c r="G267" t="str">
        <v>successful</v>
      </c>
      <c r="H267">
        <v>139</v>
      </c>
    </row>
    <row r="268" spans="1:8" x14ac:dyDescent="0.35">
      <c r="A268" t="s">
        <v>14</v>
      </c>
      <c r="B268">
        <v>1</v>
      </c>
      <c r="D268" t="str">
        <v>failed</v>
      </c>
      <c r="E268">
        <v>1</v>
      </c>
      <c r="G268" t="str">
        <v>successful</v>
      </c>
      <c r="H268">
        <v>159</v>
      </c>
    </row>
    <row r="269" spans="1:8" x14ac:dyDescent="0.35">
      <c r="A269" t="s">
        <v>14</v>
      </c>
      <c r="B269">
        <v>83</v>
      </c>
      <c r="D269" t="str">
        <v>failed</v>
      </c>
      <c r="E269">
        <v>83</v>
      </c>
      <c r="G269" t="str">
        <v>successful</v>
      </c>
      <c r="H269">
        <v>381</v>
      </c>
    </row>
    <row r="270" spans="1:8" x14ac:dyDescent="0.35">
      <c r="A270" t="s">
        <v>14</v>
      </c>
      <c r="B270">
        <v>2025</v>
      </c>
      <c r="D270" t="str">
        <v>failed</v>
      </c>
      <c r="E270">
        <v>2025</v>
      </c>
      <c r="G270" t="str">
        <v>successful</v>
      </c>
      <c r="H270">
        <v>194</v>
      </c>
    </row>
    <row r="271" spans="1:8" x14ac:dyDescent="0.35">
      <c r="A271" t="s">
        <v>14</v>
      </c>
      <c r="B271">
        <v>14</v>
      </c>
      <c r="D271" t="str">
        <v>failed</v>
      </c>
      <c r="E271">
        <v>14</v>
      </c>
      <c r="G271" t="str">
        <v>successful</v>
      </c>
      <c r="H271">
        <v>106</v>
      </c>
    </row>
    <row r="272" spans="1:8" x14ac:dyDescent="0.35">
      <c r="A272" t="s">
        <v>14</v>
      </c>
      <c r="B272">
        <v>656</v>
      </c>
      <c r="D272" t="str">
        <v>failed</v>
      </c>
      <c r="E272">
        <v>656</v>
      </c>
      <c r="G272" t="str">
        <v>successful</v>
      </c>
      <c r="H272">
        <v>142</v>
      </c>
    </row>
    <row r="273" spans="1:8" x14ac:dyDescent="0.35">
      <c r="A273" t="s">
        <v>14</v>
      </c>
      <c r="B273">
        <v>1596</v>
      </c>
      <c r="D273" t="str">
        <v>failed</v>
      </c>
      <c r="E273">
        <v>1596</v>
      </c>
      <c r="G273" t="str">
        <v>successful</v>
      </c>
      <c r="H273">
        <v>211</v>
      </c>
    </row>
    <row r="274" spans="1:8" x14ac:dyDescent="0.35">
      <c r="A274" t="s">
        <v>14</v>
      </c>
      <c r="B274">
        <v>10</v>
      </c>
      <c r="D274" t="str">
        <v>failed</v>
      </c>
      <c r="E274">
        <v>10</v>
      </c>
      <c r="G274" t="str">
        <v>successful</v>
      </c>
      <c r="H274">
        <v>2756</v>
      </c>
    </row>
    <row r="275" spans="1:8" x14ac:dyDescent="0.35">
      <c r="A275" t="s">
        <v>14</v>
      </c>
      <c r="B275">
        <v>1121</v>
      </c>
      <c r="D275" t="str">
        <v>failed</v>
      </c>
      <c r="E275">
        <v>1121</v>
      </c>
      <c r="G275" t="str">
        <v>successful</v>
      </c>
      <c r="H275">
        <v>173</v>
      </c>
    </row>
    <row r="276" spans="1:8" x14ac:dyDescent="0.35">
      <c r="A276" t="s">
        <v>14</v>
      </c>
      <c r="B276">
        <v>15</v>
      </c>
      <c r="D276" t="str">
        <v>failed</v>
      </c>
      <c r="E276">
        <v>15</v>
      </c>
      <c r="G276" t="str">
        <v>successful</v>
      </c>
      <c r="H276">
        <v>87</v>
      </c>
    </row>
    <row r="277" spans="1:8" x14ac:dyDescent="0.35">
      <c r="A277" t="s">
        <v>14</v>
      </c>
      <c r="B277">
        <v>191</v>
      </c>
      <c r="D277" t="str">
        <v>failed</v>
      </c>
      <c r="E277">
        <v>191</v>
      </c>
      <c r="G277" t="str">
        <v>successful</v>
      </c>
      <c r="H277">
        <v>1572</v>
      </c>
    </row>
    <row r="278" spans="1:8" x14ac:dyDescent="0.35">
      <c r="A278" t="s">
        <v>14</v>
      </c>
      <c r="B278">
        <v>16</v>
      </c>
      <c r="D278" t="str">
        <v>failed</v>
      </c>
      <c r="E278">
        <v>16</v>
      </c>
      <c r="G278" t="str">
        <v>successful</v>
      </c>
      <c r="H278">
        <v>2346</v>
      </c>
    </row>
    <row r="279" spans="1:8" x14ac:dyDescent="0.35">
      <c r="A279" t="s">
        <v>14</v>
      </c>
      <c r="B279">
        <v>17</v>
      </c>
      <c r="D279" t="str">
        <v>failed</v>
      </c>
      <c r="E279">
        <v>17</v>
      </c>
      <c r="G279" t="str">
        <v>successful</v>
      </c>
      <c r="H279">
        <v>115</v>
      </c>
    </row>
    <row r="280" spans="1:8" x14ac:dyDescent="0.35">
      <c r="A280" t="s">
        <v>14</v>
      </c>
      <c r="B280">
        <v>34</v>
      </c>
      <c r="D280" t="str">
        <v>failed</v>
      </c>
      <c r="E280">
        <v>34</v>
      </c>
      <c r="G280" t="str">
        <v>successful</v>
      </c>
      <c r="H280">
        <v>85</v>
      </c>
    </row>
    <row r="281" spans="1:8" x14ac:dyDescent="0.35">
      <c r="A281" t="s">
        <v>14</v>
      </c>
      <c r="B281">
        <v>1</v>
      </c>
      <c r="D281" t="str">
        <v>failed</v>
      </c>
      <c r="E281">
        <v>1</v>
      </c>
      <c r="G281" t="str">
        <v>successful</v>
      </c>
      <c r="H281">
        <v>144</v>
      </c>
    </row>
    <row r="282" spans="1:8" x14ac:dyDescent="0.35">
      <c r="A282" t="s">
        <v>14</v>
      </c>
      <c r="B282">
        <v>1274</v>
      </c>
      <c r="D282" t="str">
        <v>failed</v>
      </c>
      <c r="E282">
        <v>1274</v>
      </c>
      <c r="G282" t="str">
        <v>successful</v>
      </c>
      <c r="H282">
        <v>2443</v>
      </c>
    </row>
    <row r="283" spans="1:8" x14ac:dyDescent="0.35">
      <c r="A283" t="s">
        <v>14</v>
      </c>
      <c r="B283">
        <v>210</v>
      </c>
      <c r="D283" t="str">
        <v>failed</v>
      </c>
      <c r="E283">
        <v>210</v>
      </c>
      <c r="G283" t="str">
        <v>successful</v>
      </c>
      <c r="H283">
        <v>64</v>
      </c>
    </row>
    <row r="284" spans="1:8" x14ac:dyDescent="0.35">
      <c r="A284" t="s">
        <v>14</v>
      </c>
      <c r="B284">
        <v>248</v>
      </c>
      <c r="D284" t="str">
        <v>failed</v>
      </c>
      <c r="E284">
        <v>248</v>
      </c>
      <c r="G284" t="str">
        <v>successful</v>
      </c>
      <c r="H284">
        <v>268</v>
      </c>
    </row>
    <row r="285" spans="1:8" x14ac:dyDescent="0.35">
      <c r="A285" t="s">
        <v>14</v>
      </c>
      <c r="B285">
        <v>513</v>
      </c>
      <c r="D285" t="str">
        <v>failed</v>
      </c>
      <c r="E285">
        <v>513</v>
      </c>
      <c r="G285" t="str">
        <v>successful</v>
      </c>
      <c r="H285">
        <v>195</v>
      </c>
    </row>
    <row r="286" spans="1:8" x14ac:dyDescent="0.35">
      <c r="A286" t="s">
        <v>14</v>
      </c>
      <c r="B286">
        <v>3410</v>
      </c>
      <c r="D286" t="str">
        <v>failed</v>
      </c>
      <c r="E286">
        <v>3410</v>
      </c>
      <c r="G286" t="str">
        <v>successful</v>
      </c>
      <c r="H286">
        <v>186</v>
      </c>
    </row>
    <row r="287" spans="1:8" x14ac:dyDescent="0.35">
      <c r="A287" t="s">
        <v>14</v>
      </c>
      <c r="B287">
        <v>10</v>
      </c>
      <c r="D287" t="str">
        <v>failed</v>
      </c>
      <c r="E287">
        <v>10</v>
      </c>
      <c r="G287" t="str">
        <v>successful</v>
      </c>
      <c r="H287">
        <v>460</v>
      </c>
    </row>
    <row r="288" spans="1:8" x14ac:dyDescent="0.35">
      <c r="A288" t="s">
        <v>14</v>
      </c>
      <c r="B288">
        <v>2201</v>
      </c>
      <c r="D288" t="str">
        <v>failed</v>
      </c>
      <c r="E288">
        <v>2201</v>
      </c>
      <c r="G288" t="str">
        <v>successful</v>
      </c>
      <c r="H288">
        <v>2528</v>
      </c>
    </row>
    <row r="289" spans="1:8" x14ac:dyDescent="0.35">
      <c r="A289" t="s">
        <v>14</v>
      </c>
      <c r="B289">
        <v>676</v>
      </c>
      <c r="D289" t="str">
        <v>failed</v>
      </c>
      <c r="E289">
        <v>676</v>
      </c>
      <c r="G289" t="str">
        <v>successful</v>
      </c>
      <c r="H289">
        <v>3657</v>
      </c>
    </row>
    <row r="290" spans="1:8" x14ac:dyDescent="0.35">
      <c r="A290" t="s">
        <v>14</v>
      </c>
      <c r="B290">
        <v>831</v>
      </c>
      <c r="D290" t="str">
        <v>failed</v>
      </c>
      <c r="E290">
        <v>831</v>
      </c>
      <c r="G290" t="str">
        <v>successful</v>
      </c>
      <c r="H290">
        <v>131</v>
      </c>
    </row>
    <row r="291" spans="1:8" x14ac:dyDescent="0.35">
      <c r="A291" t="s">
        <v>14</v>
      </c>
      <c r="B291">
        <v>859</v>
      </c>
      <c r="D291" t="str">
        <v>failed</v>
      </c>
      <c r="E291">
        <v>859</v>
      </c>
      <c r="G291" t="str">
        <v>successful</v>
      </c>
      <c r="H291">
        <v>239</v>
      </c>
    </row>
    <row r="292" spans="1:8" x14ac:dyDescent="0.35">
      <c r="A292" t="s">
        <v>14</v>
      </c>
      <c r="B292">
        <v>45</v>
      </c>
      <c r="D292" t="str">
        <v>failed</v>
      </c>
      <c r="E292">
        <v>45</v>
      </c>
      <c r="G292" t="str">
        <v>successful</v>
      </c>
      <c r="H292">
        <v>78</v>
      </c>
    </row>
    <row r="293" spans="1:8" x14ac:dyDescent="0.35">
      <c r="A293" t="s">
        <v>14</v>
      </c>
      <c r="B293">
        <v>6</v>
      </c>
      <c r="D293" t="str">
        <v>failed</v>
      </c>
      <c r="E293">
        <v>6</v>
      </c>
      <c r="G293" t="str">
        <v>successful</v>
      </c>
      <c r="H293">
        <v>1773</v>
      </c>
    </row>
    <row r="294" spans="1:8" x14ac:dyDescent="0.35">
      <c r="A294" t="s">
        <v>14</v>
      </c>
      <c r="B294">
        <v>7</v>
      </c>
      <c r="D294" t="str">
        <v>failed</v>
      </c>
      <c r="E294">
        <v>7</v>
      </c>
      <c r="G294" t="str">
        <v>successful</v>
      </c>
      <c r="H294">
        <v>32</v>
      </c>
    </row>
    <row r="295" spans="1:8" x14ac:dyDescent="0.35">
      <c r="A295" t="s">
        <v>14</v>
      </c>
      <c r="B295">
        <v>31</v>
      </c>
      <c r="D295" t="str">
        <v>failed</v>
      </c>
      <c r="E295">
        <v>31</v>
      </c>
      <c r="G295" t="str">
        <v>successful</v>
      </c>
      <c r="H295">
        <v>369</v>
      </c>
    </row>
    <row r="296" spans="1:8" x14ac:dyDescent="0.35">
      <c r="A296" t="s">
        <v>14</v>
      </c>
      <c r="B296">
        <v>78</v>
      </c>
      <c r="D296" t="str">
        <v>failed</v>
      </c>
      <c r="E296">
        <v>78</v>
      </c>
      <c r="G296" t="str">
        <v>successful</v>
      </c>
      <c r="H296">
        <v>89</v>
      </c>
    </row>
    <row r="297" spans="1:8" x14ac:dyDescent="0.35">
      <c r="A297" t="s">
        <v>14</v>
      </c>
      <c r="B297">
        <v>1225</v>
      </c>
      <c r="D297" t="str">
        <v>failed</v>
      </c>
      <c r="E297">
        <v>1225</v>
      </c>
      <c r="G297" t="str">
        <v>successful</v>
      </c>
      <c r="H297">
        <v>147</v>
      </c>
    </row>
    <row r="298" spans="1:8" x14ac:dyDescent="0.35">
      <c r="A298" t="s">
        <v>14</v>
      </c>
      <c r="B298">
        <v>1</v>
      </c>
      <c r="D298" t="str">
        <v>failed</v>
      </c>
      <c r="E298">
        <v>1</v>
      </c>
      <c r="G298" t="str">
        <v>successful</v>
      </c>
      <c r="H298">
        <v>126</v>
      </c>
    </row>
    <row r="299" spans="1:8" x14ac:dyDescent="0.35">
      <c r="A299" t="s">
        <v>14</v>
      </c>
      <c r="B299">
        <v>67</v>
      </c>
      <c r="D299" t="str">
        <v>failed</v>
      </c>
      <c r="E299">
        <v>67</v>
      </c>
      <c r="G299" t="str">
        <v>successful</v>
      </c>
      <c r="H299">
        <v>2218</v>
      </c>
    </row>
    <row r="300" spans="1:8" x14ac:dyDescent="0.35">
      <c r="A300" t="s">
        <v>14</v>
      </c>
      <c r="B300">
        <v>19</v>
      </c>
      <c r="D300" t="str">
        <v>failed</v>
      </c>
      <c r="E300">
        <v>19</v>
      </c>
      <c r="G300" t="str">
        <v>successful</v>
      </c>
      <c r="H300">
        <v>202</v>
      </c>
    </row>
    <row r="301" spans="1:8" x14ac:dyDescent="0.35">
      <c r="A301" t="s">
        <v>14</v>
      </c>
      <c r="B301">
        <v>2108</v>
      </c>
      <c r="D301" t="str">
        <v>failed</v>
      </c>
      <c r="E301">
        <v>2108</v>
      </c>
      <c r="G301" t="str">
        <v>successful</v>
      </c>
      <c r="H301">
        <v>140</v>
      </c>
    </row>
    <row r="302" spans="1:8" x14ac:dyDescent="0.35">
      <c r="A302" t="s">
        <v>14</v>
      </c>
      <c r="B302">
        <v>679</v>
      </c>
      <c r="D302" t="str">
        <v>failed</v>
      </c>
      <c r="E302">
        <v>679</v>
      </c>
      <c r="G302" t="str">
        <v>successful</v>
      </c>
      <c r="H302">
        <v>1052</v>
      </c>
    </row>
    <row r="303" spans="1:8" x14ac:dyDescent="0.35">
      <c r="A303" t="s">
        <v>14</v>
      </c>
      <c r="B303">
        <v>36</v>
      </c>
      <c r="D303" t="str">
        <v>failed</v>
      </c>
      <c r="E303">
        <v>36</v>
      </c>
      <c r="G303" t="str">
        <v>successful</v>
      </c>
      <c r="H303">
        <v>247</v>
      </c>
    </row>
    <row r="304" spans="1:8" x14ac:dyDescent="0.35">
      <c r="A304" t="s">
        <v>14</v>
      </c>
      <c r="B304">
        <v>47</v>
      </c>
      <c r="D304" t="str">
        <v>failed</v>
      </c>
      <c r="E304">
        <v>47</v>
      </c>
      <c r="G304" t="str">
        <v>successful</v>
      </c>
      <c r="H304">
        <v>84</v>
      </c>
    </row>
    <row r="305" spans="1:8" x14ac:dyDescent="0.35">
      <c r="A305" t="s">
        <v>14</v>
      </c>
      <c r="B305">
        <v>70</v>
      </c>
      <c r="D305" t="str">
        <v>failed</v>
      </c>
      <c r="E305">
        <v>70</v>
      </c>
      <c r="G305" t="str">
        <v>successful</v>
      </c>
      <c r="H305">
        <v>88</v>
      </c>
    </row>
    <row r="306" spans="1:8" x14ac:dyDescent="0.35">
      <c r="A306" t="s">
        <v>14</v>
      </c>
      <c r="B306">
        <v>154</v>
      </c>
      <c r="D306" t="str">
        <v>failed</v>
      </c>
      <c r="E306">
        <v>154</v>
      </c>
      <c r="G306" t="str">
        <v>successful</v>
      </c>
      <c r="H306">
        <v>156</v>
      </c>
    </row>
    <row r="307" spans="1:8" x14ac:dyDescent="0.35">
      <c r="A307" t="s">
        <v>14</v>
      </c>
      <c r="B307">
        <v>22</v>
      </c>
      <c r="D307" t="str">
        <v>failed</v>
      </c>
      <c r="E307">
        <v>22</v>
      </c>
      <c r="G307" t="str">
        <v>successful</v>
      </c>
      <c r="H307">
        <v>2985</v>
      </c>
    </row>
    <row r="308" spans="1:8" x14ac:dyDescent="0.35">
      <c r="A308" t="s">
        <v>14</v>
      </c>
      <c r="B308">
        <v>1758</v>
      </c>
      <c r="D308" t="str">
        <v>failed</v>
      </c>
      <c r="E308">
        <v>1758</v>
      </c>
      <c r="G308" t="str">
        <v>successful</v>
      </c>
      <c r="H308">
        <v>762</v>
      </c>
    </row>
    <row r="309" spans="1:8" x14ac:dyDescent="0.35">
      <c r="A309" t="s">
        <v>14</v>
      </c>
      <c r="B309">
        <v>94</v>
      </c>
      <c r="D309" t="str">
        <v>failed</v>
      </c>
      <c r="E309">
        <v>94</v>
      </c>
      <c r="G309" t="str">
        <v>successful</v>
      </c>
      <c r="H309">
        <v>554</v>
      </c>
    </row>
    <row r="310" spans="1:8" x14ac:dyDescent="0.35">
      <c r="A310" t="s">
        <v>14</v>
      </c>
      <c r="B310">
        <v>33</v>
      </c>
      <c r="D310" t="str">
        <v>failed</v>
      </c>
      <c r="E310">
        <v>33</v>
      </c>
      <c r="G310" t="str">
        <v>successful</v>
      </c>
      <c r="H310">
        <v>135</v>
      </c>
    </row>
    <row r="311" spans="1:8" x14ac:dyDescent="0.35">
      <c r="A311" t="s">
        <v>14</v>
      </c>
      <c r="B311">
        <v>1</v>
      </c>
      <c r="D311" t="str">
        <v>failed</v>
      </c>
      <c r="E311">
        <v>1</v>
      </c>
      <c r="G311" t="str">
        <v>successful</v>
      </c>
      <c r="H311">
        <v>122</v>
      </c>
    </row>
    <row r="312" spans="1:8" x14ac:dyDescent="0.35">
      <c r="A312" t="s">
        <v>14</v>
      </c>
      <c r="B312">
        <v>31</v>
      </c>
      <c r="D312" t="str">
        <v>failed</v>
      </c>
      <c r="E312">
        <v>31</v>
      </c>
      <c r="G312" t="str">
        <v>successful</v>
      </c>
      <c r="H312">
        <v>221</v>
      </c>
    </row>
    <row r="313" spans="1:8" x14ac:dyDescent="0.35">
      <c r="A313" t="s">
        <v>14</v>
      </c>
      <c r="B313">
        <v>35</v>
      </c>
      <c r="D313" t="str">
        <v>failed</v>
      </c>
      <c r="E313">
        <v>35</v>
      </c>
      <c r="G313" t="str">
        <v>successful</v>
      </c>
      <c r="H313">
        <v>126</v>
      </c>
    </row>
    <row r="314" spans="1:8" x14ac:dyDescent="0.35">
      <c r="A314" t="s">
        <v>14</v>
      </c>
      <c r="B314">
        <v>63</v>
      </c>
      <c r="D314" t="str">
        <v>failed</v>
      </c>
      <c r="E314">
        <v>63</v>
      </c>
      <c r="G314" t="str">
        <v>successful</v>
      </c>
      <c r="H314">
        <v>1022</v>
      </c>
    </row>
    <row r="315" spans="1:8" x14ac:dyDescent="0.35">
      <c r="A315" t="s">
        <v>14</v>
      </c>
      <c r="B315">
        <v>526</v>
      </c>
      <c r="D315" t="str">
        <v>failed</v>
      </c>
      <c r="E315">
        <v>526</v>
      </c>
      <c r="G315" t="str">
        <v>successful</v>
      </c>
      <c r="H315">
        <v>3177</v>
      </c>
    </row>
    <row r="316" spans="1:8" x14ac:dyDescent="0.35">
      <c r="A316" t="s">
        <v>14</v>
      </c>
      <c r="B316">
        <v>121</v>
      </c>
      <c r="D316" t="str">
        <v>failed</v>
      </c>
      <c r="E316">
        <v>121</v>
      </c>
      <c r="G316" t="str">
        <v>successful</v>
      </c>
      <c r="H316">
        <v>198</v>
      </c>
    </row>
    <row r="317" spans="1:8" x14ac:dyDescent="0.35">
      <c r="A317" t="s">
        <v>14</v>
      </c>
      <c r="B317">
        <v>67</v>
      </c>
      <c r="D317" t="str">
        <v>failed</v>
      </c>
      <c r="E317">
        <v>67</v>
      </c>
      <c r="G317" t="str">
        <v>successful</v>
      </c>
      <c r="H317">
        <v>85</v>
      </c>
    </row>
    <row r="318" spans="1:8" x14ac:dyDescent="0.35">
      <c r="A318" t="s">
        <v>14</v>
      </c>
      <c r="B318">
        <v>57</v>
      </c>
      <c r="D318" t="str">
        <v>failed</v>
      </c>
      <c r="E318">
        <v>57</v>
      </c>
      <c r="G318" t="str">
        <v>successful</v>
      </c>
      <c r="H318">
        <v>3596</v>
      </c>
    </row>
    <row r="319" spans="1:8" x14ac:dyDescent="0.35">
      <c r="A319" t="s">
        <v>14</v>
      </c>
      <c r="B319">
        <v>1229</v>
      </c>
      <c r="D319" t="str">
        <v>failed</v>
      </c>
      <c r="E319">
        <v>1229</v>
      </c>
      <c r="G319" t="str">
        <v>successful</v>
      </c>
      <c r="H319">
        <v>244</v>
      </c>
    </row>
    <row r="320" spans="1:8" x14ac:dyDescent="0.35">
      <c r="A320" t="s">
        <v>14</v>
      </c>
      <c r="B320">
        <v>12</v>
      </c>
      <c r="D320" t="str">
        <v>failed</v>
      </c>
      <c r="E320">
        <v>12</v>
      </c>
      <c r="G320" t="str">
        <v>successful</v>
      </c>
      <c r="H320">
        <v>5180</v>
      </c>
    </row>
    <row r="321" spans="1:8" x14ac:dyDescent="0.35">
      <c r="A321" t="s">
        <v>14</v>
      </c>
      <c r="B321">
        <v>452</v>
      </c>
      <c r="D321" t="str">
        <v>failed</v>
      </c>
      <c r="E321">
        <v>452</v>
      </c>
      <c r="G321" t="str">
        <v>successful</v>
      </c>
      <c r="H321">
        <v>589</v>
      </c>
    </row>
    <row r="322" spans="1:8" x14ac:dyDescent="0.35">
      <c r="A322" t="s">
        <v>14</v>
      </c>
      <c r="B322">
        <v>1886</v>
      </c>
      <c r="D322" t="str">
        <v>failed</v>
      </c>
      <c r="E322">
        <v>1886</v>
      </c>
      <c r="G322" t="str">
        <v>successful</v>
      </c>
      <c r="H322">
        <v>2725</v>
      </c>
    </row>
    <row r="323" spans="1:8" x14ac:dyDescent="0.35">
      <c r="A323" t="s">
        <v>14</v>
      </c>
      <c r="B323">
        <v>1825</v>
      </c>
      <c r="D323" t="str">
        <v>failed</v>
      </c>
      <c r="E323">
        <v>1825</v>
      </c>
      <c r="G323" t="str">
        <v>successful</v>
      </c>
      <c r="H323">
        <v>300</v>
      </c>
    </row>
    <row r="324" spans="1:8" x14ac:dyDescent="0.35">
      <c r="A324" t="s">
        <v>14</v>
      </c>
      <c r="B324">
        <v>31</v>
      </c>
      <c r="D324" t="str">
        <v>failed</v>
      </c>
      <c r="E324">
        <v>31</v>
      </c>
      <c r="G324" t="str">
        <v>successful</v>
      </c>
      <c r="H324">
        <v>144</v>
      </c>
    </row>
    <row r="325" spans="1:8" x14ac:dyDescent="0.35">
      <c r="A325" t="s">
        <v>14</v>
      </c>
      <c r="B325">
        <v>107</v>
      </c>
      <c r="D325" t="str">
        <v>failed</v>
      </c>
      <c r="E325">
        <v>107</v>
      </c>
      <c r="G325" t="str">
        <v>successful</v>
      </c>
      <c r="H325">
        <v>87</v>
      </c>
    </row>
    <row r="326" spans="1:8" x14ac:dyDescent="0.35">
      <c r="A326" t="s">
        <v>14</v>
      </c>
      <c r="B326">
        <v>27</v>
      </c>
      <c r="D326" t="str">
        <v>failed</v>
      </c>
      <c r="E326">
        <v>27</v>
      </c>
      <c r="G326" t="str">
        <v>successful</v>
      </c>
      <c r="H326">
        <v>3116</v>
      </c>
    </row>
    <row r="327" spans="1:8" x14ac:dyDescent="0.35">
      <c r="A327" t="s">
        <v>14</v>
      </c>
      <c r="B327">
        <v>1221</v>
      </c>
      <c r="D327" t="str">
        <v>failed</v>
      </c>
      <c r="E327">
        <v>1221</v>
      </c>
      <c r="G327" t="str">
        <v>successful</v>
      </c>
      <c r="H327">
        <v>909</v>
      </c>
    </row>
    <row r="328" spans="1:8" x14ac:dyDescent="0.35">
      <c r="A328" t="s">
        <v>14</v>
      </c>
      <c r="B328">
        <v>1</v>
      </c>
      <c r="D328" t="str">
        <v>failed</v>
      </c>
      <c r="E328">
        <v>1</v>
      </c>
      <c r="G328" t="str">
        <v>successful</v>
      </c>
      <c r="H328">
        <v>1613</v>
      </c>
    </row>
    <row r="329" spans="1:8" x14ac:dyDescent="0.35">
      <c r="A329" t="s">
        <v>14</v>
      </c>
      <c r="B329">
        <v>16</v>
      </c>
      <c r="D329" t="str">
        <v>failed</v>
      </c>
      <c r="E329">
        <v>16</v>
      </c>
      <c r="G329" t="str">
        <v>successful</v>
      </c>
      <c r="H329">
        <v>136</v>
      </c>
    </row>
    <row r="330" spans="1:8" x14ac:dyDescent="0.35">
      <c r="A330" t="s">
        <v>14</v>
      </c>
      <c r="B330">
        <v>41</v>
      </c>
      <c r="D330" t="str">
        <v>failed</v>
      </c>
      <c r="E330">
        <v>41</v>
      </c>
      <c r="G330" t="str">
        <v>successful</v>
      </c>
      <c r="H330">
        <v>130</v>
      </c>
    </row>
    <row r="331" spans="1:8" x14ac:dyDescent="0.35">
      <c r="A331" t="s">
        <v>14</v>
      </c>
      <c r="B331">
        <v>523</v>
      </c>
      <c r="D331" t="str">
        <v>failed</v>
      </c>
      <c r="E331">
        <v>523</v>
      </c>
      <c r="G331" t="str">
        <v>successful</v>
      </c>
      <c r="H331">
        <v>102</v>
      </c>
    </row>
    <row r="332" spans="1:8" x14ac:dyDescent="0.35">
      <c r="A332" t="s">
        <v>14</v>
      </c>
      <c r="B332">
        <v>141</v>
      </c>
      <c r="D332" t="str">
        <v>failed</v>
      </c>
      <c r="E332">
        <v>141</v>
      </c>
      <c r="G332" t="str">
        <v>successful</v>
      </c>
      <c r="H332">
        <v>4006</v>
      </c>
    </row>
    <row r="333" spans="1:8" x14ac:dyDescent="0.35">
      <c r="A333" t="s">
        <v>14</v>
      </c>
      <c r="B333">
        <v>52</v>
      </c>
      <c r="D333" t="str">
        <v>failed</v>
      </c>
      <c r="E333">
        <v>52</v>
      </c>
      <c r="G333" t="str">
        <v>successful</v>
      </c>
      <c r="H333">
        <v>1629</v>
      </c>
    </row>
    <row r="334" spans="1:8" x14ac:dyDescent="0.35">
      <c r="A334" t="s">
        <v>14</v>
      </c>
      <c r="B334">
        <v>225</v>
      </c>
      <c r="D334" t="str">
        <v>failed</v>
      </c>
      <c r="E334">
        <v>225</v>
      </c>
      <c r="G334" t="str">
        <v>successful</v>
      </c>
      <c r="H334">
        <v>2188</v>
      </c>
    </row>
    <row r="335" spans="1:8" x14ac:dyDescent="0.35">
      <c r="A335" t="s">
        <v>14</v>
      </c>
      <c r="B335">
        <v>38</v>
      </c>
      <c r="D335" t="str">
        <v>failed</v>
      </c>
      <c r="E335">
        <v>38</v>
      </c>
      <c r="G335" t="str">
        <v>successful</v>
      </c>
      <c r="H335">
        <v>2409</v>
      </c>
    </row>
    <row r="336" spans="1:8" x14ac:dyDescent="0.35">
      <c r="A336" t="s">
        <v>14</v>
      </c>
      <c r="B336">
        <v>15</v>
      </c>
      <c r="D336" t="str">
        <v>failed</v>
      </c>
      <c r="E336">
        <v>15</v>
      </c>
      <c r="G336" t="str">
        <v>successful</v>
      </c>
      <c r="H336">
        <v>194</v>
      </c>
    </row>
    <row r="337" spans="1:8" x14ac:dyDescent="0.35">
      <c r="A337" t="s">
        <v>14</v>
      </c>
      <c r="B337">
        <v>37</v>
      </c>
      <c r="D337" t="str">
        <v>failed</v>
      </c>
      <c r="E337">
        <v>37</v>
      </c>
      <c r="G337" t="str">
        <v>successful</v>
      </c>
      <c r="H337">
        <v>1140</v>
      </c>
    </row>
    <row r="338" spans="1:8" x14ac:dyDescent="0.35">
      <c r="A338" t="s">
        <v>14</v>
      </c>
      <c r="B338">
        <v>112</v>
      </c>
      <c r="D338" t="str">
        <v>failed</v>
      </c>
      <c r="E338">
        <v>112</v>
      </c>
      <c r="G338" t="str">
        <v>successful</v>
      </c>
      <c r="H338">
        <v>102</v>
      </c>
    </row>
    <row r="339" spans="1:8" x14ac:dyDescent="0.35">
      <c r="A339" t="s">
        <v>14</v>
      </c>
      <c r="B339">
        <v>21</v>
      </c>
      <c r="D339" t="str">
        <v>failed</v>
      </c>
      <c r="E339">
        <v>21</v>
      </c>
      <c r="G339" t="str">
        <v>successful</v>
      </c>
      <c r="H339">
        <v>2857</v>
      </c>
    </row>
    <row r="340" spans="1:8" x14ac:dyDescent="0.35">
      <c r="A340" t="s">
        <v>14</v>
      </c>
      <c r="B340">
        <v>67</v>
      </c>
      <c r="D340" t="str">
        <v>failed</v>
      </c>
      <c r="E340">
        <v>67</v>
      </c>
      <c r="G340" t="str">
        <v>successful</v>
      </c>
      <c r="H340">
        <v>107</v>
      </c>
    </row>
    <row r="341" spans="1:8" x14ac:dyDescent="0.35">
      <c r="A341" t="s">
        <v>14</v>
      </c>
      <c r="B341">
        <v>78</v>
      </c>
      <c r="D341" t="str">
        <v>failed</v>
      </c>
      <c r="E341">
        <v>78</v>
      </c>
      <c r="G341" t="str">
        <v>successful</v>
      </c>
      <c r="H341">
        <v>160</v>
      </c>
    </row>
    <row r="342" spans="1:8" x14ac:dyDescent="0.35">
      <c r="A342" t="s">
        <v>14</v>
      </c>
      <c r="B342">
        <v>67</v>
      </c>
      <c r="D342" t="str">
        <v>failed</v>
      </c>
      <c r="E342">
        <v>67</v>
      </c>
      <c r="G342" t="str">
        <v>successful</v>
      </c>
      <c r="H342">
        <v>2230</v>
      </c>
    </row>
    <row r="343" spans="1:8" x14ac:dyDescent="0.35">
      <c r="A343" t="s">
        <v>14</v>
      </c>
      <c r="B343">
        <v>263</v>
      </c>
      <c r="D343" t="str">
        <v>failed</v>
      </c>
      <c r="E343">
        <v>263</v>
      </c>
      <c r="G343" t="str">
        <v>successful</v>
      </c>
      <c r="H343">
        <v>316</v>
      </c>
    </row>
    <row r="344" spans="1:8" x14ac:dyDescent="0.35">
      <c r="A344" t="s">
        <v>14</v>
      </c>
      <c r="B344">
        <v>1691</v>
      </c>
      <c r="D344" t="str">
        <v>failed</v>
      </c>
      <c r="E344">
        <v>1691</v>
      </c>
      <c r="G344" t="str">
        <v>successful</v>
      </c>
      <c r="H344">
        <v>117</v>
      </c>
    </row>
    <row r="345" spans="1:8" x14ac:dyDescent="0.35">
      <c r="A345" t="s">
        <v>14</v>
      </c>
      <c r="B345">
        <v>181</v>
      </c>
      <c r="D345" t="str">
        <v>failed</v>
      </c>
      <c r="E345">
        <v>181</v>
      </c>
      <c r="G345" t="str">
        <v>successful</v>
      </c>
      <c r="H345">
        <v>6406</v>
      </c>
    </row>
    <row r="346" spans="1:8" x14ac:dyDescent="0.35">
      <c r="A346" t="s">
        <v>14</v>
      </c>
      <c r="B346">
        <v>13</v>
      </c>
      <c r="D346" t="str">
        <v>failed</v>
      </c>
      <c r="E346">
        <v>13</v>
      </c>
      <c r="G346" t="str">
        <v>successful</v>
      </c>
      <c r="H346">
        <v>192</v>
      </c>
    </row>
    <row r="347" spans="1:8" x14ac:dyDescent="0.35">
      <c r="A347" t="s">
        <v>14</v>
      </c>
      <c r="B347">
        <v>1</v>
      </c>
      <c r="D347" t="str">
        <v>failed</v>
      </c>
      <c r="E347">
        <v>1</v>
      </c>
      <c r="G347" t="str">
        <v>successful</v>
      </c>
      <c r="H347">
        <v>26</v>
      </c>
    </row>
    <row r="348" spans="1:8" x14ac:dyDescent="0.35">
      <c r="A348" t="s">
        <v>14</v>
      </c>
      <c r="B348">
        <v>21</v>
      </c>
      <c r="D348" t="str">
        <v>failed</v>
      </c>
      <c r="E348">
        <v>21</v>
      </c>
      <c r="G348" t="str">
        <v>successful</v>
      </c>
      <c r="H348">
        <v>723</v>
      </c>
    </row>
    <row r="349" spans="1:8" x14ac:dyDescent="0.35">
      <c r="A349" t="s">
        <v>14</v>
      </c>
      <c r="B349">
        <v>830</v>
      </c>
      <c r="D349" t="str">
        <v>failed</v>
      </c>
      <c r="E349">
        <v>830</v>
      </c>
      <c r="G349" t="str">
        <v>successful</v>
      </c>
      <c r="H349">
        <v>170</v>
      </c>
    </row>
    <row r="350" spans="1:8" x14ac:dyDescent="0.35">
      <c r="A350" t="s">
        <v>14</v>
      </c>
      <c r="B350">
        <v>130</v>
      </c>
      <c r="D350" t="str">
        <v>failed</v>
      </c>
      <c r="E350">
        <v>130</v>
      </c>
      <c r="G350" t="str">
        <v>successful</v>
      </c>
      <c r="H350">
        <v>238</v>
      </c>
    </row>
    <row r="351" spans="1:8" x14ac:dyDescent="0.35">
      <c r="A351" t="s">
        <v>14</v>
      </c>
      <c r="B351">
        <v>55</v>
      </c>
      <c r="D351" t="str">
        <v>failed</v>
      </c>
      <c r="E351">
        <v>55</v>
      </c>
      <c r="G351" t="str">
        <v>successful</v>
      </c>
      <c r="H351">
        <v>55</v>
      </c>
    </row>
    <row r="352" spans="1:8" x14ac:dyDescent="0.35">
      <c r="A352" t="s">
        <v>14</v>
      </c>
      <c r="B352">
        <v>114</v>
      </c>
      <c r="D352" t="str">
        <v>failed</v>
      </c>
      <c r="E352">
        <v>114</v>
      </c>
      <c r="G352" t="str">
        <v>successful</v>
      </c>
      <c r="H352">
        <v>128</v>
      </c>
    </row>
    <row r="353" spans="1:8" x14ac:dyDescent="0.35">
      <c r="A353" t="s">
        <v>14</v>
      </c>
      <c r="B353">
        <v>594</v>
      </c>
      <c r="D353" t="str">
        <v>failed</v>
      </c>
      <c r="E353">
        <v>594</v>
      </c>
      <c r="G353" t="str">
        <v>successful</v>
      </c>
      <c r="H353">
        <v>2144</v>
      </c>
    </row>
    <row r="354" spans="1:8" x14ac:dyDescent="0.35">
      <c r="A354" t="s">
        <v>14</v>
      </c>
      <c r="B354">
        <v>24</v>
      </c>
      <c r="D354" t="str">
        <v>failed</v>
      </c>
      <c r="E354">
        <v>24</v>
      </c>
      <c r="G354" t="str">
        <v>successful</v>
      </c>
      <c r="H354">
        <v>2693</v>
      </c>
    </row>
    <row r="355" spans="1:8" x14ac:dyDescent="0.35">
      <c r="A355" t="s">
        <v>14</v>
      </c>
      <c r="B355">
        <v>252</v>
      </c>
      <c r="D355" t="str">
        <v>failed</v>
      </c>
      <c r="E355">
        <v>252</v>
      </c>
      <c r="G355" t="str">
        <v>successful</v>
      </c>
      <c r="H355">
        <v>432</v>
      </c>
    </row>
    <row r="356" spans="1:8" x14ac:dyDescent="0.35">
      <c r="A356" t="s">
        <v>14</v>
      </c>
      <c r="B356">
        <v>67</v>
      </c>
      <c r="D356" t="str">
        <v>failed</v>
      </c>
      <c r="E356">
        <v>67</v>
      </c>
      <c r="G356" t="str">
        <v>successful</v>
      </c>
      <c r="H356">
        <v>189</v>
      </c>
    </row>
    <row r="357" spans="1:8" x14ac:dyDescent="0.35">
      <c r="A357" t="s">
        <v>14</v>
      </c>
      <c r="B357">
        <v>742</v>
      </c>
      <c r="D357" t="str">
        <v>failed</v>
      </c>
      <c r="E357">
        <v>742</v>
      </c>
      <c r="G357" t="str">
        <v>successful</v>
      </c>
      <c r="H357">
        <v>154</v>
      </c>
    </row>
    <row r="358" spans="1:8" x14ac:dyDescent="0.35">
      <c r="A358" t="s">
        <v>14</v>
      </c>
      <c r="B358">
        <v>75</v>
      </c>
      <c r="D358" t="str">
        <v>failed</v>
      </c>
      <c r="E358">
        <v>75</v>
      </c>
      <c r="G358" t="str">
        <v>successful</v>
      </c>
      <c r="H358">
        <v>96</v>
      </c>
    </row>
    <row r="359" spans="1:8" x14ac:dyDescent="0.35">
      <c r="A359" t="s">
        <v>14</v>
      </c>
      <c r="B359">
        <v>4405</v>
      </c>
      <c r="D359" t="str">
        <v>failed</v>
      </c>
      <c r="E359">
        <v>4405</v>
      </c>
      <c r="G359" t="str">
        <v>successful</v>
      </c>
      <c r="H359">
        <v>3063</v>
      </c>
    </row>
    <row r="360" spans="1:8" x14ac:dyDescent="0.35">
      <c r="A360" t="s">
        <v>14</v>
      </c>
      <c r="B360">
        <v>92</v>
      </c>
      <c r="D360" t="str">
        <v>failed</v>
      </c>
      <c r="E360">
        <v>92</v>
      </c>
      <c r="G360" t="str">
        <v>successful</v>
      </c>
      <c r="H360">
        <v>2266</v>
      </c>
    </row>
    <row r="361" spans="1:8" x14ac:dyDescent="0.35">
      <c r="A361" t="s">
        <v>14</v>
      </c>
      <c r="B361">
        <v>64</v>
      </c>
      <c r="D361" t="str">
        <v>failed</v>
      </c>
      <c r="E361">
        <v>64</v>
      </c>
      <c r="G361" t="str">
        <v>successful</v>
      </c>
      <c r="H361">
        <v>194</v>
      </c>
    </row>
    <row r="362" spans="1:8" x14ac:dyDescent="0.35">
      <c r="A362" t="s">
        <v>14</v>
      </c>
      <c r="B362">
        <v>64</v>
      </c>
      <c r="D362" t="str">
        <v>failed</v>
      </c>
      <c r="E362">
        <v>64</v>
      </c>
      <c r="G362" t="str">
        <v>successful</v>
      </c>
      <c r="H362">
        <v>129</v>
      </c>
    </row>
    <row r="363" spans="1:8" x14ac:dyDescent="0.35">
      <c r="A363" t="s">
        <v>14</v>
      </c>
      <c r="B363">
        <v>842</v>
      </c>
      <c r="D363" t="str">
        <v>failed</v>
      </c>
      <c r="E363">
        <v>842</v>
      </c>
      <c r="G363" t="str">
        <v>successful</v>
      </c>
      <c r="H363">
        <v>375</v>
      </c>
    </row>
    <row r="364" spans="1:8" x14ac:dyDescent="0.35">
      <c r="A364" t="s">
        <v>14</v>
      </c>
      <c r="B364">
        <v>112</v>
      </c>
      <c r="D364" t="str">
        <v>failed</v>
      </c>
      <c r="E364">
        <v>112</v>
      </c>
      <c r="G364" t="str">
        <v>successful</v>
      </c>
      <c r="H364">
        <v>409</v>
      </c>
    </row>
    <row r="365" spans="1:8" x14ac:dyDescent="0.35">
      <c r="A365" t="s">
        <v>14</v>
      </c>
      <c r="B365">
        <v>374</v>
      </c>
      <c r="D365" t="str">
        <v>failed</v>
      </c>
      <c r="E365">
        <v>374</v>
      </c>
      <c r="G365" t="str">
        <v>successful</v>
      </c>
      <c r="H365">
        <v>234</v>
      </c>
    </row>
    <row r="366" spans="1:8" x14ac:dyDescent="0.35">
      <c r="A366" t="s">
        <v>74</v>
      </c>
      <c r="B366">
        <v>135</v>
      </c>
      <c r="G366" t="str">
        <v>successful</v>
      </c>
      <c r="H366">
        <v>3016</v>
      </c>
    </row>
    <row r="367" spans="1:8" x14ac:dyDescent="0.35">
      <c r="A367" t="s">
        <v>74</v>
      </c>
      <c r="B367">
        <v>1480</v>
      </c>
      <c r="G367" t="str">
        <v>successful</v>
      </c>
      <c r="H367">
        <v>264</v>
      </c>
    </row>
    <row r="368" spans="1:8" x14ac:dyDescent="0.35">
      <c r="A368" t="s">
        <v>74</v>
      </c>
      <c r="B368">
        <v>17</v>
      </c>
      <c r="G368" t="str">
        <v>successful</v>
      </c>
      <c r="H368">
        <v>272</v>
      </c>
    </row>
    <row r="369" spans="1:8" x14ac:dyDescent="0.35">
      <c r="A369" t="s">
        <v>74</v>
      </c>
      <c r="B369">
        <v>610</v>
      </c>
      <c r="G369" t="str">
        <v>successful</v>
      </c>
      <c r="H369">
        <v>419</v>
      </c>
    </row>
    <row r="370" spans="1:8" x14ac:dyDescent="0.35">
      <c r="A370" t="s">
        <v>74</v>
      </c>
      <c r="B370">
        <v>532</v>
      </c>
      <c r="G370" t="str">
        <v>successful</v>
      </c>
      <c r="H370">
        <v>1621</v>
      </c>
    </row>
    <row r="371" spans="1:8" x14ac:dyDescent="0.35">
      <c r="A371" t="s">
        <v>74</v>
      </c>
      <c r="B371">
        <v>55</v>
      </c>
      <c r="G371" t="str">
        <v>successful</v>
      </c>
      <c r="H371">
        <v>1101</v>
      </c>
    </row>
    <row r="372" spans="1:8" x14ac:dyDescent="0.35">
      <c r="A372" t="s">
        <v>74</v>
      </c>
      <c r="B372">
        <v>58</v>
      </c>
      <c r="G372" t="str">
        <v>successful</v>
      </c>
      <c r="H372">
        <v>1073</v>
      </c>
    </row>
    <row r="373" spans="1:8" x14ac:dyDescent="0.35">
      <c r="A373" t="s">
        <v>74</v>
      </c>
      <c r="B373">
        <v>51</v>
      </c>
      <c r="G373" t="str">
        <v>successful</v>
      </c>
      <c r="H373">
        <v>331</v>
      </c>
    </row>
    <row r="374" spans="1:8" x14ac:dyDescent="0.35">
      <c r="A374" t="s">
        <v>74</v>
      </c>
      <c r="B374">
        <v>379</v>
      </c>
      <c r="G374" t="str">
        <v>successful</v>
      </c>
      <c r="H374">
        <v>1170</v>
      </c>
    </row>
    <row r="375" spans="1:8" x14ac:dyDescent="0.35">
      <c r="A375" t="s">
        <v>74</v>
      </c>
      <c r="B375">
        <v>441</v>
      </c>
      <c r="G375" t="str">
        <v>successful</v>
      </c>
      <c r="H375">
        <v>363</v>
      </c>
    </row>
    <row r="376" spans="1:8" x14ac:dyDescent="0.35">
      <c r="A376" t="s">
        <v>74</v>
      </c>
      <c r="B376">
        <v>82</v>
      </c>
      <c r="G376" t="str">
        <v>successful</v>
      </c>
      <c r="H376">
        <v>103</v>
      </c>
    </row>
    <row r="377" spans="1:8" x14ac:dyDescent="0.35">
      <c r="A377" t="s">
        <v>74</v>
      </c>
      <c r="B377">
        <v>57</v>
      </c>
      <c r="G377" t="str">
        <v>successful</v>
      </c>
      <c r="H377">
        <v>147</v>
      </c>
    </row>
    <row r="378" spans="1:8" x14ac:dyDescent="0.35">
      <c r="A378" t="s">
        <v>74</v>
      </c>
      <c r="B378">
        <v>67</v>
      </c>
      <c r="G378" t="str">
        <v>successful</v>
      </c>
      <c r="H378">
        <v>110</v>
      </c>
    </row>
    <row r="379" spans="1:8" x14ac:dyDescent="0.35">
      <c r="A379" t="s">
        <v>74</v>
      </c>
      <c r="B379">
        <v>1890</v>
      </c>
      <c r="G379" t="str">
        <v>successful</v>
      </c>
      <c r="H379">
        <v>134</v>
      </c>
    </row>
    <row r="380" spans="1:8" x14ac:dyDescent="0.35">
      <c r="A380" t="s">
        <v>74</v>
      </c>
      <c r="B380">
        <v>184</v>
      </c>
      <c r="G380" t="str">
        <v>successful</v>
      </c>
      <c r="H380">
        <v>269</v>
      </c>
    </row>
    <row r="381" spans="1:8" x14ac:dyDescent="0.35">
      <c r="A381" t="s">
        <v>74</v>
      </c>
      <c r="B381">
        <v>32</v>
      </c>
      <c r="G381" t="str">
        <v>successful</v>
      </c>
      <c r="H381">
        <v>175</v>
      </c>
    </row>
    <row r="382" spans="1:8" x14ac:dyDescent="0.35">
      <c r="A382" t="s">
        <v>74</v>
      </c>
      <c r="B382">
        <v>75</v>
      </c>
      <c r="G382" t="str">
        <v>successful</v>
      </c>
      <c r="H382">
        <v>69</v>
      </c>
    </row>
    <row r="383" spans="1:8" x14ac:dyDescent="0.35">
      <c r="A383" t="s">
        <v>74</v>
      </c>
      <c r="B383">
        <v>64</v>
      </c>
      <c r="G383" t="str">
        <v>successful</v>
      </c>
      <c r="H383">
        <v>190</v>
      </c>
    </row>
    <row r="384" spans="1:8" x14ac:dyDescent="0.35">
      <c r="A384" t="s">
        <v>74</v>
      </c>
      <c r="B384">
        <v>1297</v>
      </c>
      <c r="G384" t="str">
        <v>successful</v>
      </c>
      <c r="H384">
        <v>237</v>
      </c>
    </row>
    <row r="385" spans="1:8" x14ac:dyDescent="0.35">
      <c r="A385" t="s">
        <v>74</v>
      </c>
      <c r="B385">
        <v>145</v>
      </c>
      <c r="G385" t="str">
        <v>successful</v>
      </c>
      <c r="H385">
        <v>196</v>
      </c>
    </row>
    <row r="386" spans="1:8" x14ac:dyDescent="0.35">
      <c r="A386" t="s">
        <v>74</v>
      </c>
      <c r="B386">
        <v>2138</v>
      </c>
      <c r="G386" t="str">
        <v>successful</v>
      </c>
      <c r="H386">
        <v>7295</v>
      </c>
    </row>
    <row r="387" spans="1:8" x14ac:dyDescent="0.35">
      <c r="A387" t="s">
        <v>74</v>
      </c>
      <c r="B387">
        <v>10</v>
      </c>
      <c r="G387" t="str">
        <v>successful</v>
      </c>
      <c r="H387">
        <v>2893</v>
      </c>
    </row>
    <row r="388" spans="1:8" x14ac:dyDescent="0.35">
      <c r="A388" t="s">
        <v>74</v>
      </c>
      <c r="B388">
        <v>90</v>
      </c>
      <c r="G388" t="str">
        <v>successful</v>
      </c>
      <c r="H388">
        <v>820</v>
      </c>
    </row>
    <row r="389" spans="1:8" x14ac:dyDescent="0.35">
      <c r="A389" t="s">
        <v>74</v>
      </c>
      <c r="B389">
        <v>439</v>
      </c>
      <c r="G389" t="str">
        <v>successful</v>
      </c>
      <c r="H389">
        <v>2038</v>
      </c>
    </row>
    <row r="390" spans="1:8" x14ac:dyDescent="0.35">
      <c r="A390" t="s">
        <v>74</v>
      </c>
      <c r="B390">
        <v>595</v>
      </c>
      <c r="G390" t="str">
        <v>successful</v>
      </c>
      <c r="H390">
        <v>116</v>
      </c>
    </row>
    <row r="391" spans="1:8" x14ac:dyDescent="0.35">
      <c r="A391" t="s">
        <v>74</v>
      </c>
      <c r="B391">
        <v>35</v>
      </c>
      <c r="G391" t="str">
        <v>successful</v>
      </c>
      <c r="H391">
        <v>1345</v>
      </c>
    </row>
    <row r="392" spans="1:8" x14ac:dyDescent="0.35">
      <c r="A392" t="s">
        <v>74</v>
      </c>
      <c r="B392">
        <v>528</v>
      </c>
      <c r="G392" t="str">
        <v>successful</v>
      </c>
      <c r="H392">
        <v>168</v>
      </c>
    </row>
    <row r="393" spans="1:8" x14ac:dyDescent="0.35">
      <c r="A393" t="s">
        <v>74</v>
      </c>
      <c r="B393">
        <v>1</v>
      </c>
      <c r="G393" t="str">
        <v>successful</v>
      </c>
      <c r="H393">
        <v>137</v>
      </c>
    </row>
    <row r="394" spans="1:8" x14ac:dyDescent="0.35">
      <c r="A394" t="s">
        <v>74</v>
      </c>
      <c r="B394">
        <v>94</v>
      </c>
      <c r="G394" t="str">
        <v>successful</v>
      </c>
      <c r="H394">
        <v>186</v>
      </c>
    </row>
    <row r="395" spans="1:8" x14ac:dyDescent="0.35">
      <c r="A395" t="s">
        <v>74</v>
      </c>
      <c r="B395">
        <v>37</v>
      </c>
      <c r="G395" t="str">
        <v>successful</v>
      </c>
      <c r="H395">
        <v>125</v>
      </c>
    </row>
    <row r="396" spans="1:8" x14ac:dyDescent="0.35">
      <c r="A396" t="s">
        <v>74</v>
      </c>
      <c r="B396">
        <v>15</v>
      </c>
      <c r="G396" t="str">
        <v>successful</v>
      </c>
      <c r="H396">
        <v>202</v>
      </c>
    </row>
    <row r="397" spans="1:8" x14ac:dyDescent="0.35">
      <c r="A397" t="s">
        <v>74</v>
      </c>
      <c r="B397">
        <v>87</v>
      </c>
      <c r="G397" t="str">
        <v>successful</v>
      </c>
      <c r="H397">
        <v>103</v>
      </c>
    </row>
    <row r="398" spans="1:8" x14ac:dyDescent="0.35">
      <c r="A398" t="s">
        <v>74</v>
      </c>
      <c r="B398">
        <v>1658</v>
      </c>
      <c r="G398" t="str">
        <v>successful</v>
      </c>
      <c r="H398">
        <v>1785</v>
      </c>
    </row>
    <row r="399" spans="1:8" x14ac:dyDescent="0.35">
      <c r="A399" t="s">
        <v>74</v>
      </c>
      <c r="B399">
        <v>723</v>
      </c>
      <c r="G399" t="str">
        <v>successful</v>
      </c>
      <c r="H399">
        <v>157</v>
      </c>
    </row>
    <row r="400" spans="1:8" x14ac:dyDescent="0.35">
      <c r="A400" t="s">
        <v>74</v>
      </c>
      <c r="B400">
        <v>390</v>
      </c>
      <c r="G400" t="str">
        <v>successful</v>
      </c>
      <c r="H400">
        <v>555</v>
      </c>
    </row>
    <row r="401" spans="1:8" x14ac:dyDescent="0.35">
      <c r="A401" t="s">
        <v>74</v>
      </c>
      <c r="B401">
        <v>25</v>
      </c>
      <c r="G401" t="str">
        <v>successful</v>
      </c>
      <c r="H401">
        <v>297</v>
      </c>
    </row>
    <row r="402" spans="1:8" x14ac:dyDescent="0.35">
      <c r="A402" t="s">
        <v>74</v>
      </c>
      <c r="B402">
        <v>1218</v>
      </c>
      <c r="G402" t="str">
        <v>successful</v>
      </c>
      <c r="H402">
        <v>123</v>
      </c>
    </row>
    <row r="403" spans="1:8" x14ac:dyDescent="0.35">
      <c r="A403" t="s">
        <v>74</v>
      </c>
      <c r="B403">
        <v>215</v>
      </c>
      <c r="G403" t="str">
        <v>successful</v>
      </c>
      <c r="H403">
        <v>3036</v>
      </c>
    </row>
    <row r="404" spans="1:8" x14ac:dyDescent="0.35">
      <c r="A404" t="s">
        <v>74</v>
      </c>
      <c r="B404">
        <v>38</v>
      </c>
      <c r="G404" t="str">
        <v>successful</v>
      </c>
      <c r="H404">
        <v>144</v>
      </c>
    </row>
    <row r="405" spans="1:8" x14ac:dyDescent="0.35">
      <c r="A405" t="s">
        <v>74</v>
      </c>
      <c r="B405">
        <v>60</v>
      </c>
      <c r="G405" t="str">
        <v>successful</v>
      </c>
      <c r="H405">
        <v>121</v>
      </c>
    </row>
    <row r="406" spans="1:8" x14ac:dyDescent="0.35">
      <c r="A406" t="s">
        <v>74</v>
      </c>
      <c r="B406">
        <v>524</v>
      </c>
      <c r="G406" t="str">
        <v>successful</v>
      </c>
      <c r="H406">
        <v>181</v>
      </c>
    </row>
    <row r="407" spans="1:8" x14ac:dyDescent="0.35">
      <c r="A407" t="s">
        <v>74</v>
      </c>
      <c r="B407">
        <v>219</v>
      </c>
      <c r="G407" t="str">
        <v>successful</v>
      </c>
      <c r="H407">
        <v>122</v>
      </c>
    </row>
    <row r="408" spans="1:8" x14ac:dyDescent="0.35">
      <c r="A408" t="s">
        <v>74</v>
      </c>
      <c r="B408">
        <v>29</v>
      </c>
      <c r="G408" t="str">
        <v>successful</v>
      </c>
      <c r="H408">
        <v>1071</v>
      </c>
    </row>
    <row r="409" spans="1:8" x14ac:dyDescent="0.35">
      <c r="A409" t="s">
        <v>74</v>
      </c>
      <c r="B409">
        <v>614</v>
      </c>
      <c r="G409" t="str">
        <v>successful</v>
      </c>
      <c r="H409">
        <v>980</v>
      </c>
    </row>
    <row r="410" spans="1:8" x14ac:dyDescent="0.35">
      <c r="A410" t="s">
        <v>74</v>
      </c>
      <c r="B410">
        <v>114</v>
      </c>
      <c r="G410" t="str">
        <v>successful</v>
      </c>
      <c r="H410">
        <v>536</v>
      </c>
    </row>
    <row r="411" spans="1:8" x14ac:dyDescent="0.35">
      <c r="A411" t="s">
        <v>74</v>
      </c>
      <c r="B411">
        <v>26</v>
      </c>
      <c r="G411" t="str">
        <v>successful</v>
      </c>
      <c r="H411">
        <v>1991</v>
      </c>
    </row>
    <row r="412" spans="1:8" x14ac:dyDescent="0.35">
      <c r="A412" t="s">
        <v>74</v>
      </c>
      <c r="B412">
        <v>56</v>
      </c>
      <c r="G412" t="str">
        <v>successful</v>
      </c>
      <c r="H412">
        <v>180</v>
      </c>
    </row>
    <row r="413" spans="1:8" x14ac:dyDescent="0.35">
      <c r="A413" t="s">
        <v>74</v>
      </c>
      <c r="B413">
        <v>1113</v>
      </c>
      <c r="G413" t="str">
        <v>successful</v>
      </c>
      <c r="H413">
        <v>130</v>
      </c>
    </row>
    <row r="414" spans="1:8" x14ac:dyDescent="0.35">
      <c r="A414" t="s">
        <v>74</v>
      </c>
      <c r="B414">
        <v>94</v>
      </c>
      <c r="G414" t="str">
        <v>successful</v>
      </c>
      <c r="H414">
        <v>122</v>
      </c>
    </row>
    <row r="415" spans="1:8" x14ac:dyDescent="0.35">
      <c r="A415" t="s">
        <v>74</v>
      </c>
      <c r="B415">
        <v>898</v>
      </c>
      <c r="G415" t="str">
        <v>successful</v>
      </c>
      <c r="H415">
        <v>140</v>
      </c>
    </row>
    <row r="416" spans="1:8" x14ac:dyDescent="0.35">
      <c r="A416" t="s">
        <v>74</v>
      </c>
      <c r="B416">
        <v>296</v>
      </c>
      <c r="G416" t="str">
        <v>successful</v>
      </c>
      <c r="H416">
        <v>3388</v>
      </c>
    </row>
    <row r="417" spans="1:8" x14ac:dyDescent="0.35">
      <c r="A417" t="s">
        <v>74</v>
      </c>
      <c r="B417">
        <v>976</v>
      </c>
      <c r="G417" t="str">
        <v>successful</v>
      </c>
      <c r="H417">
        <v>280</v>
      </c>
    </row>
    <row r="418" spans="1:8" x14ac:dyDescent="0.35">
      <c r="A418" t="s">
        <v>74</v>
      </c>
      <c r="B418">
        <v>160</v>
      </c>
      <c r="G418" t="str">
        <v>successful</v>
      </c>
      <c r="H418">
        <v>366</v>
      </c>
    </row>
    <row r="419" spans="1:8" x14ac:dyDescent="0.35">
      <c r="A419" t="s">
        <v>74</v>
      </c>
      <c r="B419">
        <v>2266</v>
      </c>
      <c r="G419" t="str">
        <v>successful</v>
      </c>
      <c r="H419">
        <v>270</v>
      </c>
    </row>
    <row r="420" spans="1:8" x14ac:dyDescent="0.35">
      <c r="A420" t="s">
        <v>74</v>
      </c>
      <c r="B420">
        <v>75</v>
      </c>
      <c r="G420" t="str">
        <v>successful</v>
      </c>
      <c r="H420">
        <v>137</v>
      </c>
    </row>
    <row r="421" spans="1:8" x14ac:dyDescent="0.35">
      <c r="A421" t="s">
        <v>74</v>
      </c>
      <c r="B421">
        <v>139</v>
      </c>
      <c r="G421" t="str">
        <v>successful</v>
      </c>
      <c r="H421">
        <v>3205</v>
      </c>
    </row>
    <row r="422" spans="1:8" x14ac:dyDescent="0.35">
      <c r="A422" t="s">
        <v>74</v>
      </c>
      <c r="B422">
        <v>1122</v>
      </c>
      <c r="G422" t="str">
        <v>successful</v>
      </c>
      <c r="H422">
        <v>288</v>
      </c>
    </row>
    <row r="423" spans="1:8" x14ac:dyDescent="0.35">
      <c r="A423" t="s">
        <v>47</v>
      </c>
      <c r="B423">
        <v>708</v>
      </c>
      <c r="G423" t="str">
        <v>successful</v>
      </c>
      <c r="H423">
        <v>148</v>
      </c>
    </row>
    <row r="424" spans="1:8" x14ac:dyDescent="0.35">
      <c r="A424" t="s">
        <v>47</v>
      </c>
      <c r="B424">
        <v>808</v>
      </c>
      <c r="G424" t="str">
        <v>successful</v>
      </c>
      <c r="H424">
        <v>114</v>
      </c>
    </row>
    <row r="425" spans="1:8" x14ac:dyDescent="0.35">
      <c r="A425" t="s">
        <v>47</v>
      </c>
      <c r="B425">
        <v>61</v>
      </c>
      <c r="G425" t="str">
        <v>successful</v>
      </c>
      <c r="H425">
        <v>1518</v>
      </c>
    </row>
    <row r="426" spans="1:8" x14ac:dyDescent="0.35">
      <c r="A426" t="s">
        <v>47</v>
      </c>
      <c r="B426">
        <v>211</v>
      </c>
      <c r="G426" t="str">
        <v>successful</v>
      </c>
      <c r="H426">
        <v>166</v>
      </c>
    </row>
    <row r="427" spans="1:8" x14ac:dyDescent="0.35">
      <c r="A427" t="s">
        <v>47</v>
      </c>
      <c r="B427">
        <v>86</v>
      </c>
      <c r="G427" t="str">
        <v>successful</v>
      </c>
      <c r="H427">
        <v>100</v>
      </c>
    </row>
    <row r="428" spans="1:8" x14ac:dyDescent="0.35">
      <c r="A428" t="s">
        <v>47</v>
      </c>
      <c r="B428">
        <v>1111</v>
      </c>
      <c r="G428" t="str">
        <v>successful</v>
      </c>
      <c r="H428">
        <v>235</v>
      </c>
    </row>
    <row r="429" spans="1:8" x14ac:dyDescent="0.35">
      <c r="A429" t="s">
        <v>47</v>
      </c>
      <c r="B429">
        <v>1089</v>
      </c>
      <c r="G429" t="str">
        <v>successful</v>
      </c>
      <c r="H429">
        <v>148</v>
      </c>
    </row>
    <row r="430" spans="1:8" x14ac:dyDescent="0.35">
      <c r="A430" t="s">
        <v>47</v>
      </c>
      <c r="B430">
        <v>3640</v>
      </c>
      <c r="G430" t="str">
        <v>successful</v>
      </c>
      <c r="H430">
        <v>198</v>
      </c>
    </row>
    <row r="431" spans="1:8" x14ac:dyDescent="0.35">
      <c r="A431" t="s">
        <v>47</v>
      </c>
      <c r="B431">
        <v>278</v>
      </c>
      <c r="G431" t="str">
        <v>successful</v>
      </c>
      <c r="H431">
        <v>150</v>
      </c>
    </row>
    <row r="432" spans="1:8" x14ac:dyDescent="0.35">
      <c r="A432" t="s">
        <v>47</v>
      </c>
      <c r="B432">
        <v>45</v>
      </c>
      <c r="G432" t="str">
        <v>successful</v>
      </c>
      <c r="H432">
        <v>216</v>
      </c>
    </row>
    <row r="433" spans="1:8" x14ac:dyDescent="0.35">
      <c r="A433" t="s">
        <v>47</v>
      </c>
      <c r="B433">
        <v>31</v>
      </c>
      <c r="G433" t="str">
        <v>successful</v>
      </c>
      <c r="H433">
        <v>5139</v>
      </c>
    </row>
    <row r="434" spans="1:8" x14ac:dyDescent="0.35">
      <c r="A434" t="s">
        <v>47</v>
      </c>
      <c r="B434">
        <v>14</v>
      </c>
      <c r="G434" t="str">
        <v>successful</v>
      </c>
      <c r="H434">
        <v>2353</v>
      </c>
    </row>
    <row r="435" spans="1:8" x14ac:dyDescent="0.35">
      <c r="A435" t="s">
        <v>47</v>
      </c>
      <c r="B435">
        <v>27</v>
      </c>
      <c r="G435" t="str">
        <v>successful</v>
      </c>
      <c r="H435">
        <v>78</v>
      </c>
    </row>
    <row r="436" spans="1:8" x14ac:dyDescent="0.35">
      <c r="A436" t="s">
        <v>47</v>
      </c>
      <c r="B436">
        <v>66</v>
      </c>
      <c r="G436" t="str">
        <v>successful</v>
      </c>
      <c r="H436">
        <v>174</v>
      </c>
    </row>
    <row r="437" spans="1:8" x14ac:dyDescent="0.35">
      <c r="A437" t="s">
        <v>20</v>
      </c>
      <c r="B437">
        <v>158</v>
      </c>
      <c r="G437" t="str">
        <v>successful</v>
      </c>
      <c r="H437">
        <v>164</v>
      </c>
    </row>
    <row r="438" spans="1:8" x14ac:dyDescent="0.35">
      <c r="A438" t="s">
        <v>20</v>
      </c>
      <c r="B438">
        <v>1425</v>
      </c>
      <c r="G438" t="str">
        <v>successful</v>
      </c>
      <c r="H438">
        <v>161</v>
      </c>
    </row>
    <row r="439" spans="1:8" x14ac:dyDescent="0.35">
      <c r="A439" t="s">
        <v>20</v>
      </c>
      <c r="B439">
        <v>174</v>
      </c>
      <c r="G439" t="str">
        <v>successful</v>
      </c>
      <c r="H439">
        <v>138</v>
      </c>
    </row>
    <row r="440" spans="1:8" x14ac:dyDescent="0.35">
      <c r="A440" t="s">
        <v>20</v>
      </c>
      <c r="B440">
        <v>227</v>
      </c>
      <c r="G440" t="str">
        <v>successful</v>
      </c>
      <c r="H440">
        <v>3308</v>
      </c>
    </row>
    <row r="441" spans="1:8" x14ac:dyDescent="0.35">
      <c r="A441" t="s">
        <v>20</v>
      </c>
      <c r="B441">
        <v>220</v>
      </c>
      <c r="G441" t="str">
        <v>successful</v>
      </c>
      <c r="H441">
        <v>127</v>
      </c>
    </row>
    <row r="442" spans="1:8" x14ac:dyDescent="0.35">
      <c r="A442" t="s">
        <v>20</v>
      </c>
      <c r="B442">
        <v>98</v>
      </c>
      <c r="G442" t="str">
        <v>successful</v>
      </c>
      <c r="H442">
        <v>207</v>
      </c>
    </row>
    <row r="443" spans="1:8" x14ac:dyDescent="0.35">
      <c r="A443" t="s">
        <v>20</v>
      </c>
      <c r="B443">
        <v>100</v>
      </c>
      <c r="G443" t="str">
        <v>successful</v>
      </c>
      <c r="H443">
        <v>181</v>
      </c>
    </row>
    <row r="444" spans="1:8" x14ac:dyDescent="0.35">
      <c r="A444" t="s">
        <v>20</v>
      </c>
      <c r="B444">
        <v>1249</v>
      </c>
      <c r="G444" t="str">
        <v>successful</v>
      </c>
      <c r="H444">
        <v>110</v>
      </c>
    </row>
    <row r="445" spans="1:8" x14ac:dyDescent="0.35">
      <c r="A445" t="s">
        <v>20</v>
      </c>
      <c r="B445">
        <v>1396</v>
      </c>
      <c r="G445" t="str">
        <v>successful</v>
      </c>
      <c r="H445">
        <v>185</v>
      </c>
    </row>
    <row r="446" spans="1:8" x14ac:dyDescent="0.35">
      <c r="A446" t="s">
        <v>20</v>
      </c>
      <c r="B446">
        <v>890</v>
      </c>
      <c r="G446" t="str">
        <v>successful</v>
      </c>
      <c r="H446">
        <v>121</v>
      </c>
    </row>
    <row r="447" spans="1:8" x14ac:dyDescent="0.35">
      <c r="A447" t="s">
        <v>20</v>
      </c>
      <c r="B447">
        <v>142</v>
      </c>
      <c r="G447" t="str">
        <v>successful</v>
      </c>
      <c r="H447">
        <v>106</v>
      </c>
    </row>
    <row r="448" spans="1:8" x14ac:dyDescent="0.35">
      <c r="A448" t="s">
        <v>20</v>
      </c>
      <c r="B448">
        <v>2673</v>
      </c>
      <c r="G448" t="str">
        <v>successful</v>
      </c>
      <c r="H448">
        <v>142</v>
      </c>
    </row>
    <row r="449" spans="1:8" x14ac:dyDescent="0.35">
      <c r="A449" t="s">
        <v>20</v>
      </c>
      <c r="B449">
        <v>163</v>
      </c>
      <c r="G449" t="str">
        <v>successful</v>
      </c>
      <c r="H449">
        <v>233</v>
      </c>
    </row>
    <row r="450" spans="1:8" x14ac:dyDescent="0.35">
      <c r="A450" t="s">
        <v>20</v>
      </c>
      <c r="B450">
        <v>2220</v>
      </c>
      <c r="G450" t="str">
        <v>successful</v>
      </c>
      <c r="H450">
        <v>218</v>
      </c>
    </row>
    <row r="451" spans="1:8" x14ac:dyDescent="0.35">
      <c r="A451" t="s">
        <v>20</v>
      </c>
      <c r="B451">
        <v>1606</v>
      </c>
      <c r="G451" t="str">
        <v>successful</v>
      </c>
      <c r="H451">
        <v>76</v>
      </c>
    </row>
    <row r="452" spans="1:8" x14ac:dyDescent="0.35">
      <c r="A452" t="s">
        <v>20</v>
      </c>
      <c r="B452">
        <v>129</v>
      </c>
      <c r="G452" t="str">
        <v>successful</v>
      </c>
      <c r="H452">
        <v>43</v>
      </c>
    </row>
    <row r="453" spans="1:8" x14ac:dyDescent="0.35">
      <c r="A453" t="s">
        <v>20</v>
      </c>
      <c r="B453">
        <v>226</v>
      </c>
      <c r="G453" t="str">
        <v>successful</v>
      </c>
      <c r="H453">
        <v>221</v>
      </c>
    </row>
    <row r="454" spans="1:8" x14ac:dyDescent="0.35">
      <c r="A454" t="s">
        <v>20</v>
      </c>
      <c r="B454">
        <v>5419</v>
      </c>
      <c r="G454" t="str">
        <v>successful</v>
      </c>
      <c r="H454">
        <v>2805</v>
      </c>
    </row>
    <row r="455" spans="1:8" x14ac:dyDescent="0.35">
      <c r="A455" t="s">
        <v>20</v>
      </c>
      <c r="B455">
        <v>165</v>
      </c>
      <c r="G455" t="str">
        <v>successful</v>
      </c>
      <c r="H455">
        <v>68</v>
      </c>
    </row>
    <row r="456" spans="1:8" x14ac:dyDescent="0.35">
      <c r="A456" t="s">
        <v>20</v>
      </c>
      <c r="B456">
        <v>1965</v>
      </c>
      <c r="G456" t="str">
        <v>successful</v>
      </c>
      <c r="H456">
        <v>183</v>
      </c>
    </row>
    <row r="457" spans="1:8" x14ac:dyDescent="0.35">
      <c r="A457" t="s">
        <v>20</v>
      </c>
      <c r="B457">
        <v>16</v>
      </c>
      <c r="G457" t="str">
        <v>successful</v>
      </c>
      <c r="H457">
        <v>133</v>
      </c>
    </row>
    <row r="458" spans="1:8" x14ac:dyDescent="0.35">
      <c r="A458" t="s">
        <v>20</v>
      </c>
      <c r="B458">
        <v>107</v>
      </c>
      <c r="G458" t="str">
        <v>successful</v>
      </c>
      <c r="H458">
        <v>2489</v>
      </c>
    </row>
    <row r="459" spans="1:8" x14ac:dyDescent="0.35">
      <c r="A459" t="s">
        <v>20</v>
      </c>
      <c r="B459">
        <v>134</v>
      </c>
      <c r="G459" t="str">
        <v>successful</v>
      </c>
      <c r="H459">
        <v>69</v>
      </c>
    </row>
    <row r="460" spans="1:8" x14ac:dyDescent="0.35">
      <c r="A460" t="s">
        <v>20</v>
      </c>
      <c r="B460">
        <v>198</v>
      </c>
      <c r="G460" t="str">
        <v>successful</v>
      </c>
      <c r="H460">
        <v>279</v>
      </c>
    </row>
    <row r="461" spans="1:8" x14ac:dyDescent="0.35">
      <c r="A461" t="s">
        <v>20</v>
      </c>
      <c r="B461">
        <v>111</v>
      </c>
      <c r="G461" t="str">
        <v>successful</v>
      </c>
      <c r="H461">
        <v>210</v>
      </c>
    </row>
    <row r="462" spans="1:8" x14ac:dyDescent="0.35">
      <c r="A462" t="s">
        <v>20</v>
      </c>
      <c r="B462">
        <v>222</v>
      </c>
      <c r="G462" t="str">
        <v>successful</v>
      </c>
      <c r="H462">
        <v>2100</v>
      </c>
    </row>
    <row r="463" spans="1:8" x14ac:dyDescent="0.35">
      <c r="A463" t="s">
        <v>20</v>
      </c>
      <c r="B463">
        <v>6212</v>
      </c>
      <c r="G463" t="str">
        <v>successful</v>
      </c>
      <c r="H463">
        <v>252</v>
      </c>
    </row>
    <row r="464" spans="1:8" x14ac:dyDescent="0.35">
      <c r="A464" t="s">
        <v>20</v>
      </c>
      <c r="B464">
        <v>98</v>
      </c>
      <c r="G464" t="str">
        <v>successful</v>
      </c>
      <c r="H464">
        <v>1280</v>
      </c>
    </row>
    <row r="465" spans="1:8" x14ac:dyDescent="0.35">
      <c r="A465" t="s">
        <v>20</v>
      </c>
      <c r="B465">
        <v>92</v>
      </c>
      <c r="G465" t="str">
        <v>successful</v>
      </c>
      <c r="H465">
        <v>157</v>
      </c>
    </row>
    <row r="466" spans="1:8" x14ac:dyDescent="0.35">
      <c r="A466" t="s">
        <v>20</v>
      </c>
      <c r="B466">
        <v>149</v>
      </c>
      <c r="G466" t="str">
        <v>successful</v>
      </c>
      <c r="H466">
        <v>194</v>
      </c>
    </row>
    <row r="467" spans="1:8" x14ac:dyDescent="0.35">
      <c r="A467" t="s">
        <v>20</v>
      </c>
      <c r="B467">
        <v>2431</v>
      </c>
      <c r="G467" t="str">
        <v>successful</v>
      </c>
      <c r="H467">
        <v>82</v>
      </c>
    </row>
    <row r="468" spans="1:8" x14ac:dyDescent="0.35">
      <c r="A468" t="s">
        <v>20</v>
      </c>
      <c r="B468">
        <v>303</v>
      </c>
      <c r="G468" t="str">
        <v>successful</v>
      </c>
      <c r="H468">
        <v>4233</v>
      </c>
    </row>
    <row r="469" spans="1:8" x14ac:dyDescent="0.35">
      <c r="A469" t="s">
        <v>20</v>
      </c>
      <c r="B469">
        <v>209</v>
      </c>
      <c r="G469" t="str">
        <v>successful</v>
      </c>
      <c r="H469">
        <v>1297</v>
      </c>
    </row>
    <row r="470" spans="1:8" x14ac:dyDescent="0.35">
      <c r="A470" t="s">
        <v>20</v>
      </c>
      <c r="B470">
        <v>131</v>
      </c>
      <c r="G470" t="str">
        <v>successful</v>
      </c>
      <c r="H470">
        <v>165</v>
      </c>
    </row>
    <row r="471" spans="1:8" x14ac:dyDescent="0.35">
      <c r="A471" t="s">
        <v>20</v>
      </c>
      <c r="B471">
        <v>164</v>
      </c>
      <c r="G471" t="str">
        <v>successful</v>
      </c>
      <c r="H471">
        <v>119</v>
      </c>
    </row>
    <row r="472" spans="1:8" x14ac:dyDescent="0.35">
      <c r="A472" t="s">
        <v>20</v>
      </c>
      <c r="B472">
        <v>201</v>
      </c>
      <c r="G472" t="str">
        <v>successful</v>
      </c>
      <c r="H472">
        <v>1797</v>
      </c>
    </row>
    <row r="473" spans="1:8" x14ac:dyDescent="0.35">
      <c r="A473" t="s">
        <v>20</v>
      </c>
      <c r="B473">
        <v>211</v>
      </c>
      <c r="G473" t="str">
        <v>successful</v>
      </c>
      <c r="H473">
        <v>261</v>
      </c>
    </row>
    <row r="474" spans="1:8" x14ac:dyDescent="0.35">
      <c r="A474" t="s">
        <v>20</v>
      </c>
      <c r="B474">
        <v>128</v>
      </c>
      <c r="G474" t="str">
        <v>successful</v>
      </c>
      <c r="H474">
        <v>157</v>
      </c>
    </row>
    <row r="475" spans="1:8" x14ac:dyDescent="0.35">
      <c r="A475" t="s">
        <v>20</v>
      </c>
      <c r="B475">
        <v>1600</v>
      </c>
      <c r="G475" t="str">
        <v>successful</v>
      </c>
      <c r="H475">
        <v>3533</v>
      </c>
    </row>
    <row r="476" spans="1:8" x14ac:dyDescent="0.35">
      <c r="A476" t="s">
        <v>20</v>
      </c>
      <c r="B476">
        <v>249</v>
      </c>
      <c r="G476" t="str">
        <v>successful</v>
      </c>
      <c r="H476">
        <v>155</v>
      </c>
    </row>
    <row r="477" spans="1:8" x14ac:dyDescent="0.35">
      <c r="A477" t="s">
        <v>20</v>
      </c>
      <c r="B477">
        <v>236</v>
      </c>
      <c r="G477" t="str">
        <v>successful</v>
      </c>
      <c r="H477">
        <v>132</v>
      </c>
    </row>
    <row r="478" spans="1:8" x14ac:dyDescent="0.35">
      <c r="A478" t="s">
        <v>20</v>
      </c>
      <c r="B478">
        <v>4065</v>
      </c>
      <c r="G478" t="str">
        <v>successful</v>
      </c>
      <c r="H478">
        <v>1354</v>
      </c>
    </row>
    <row r="479" spans="1:8" x14ac:dyDescent="0.35">
      <c r="A479" t="s">
        <v>20</v>
      </c>
      <c r="B479">
        <v>246</v>
      </c>
      <c r="G479" t="str">
        <v>successful</v>
      </c>
      <c r="H479">
        <v>48</v>
      </c>
    </row>
    <row r="480" spans="1:8" x14ac:dyDescent="0.35">
      <c r="A480" t="s">
        <v>20</v>
      </c>
      <c r="B480">
        <v>2475</v>
      </c>
      <c r="G480" t="str">
        <v>successful</v>
      </c>
      <c r="H480">
        <v>110</v>
      </c>
    </row>
    <row r="481" spans="1:8" x14ac:dyDescent="0.35">
      <c r="A481" t="s">
        <v>20</v>
      </c>
      <c r="B481">
        <v>76</v>
      </c>
      <c r="G481" t="str">
        <v>successful</v>
      </c>
      <c r="H481">
        <v>172</v>
      </c>
    </row>
    <row r="482" spans="1:8" x14ac:dyDescent="0.35">
      <c r="A482" t="s">
        <v>20</v>
      </c>
      <c r="B482">
        <v>54</v>
      </c>
      <c r="G482" t="str">
        <v>successful</v>
      </c>
      <c r="H482">
        <v>307</v>
      </c>
    </row>
    <row r="483" spans="1:8" x14ac:dyDescent="0.35">
      <c r="A483" t="s">
        <v>20</v>
      </c>
      <c r="B483">
        <v>88</v>
      </c>
      <c r="G483" t="str">
        <v>successful</v>
      </c>
      <c r="H483">
        <v>160</v>
      </c>
    </row>
    <row r="484" spans="1:8" x14ac:dyDescent="0.35">
      <c r="A484" t="s">
        <v>20</v>
      </c>
      <c r="B484">
        <v>85</v>
      </c>
      <c r="G484" t="str">
        <v>successful</v>
      </c>
      <c r="H484">
        <v>1467</v>
      </c>
    </row>
    <row r="485" spans="1:8" x14ac:dyDescent="0.35">
      <c r="A485" t="s">
        <v>20</v>
      </c>
      <c r="B485">
        <v>170</v>
      </c>
      <c r="G485" t="str">
        <v>successful</v>
      </c>
      <c r="H485">
        <v>2662</v>
      </c>
    </row>
    <row r="486" spans="1:8" x14ac:dyDescent="0.35">
      <c r="A486" t="s">
        <v>20</v>
      </c>
      <c r="B486">
        <v>330</v>
      </c>
      <c r="G486" t="str">
        <v>successful</v>
      </c>
      <c r="H486">
        <v>452</v>
      </c>
    </row>
    <row r="487" spans="1:8" x14ac:dyDescent="0.35">
      <c r="A487" t="s">
        <v>20</v>
      </c>
      <c r="B487">
        <v>127</v>
      </c>
      <c r="G487" t="str">
        <v>successful</v>
      </c>
      <c r="H487">
        <v>158</v>
      </c>
    </row>
    <row r="488" spans="1:8" x14ac:dyDescent="0.35">
      <c r="A488" t="s">
        <v>20</v>
      </c>
      <c r="B488">
        <v>411</v>
      </c>
      <c r="G488" t="str">
        <v>successful</v>
      </c>
      <c r="H488">
        <v>225</v>
      </c>
    </row>
    <row r="489" spans="1:8" x14ac:dyDescent="0.35">
      <c r="A489" t="s">
        <v>20</v>
      </c>
      <c r="B489">
        <v>180</v>
      </c>
      <c r="G489" t="str">
        <v>successful</v>
      </c>
      <c r="H489">
        <v>65</v>
      </c>
    </row>
    <row r="490" spans="1:8" x14ac:dyDescent="0.35">
      <c r="A490" t="s">
        <v>20</v>
      </c>
      <c r="B490">
        <v>374</v>
      </c>
      <c r="G490" t="str">
        <v>successful</v>
      </c>
      <c r="H490">
        <v>163</v>
      </c>
    </row>
    <row r="491" spans="1:8" x14ac:dyDescent="0.35">
      <c r="A491" t="s">
        <v>20</v>
      </c>
      <c r="B491">
        <v>71</v>
      </c>
      <c r="G491" t="str">
        <v>successful</v>
      </c>
      <c r="H491">
        <v>85</v>
      </c>
    </row>
    <row r="492" spans="1:8" x14ac:dyDescent="0.35">
      <c r="A492" t="s">
        <v>20</v>
      </c>
      <c r="B492">
        <v>203</v>
      </c>
      <c r="G492" t="str">
        <v>successful</v>
      </c>
      <c r="H492">
        <v>217</v>
      </c>
    </row>
    <row r="493" spans="1:8" x14ac:dyDescent="0.35">
      <c r="A493" t="s">
        <v>20</v>
      </c>
      <c r="B493">
        <v>113</v>
      </c>
      <c r="G493" t="str">
        <v>successful</v>
      </c>
      <c r="H493">
        <v>150</v>
      </c>
    </row>
    <row r="494" spans="1:8" x14ac:dyDescent="0.35">
      <c r="A494" t="s">
        <v>20</v>
      </c>
      <c r="B494">
        <v>96</v>
      </c>
      <c r="G494" t="str">
        <v>successful</v>
      </c>
      <c r="H494">
        <v>3272</v>
      </c>
    </row>
    <row r="495" spans="1:8" x14ac:dyDescent="0.35">
      <c r="A495" t="s">
        <v>20</v>
      </c>
      <c r="B495">
        <v>498</v>
      </c>
      <c r="G495" t="str">
        <v>successful</v>
      </c>
      <c r="H495">
        <v>300</v>
      </c>
    </row>
    <row r="496" spans="1:8" x14ac:dyDescent="0.35">
      <c r="A496" t="s">
        <v>20</v>
      </c>
      <c r="B496">
        <v>180</v>
      </c>
      <c r="G496" t="str">
        <v>successful</v>
      </c>
      <c r="H496">
        <v>126</v>
      </c>
    </row>
    <row r="497" spans="1:8" x14ac:dyDescent="0.35">
      <c r="A497" t="s">
        <v>20</v>
      </c>
      <c r="B497">
        <v>27</v>
      </c>
      <c r="G497" t="str">
        <v>successful</v>
      </c>
      <c r="H497">
        <v>2320</v>
      </c>
    </row>
    <row r="498" spans="1:8" x14ac:dyDescent="0.35">
      <c r="A498" t="s">
        <v>20</v>
      </c>
      <c r="B498">
        <v>2331</v>
      </c>
      <c r="G498" t="str">
        <v>successful</v>
      </c>
      <c r="H498">
        <v>81</v>
      </c>
    </row>
    <row r="499" spans="1:8" x14ac:dyDescent="0.35">
      <c r="A499" t="s">
        <v>20</v>
      </c>
      <c r="B499">
        <v>113</v>
      </c>
      <c r="G499" t="str">
        <v>successful</v>
      </c>
      <c r="H499">
        <v>1887</v>
      </c>
    </row>
    <row r="500" spans="1:8" x14ac:dyDescent="0.35">
      <c r="A500" t="s">
        <v>20</v>
      </c>
      <c r="B500">
        <v>164</v>
      </c>
      <c r="G500" t="str">
        <v>successful</v>
      </c>
      <c r="H500">
        <v>4358</v>
      </c>
    </row>
    <row r="501" spans="1:8" x14ac:dyDescent="0.35">
      <c r="A501" t="s">
        <v>20</v>
      </c>
      <c r="B501">
        <v>164</v>
      </c>
      <c r="G501" t="str">
        <v>successful</v>
      </c>
      <c r="H501">
        <v>53</v>
      </c>
    </row>
    <row r="502" spans="1:8" x14ac:dyDescent="0.35">
      <c r="A502" t="s">
        <v>20</v>
      </c>
      <c r="B502">
        <v>336</v>
      </c>
      <c r="G502" t="str">
        <v>successful</v>
      </c>
      <c r="H502">
        <v>2414</v>
      </c>
    </row>
    <row r="503" spans="1:8" x14ac:dyDescent="0.35">
      <c r="A503" t="s">
        <v>20</v>
      </c>
      <c r="B503">
        <v>1917</v>
      </c>
      <c r="G503" t="str">
        <v>successful</v>
      </c>
      <c r="H503">
        <v>80</v>
      </c>
    </row>
    <row r="504" spans="1:8" x14ac:dyDescent="0.35">
      <c r="A504" t="s">
        <v>20</v>
      </c>
      <c r="B504">
        <v>95</v>
      </c>
      <c r="G504" t="str">
        <v>successful</v>
      </c>
      <c r="H504">
        <v>193</v>
      </c>
    </row>
    <row r="505" spans="1:8" x14ac:dyDescent="0.35">
      <c r="A505" t="s">
        <v>20</v>
      </c>
      <c r="B505">
        <v>147</v>
      </c>
      <c r="G505" t="str">
        <v>successful</v>
      </c>
      <c r="H505">
        <v>52</v>
      </c>
    </row>
    <row r="506" spans="1:8" x14ac:dyDescent="0.35">
      <c r="A506" t="s">
        <v>20</v>
      </c>
      <c r="B506">
        <v>86</v>
      </c>
      <c r="G506" t="str">
        <v>successful</v>
      </c>
      <c r="H506">
        <v>290</v>
      </c>
    </row>
    <row r="507" spans="1:8" x14ac:dyDescent="0.35">
      <c r="A507" t="s">
        <v>20</v>
      </c>
      <c r="B507">
        <v>83</v>
      </c>
      <c r="G507" t="str">
        <v>successful</v>
      </c>
      <c r="H507">
        <v>122</v>
      </c>
    </row>
    <row r="508" spans="1:8" x14ac:dyDescent="0.35">
      <c r="A508" t="s">
        <v>20</v>
      </c>
      <c r="B508">
        <v>676</v>
      </c>
      <c r="G508" t="str">
        <v>successful</v>
      </c>
      <c r="H508">
        <v>1470</v>
      </c>
    </row>
    <row r="509" spans="1:8" x14ac:dyDescent="0.35">
      <c r="A509" t="s">
        <v>20</v>
      </c>
      <c r="B509">
        <v>361</v>
      </c>
      <c r="G509" t="str">
        <v>successful</v>
      </c>
      <c r="H509">
        <v>165</v>
      </c>
    </row>
    <row r="510" spans="1:8" x14ac:dyDescent="0.35">
      <c r="A510" t="s">
        <v>20</v>
      </c>
      <c r="B510">
        <v>131</v>
      </c>
      <c r="G510" t="str">
        <v>successful</v>
      </c>
      <c r="H510">
        <v>182</v>
      </c>
    </row>
    <row r="511" spans="1:8" x14ac:dyDescent="0.35">
      <c r="A511" t="s">
        <v>20</v>
      </c>
      <c r="B511">
        <v>126</v>
      </c>
      <c r="G511" t="str">
        <v>successful</v>
      </c>
      <c r="H511">
        <v>199</v>
      </c>
    </row>
    <row r="512" spans="1:8" x14ac:dyDescent="0.35">
      <c r="A512" t="s">
        <v>20</v>
      </c>
      <c r="B512">
        <v>275</v>
      </c>
      <c r="G512" t="str">
        <v>successful</v>
      </c>
      <c r="H512">
        <v>56</v>
      </c>
    </row>
    <row r="513" spans="1:8" x14ac:dyDescent="0.35">
      <c r="A513" t="s">
        <v>20</v>
      </c>
      <c r="B513">
        <v>67</v>
      </c>
      <c r="G513" t="str">
        <v>successful</v>
      </c>
      <c r="H513">
        <v>1460</v>
      </c>
    </row>
    <row r="514" spans="1:8" x14ac:dyDescent="0.35">
      <c r="A514" t="s">
        <v>20</v>
      </c>
      <c r="B514">
        <v>154</v>
      </c>
      <c r="G514" t="str">
        <v>successful</v>
      </c>
      <c r="H514">
        <v>123</v>
      </c>
    </row>
    <row r="515" spans="1:8" x14ac:dyDescent="0.35">
      <c r="A515" t="s">
        <v>20</v>
      </c>
      <c r="B515">
        <v>1782</v>
      </c>
      <c r="G515" t="str">
        <v>successful</v>
      </c>
      <c r="H515">
        <v>159</v>
      </c>
    </row>
    <row r="516" spans="1:8" x14ac:dyDescent="0.35">
      <c r="A516" t="s">
        <v>20</v>
      </c>
      <c r="B516">
        <v>903</v>
      </c>
      <c r="G516" t="str">
        <v>successful</v>
      </c>
      <c r="H516">
        <v>110</v>
      </c>
    </row>
    <row r="517" spans="1:8" x14ac:dyDescent="0.35">
      <c r="A517" t="s">
        <v>20</v>
      </c>
      <c r="B517">
        <v>94</v>
      </c>
      <c r="G517" t="str">
        <v>successful</v>
      </c>
      <c r="H517">
        <v>236</v>
      </c>
    </row>
    <row r="518" spans="1:8" x14ac:dyDescent="0.35">
      <c r="A518" t="s">
        <v>20</v>
      </c>
      <c r="B518">
        <v>180</v>
      </c>
      <c r="G518" t="str">
        <v>successful</v>
      </c>
      <c r="H518">
        <v>191</v>
      </c>
    </row>
    <row r="519" spans="1:8" x14ac:dyDescent="0.35">
      <c r="A519" t="s">
        <v>20</v>
      </c>
      <c r="B519">
        <v>533</v>
      </c>
      <c r="G519" t="str">
        <v>successful</v>
      </c>
      <c r="H519">
        <v>3934</v>
      </c>
    </row>
    <row r="520" spans="1:8" x14ac:dyDescent="0.35">
      <c r="A520" t="s">
        <v>20</v>
      </c>
      <c r="B520">
        <v>2443</v>
      </c>
      <c r="G520" t="str">
        <v>successful</v>
      </c>
      <c r="H520">
        <v>80</v>
      </c>
    </row>
    <row r="521" spans="1:8" x14ac:dyDescent="0.35">
      <c r="A521" t="s">
        <v>20</v>
      </c>
      <c r="B521">
        <v>89</v>
      </c>
      <c r="G521" t="str">
        <v>successful</v>
      </c>
      <c r="H521">
        <v>462</v>
      </c>
    </row>
    <row r="522" spans="1:8" x14ac:dyDescent="0.35">
      <c r="A522" t="s">
        <v>20</v>
      </c>
      <c r="B522">
        <v>159</v>
      </c>
      <c r="G522" t="str">
        <v>successful</v>
      </c>
      <c r="H522">
        <v>179</v>
      </c>
    </row>
    <row r="523" spans="1:8" x14ac:dyDescent="0.35">
      <c r="A523" t="s">
        <v>20</v>
      </c>
      <c r="B523">
        <v>50</v>
      </c>
      <c r="G523" t="str">
        <v>successful</v>
      </c>
      <c r="H523">
        <v>1866</v>
      </c>
    </row>
    <row r="524" spans="1:8" x14ac:dyDescent="0.35">
      <c r="A524" t="s">
        <v>20</v>
      </c>
      <c r="B524">
        <v>186</v>
      </c>
      <c r="G524" t="str">
        <v>successful</v>
      </c>
      <c r="H524">
        <v>156</v>
      </c>
    </row>
    <row r="525" spans="1:8" x14ac:dyDescent="0.35">
      <c r="A525" t="s">
        <v>20</v>
      </c>
      <c r="B525">
        <v>1071</v>
      </c>
      <c r="G525" t="str">
        <v>successful</v>
      </c>
      <c r="H525">
        <v>255</v>
      </c>
    </row>
    <row r="526" spans="1:8" x14ac:dyDescent="0.35">
      <c r="A526" t="s">
        <v>20</v>
      </c>
      <c r="B526">
        <v>117</v>
      </c>
      <c r="G526" t="str">
        <v>successful</v>
      </c>
      <c r="H526">
        <v>2261</v>
      </c>
    </row>
    <row r="527" spans="1:8" x14ac:dyDescent="0.35">
      <c r="A527" t="s">
        <v>20</v>
      </c>
      <c r="B527">
        <v>70</v>
      </c>
      <c r="G527" t="str">
        <v>successful</v>
      </c>
      <c r="H527">
        <v>40</v>
      </c>
    </row>
    <row r="528" spans="1:8" x14ac:dyDescent="0.35">
      <c r="A528" t="s">
        <v>20</v>
      </c>
      <c r="B528">
        <v>135</v>
      </c>
      <c r="G528" t="str">
        <v>successful</v>
      </c>
      <c r="H528">
        <v>2289</v>
      </c>
    </row>
    <row r="529" spans="1:8" x14ac:dyDescent="0.35">
      <c r="A529" t="s">
        <v>20</v>
      </c>
      <c r="B529">
        <v>768</v>
      </c>
      <c r="G529" t="str">
        <v>successful</v>
      </c>
      <c r="H529">
        <v>65</v>
      </c>
    </row>
    <row r="530" spans="1:8" x14ac:dyDescent="0.35">
      <c r="A530" t="s">
        <v>20</v>
      </c>
      <c r="B530">
        <v>199</v>
      </c>
      <c r="G530" t="str">
        <v>successful</v>
      </c>
      <c r="H530">
        <v>3777</v>
      </c>
    </row>
    <row r="531" spans="1:8" x14ac:dyDescent="0.35">
      <c r="A531" t="s">
        <v>20</v>
      </c>
      <c r="B531">
        <v>107</v>
      </c>
      <c r="G531" t="str">
        <v>successful</v>
      </c>
      <c r="H531">
        <v>184</v>
      </c>
    </row>
    <row r="532" spans="1:8" x14ac:dyDescent="0.35">
      <c r="A532" t="s">
        <v>20</v>
      </c>
      <c r="B532">
        <v>195</v>
      </c>
      <c r="G532" t="str">
        <v>successful</v>
      </c>
      <c r="H532">
        <v>85</v>
      </c>
    </row>
    <row r="533" spans="1:8" x14ac:dyDescent="0.35">
      <c r="A533" t="s">
        <v>20</v>
      </c>
      <c r="B533">
        <v>3376</v>
      </c>
      <c r="G533" t="str">
        <v>successful</v>
      </c>
      <c r="H533">
        <v>144</v>
      </c>
    </row>
    <row r="534" spans="1:8" x14ac:dyDescent="0.35">
      <c r="A534" t="s">
        <v>20</v>
      </c>
      <c r="B534">
        <v>41</v>
      </c>
      <c r="G534" t="str">
        <v>successful</v>
      </c>
      <c r="H534">
        <v>1902</v>
      </c>
    </row>
    <row r="535" spans="1:8" x14ac:dyDescent="0.35">
      <c r="A535" t="s">
        <v>20</v>
      </c>
      <c r="B535">
        <v>1821</v>
      </c>
      <c r="G535" t="str">
        <v>successful</v>
      </c>
      <c r="H535">
        <v>105</v>
      </c>
    </row>
    <row r="536" spans="1:8" x14ac:dyDescent="0.35">
      <c r="A536" t="s">
        <v>20</v>
      </c>
      <c r="B536">
        <v>164</v>
      </c>
      <c r="G536" t="str">
        <v>successful</v>
      </c>
      <c r="H536">
        <v>132</v>
      </c>
    </row>
    <row r="537" spans="1:8" x14ac:dyDescent="0.35">
      <c r="A537" t="s">
        <v>20</v>
      </c>
      <c r="B537">
        <v>157</v>
      </c>
      <c r="G537" t="str">
        <v>successful</v>
      </c>
      <c r="H537">
        <v>96</v>
      </c>
    </row>
    <row r="538" spans="1:8" x14ac:dyDescent="0.35">
      <c r="A538" t="s">
        <v>20</v>
      </c>
      <c r="B538">
        <v>246</v>
      </c>
      <c r="G538" t="str">
        <v>successful</v>
      </c>
      <c r="H538">
        <v>114</v>
      </c>
    </row>
    <row r="539" spans="1:8" x14ac:dyDescent="0.35">
      <c r="A539" t="s">
        <v>20</v>
      </c>
      <c r="B539">
        <v>1396</v>
      </c>
      <c r="G539" t="str">
        <v>successful</v>
      </c>
      <c r="H539">
        <v>203</v>
      </c>
    </row>
    <row r="540" spans="1:8" x14ac:dyDescent="0.35">
      <c r="A540" t="s">
        <v>20</v>
      </c>
      <c r="B540">
        <v>2506</v>
      </c>
      <c r="G540" t="str">
        <v>successful</v>
      </c>
      <c r="H540">
        <v>1559</v>
      </c>
    </row>
    <row r="541" spans="1:8" x14ac:dyDescent="0.35">
      <c r="A541" t="s">
        <v>20</v>
      </c>
      <c r="B541">
        <v>244</v>
      </c>
      <c r="G541" t="str">
        <v>successful</v>
      </c>
      <c r="H541">
        <v>1548</v>
      </c>
    </row>
    <row r="542" spans="1:8" x14ac:dyDescent="0.35">
      <c r="A542" t="s">
        <v>20</v>
      </c>
      <c r="B542">
        <v>146</v>
      </c>
      <c r="G542" t="str">
        <v>successful</v>
      </c>
      <c r="H542">
        <v>80</v>
      </c>
    </row>
    <row r="543" spans="1:8" x14ac:dyDescent="0.35">
      <c r="A543" t="s">
        <v>20</v>
      </c>
      <c r="B543">
        <v>1267</v>
      </c>
      <c r="G543" t="str">
        <v>successful</v>
      </c>
      <c r="H543">
        <v>131</v>
      </c>
    </row>
    <row r="544" spans="1:8" x14ac:dyDescent="0.35">
      <c r="A544" t="s">
        <v>20</v>
      </c>
      <c r="B544">
        <v>1561</v>
      </c>
      <c r="G544" t="str">
        <v>successful</v>
      </c>
      <c r="H544">
        <v>112</v>
      </c>
    </row>
    <row r="545" spans="1:8" x14ac:dyDescent="0.35">
      <c r="A545" t="s">
        <v>20</v>
      </c>
      <c r="B545">
        <v>48</v>
      </c>
      <c r="G545" t="str">
        <v>successful</v>
      </c>
      <c r="H545">
        <v>155</v>
      </c>
    </row>
    <row r="546" spans="1:8" x14ac:dyDescent="0.35">
      <c r="A546" t="s">
        <v>20</v>
      </c>
      <c r="B546">
        <v>2739</v>
      </c>
      <c r="G546" t="str">
        <v>successful</v>
      </c>
      <c r="H546">
        <v>266</v>
      </c>
    </row>
    <row r="547" spans="1:8" x14ac:dyDescent="0.35">
      <c r="A547" t="s">
        <v>20</v>
      </c>
      <c r="B547">
        <v>3537</v>
      </c>
      <c r="G547" t="str">
        <v>successful</v>
      </c>
      <c r="H547">
        <v>155</v>
      </c>
    </row>
    <row r="548" spans="1:8" x14ac:dyDescent="0.35">
      <c r="A548" t="s">
        <v>20</v>
      </c>
      <c r="B548">
        <v>2107</v>
      </c>
      <c r="G548" t="str">
        <v>successful</v>
      </c>
      <c r="H548">
        <v>207</v>
      </c>
    </row>
    <row r="549" spans="1:8" x14ac:dyDescent="0.35">
      <c r="A549" t="s">
        <v>20</v>
      </c>
      <c r="B549">
        <v>3318</v>
      </c>
      <c r="G549" t="str">
        <v>successful</v>
      </c>
      <c r="H549">
        <v>245</v>
      </c>
    </row>
    <row r="550" spans="1:8" x14ac:dyDescent="0.35">
      <c r="A550" t="s">
        <v>20</v>
      </c>
      <c r="B550">
        <v>340</v>
      </c>
      <c r="G550" t="str">
        <v>successful</v>
      </c>
      <c r="H550">
        <v>1573</v>
      </c>
    </row>
    <row r="551" spans="1:8" x14ac:dyDescent="0.35">
      <c r="A551" t="s">
        <v>20</v>
      </c>
      <c r="B551">
        <v>1442</v>
      </c>
      <c r="G551" t="str">
        <v>successful</v>
      </c>
      <c r="H551">
        <v>114</v>
      </c>
    </row>
    <row r="552" spans="1:8" x14ac:dyDescent="0.35">
      <c r="A552" t="s">
        <v>20</v>
      </c>
      <c r="B552">
        <v>126</v>
      </c>
      <c r="G552" t="str">
        <v>successful</v>
      </c>
      <c r="H552">
        <v>93</v>
      </c>
    </row>
    <row r="553" spans="1:8" x14ac:dyDescent="0.35">
      <c r="A553" t="s">
        <v>20</v>
      </c>
      <c r="B553">
        <v>524</v>
      </c>
      <c r="G553" t="str">
        <v>successful</v>
      </c>
      <c r="H553">
        <v>1681</v>
      </c>
    </row>
    <row r="554" spans="1:8" x14ac:dyDescent="0.35">
      <c r="A554" t="s">
        <v>20</v>
      </c>
      <c r="B554">
        <v>1989</v>
      </c>
      <c r="G554" t="str">
        <v>successful</v>
      </c>
      <c r="H554">
        <v>32</v>
      </c>
    </row>
    <row r="555" spans="1:8" x14ac:dyDescent="0.35">
      <c r="A555" t="s">
        <v>20</v>
      </c>
      <c r="B555">
        <v>157</v>
      </c>
      <c r="G555" t="str">
        <v>successful</v>
      </c>
      <c r="H555">
        <v>135</v>
      </c>
    </row>
    <row r="556" spans="1:8" x14ac:dyDescent="0.35">
      <c r="A556" t="s">
        <v>20</v>
      </c>
      <c r="B556">
        <v>4498</v>
      </c>
      <c r="G556" t="str">
        <v>successful</v>
      </c>
      <c r="H556">
        <v>140</v>
      </c>
    </row>
    <row r="557" spans="1:8" x14ac:dyDescent="0.35">
      <c r="A557" t="s">
        <v>20</v>
      </c>
      <c r="B557">
        <v>80</v>
      </c>
      <c r="G557" t="str">
        <v>successful</v>
      </c>
      <c r="H557">
        <v>92</v>
      </c>
    </row>
    <row r="558" spans="1:8" x14ac:dyDescent="0.35">
      <c r="A558" t="s">
        <v>20</v>
      </c>
      <c r="B558">
        <v>43</v>
      </c>
      <c r="G558" t="str">
        <v>successful</v>
      </c>
      <c r="H558">
        <v>1015</v>
      </c>
    </row>
    <row r="559" spans="1:8" x14ac:dyDescent="0.35">
      <c r="A559" t="s">
        <v>20</v>
      </c>
      <c r="B559">
        <v>2053</v>
      </c>
      <c r="G559" t="str">
        <v>successful</v>
      </c>
      <c r="H559">
        <v>323</v>
      </c>
    </row>
    <row r="560" spans="1:8" x14ac:dyDescent="0.35">
      <c r="A560" t="s">
        <v>20</v>
      </c>
      <c r="B560">
        <v>168</v>
      </c>
      <c r="G560" t="str">
        <v>successful</v>
      </c>
      <c r="H560">
        <v>2326</v>
      </c>
    </row>
    <row r="561" spans="1:8" x14ac:dyDescent="0.35">
      <c r="A561" t="s">
        <v>20</v>
      </c>
      <c r="B561">
        <v>4289</v>
      </c>
      <c r="G561" t="str">
        <v>successful</v>
      </c>
      <c r="H561">
        <v>381</v>
      </c>
    </row>
    <row r="562" spans="1:8" x14ac:dyDescent="0.35">
      <c r="A562" t="s">
        <v>20</v>
      </c>
      <c r="B562">
        <v>165</v>
      </c>
      <c r="G562" t="str">
        <v>successful</v>
      </c>
      <c r="H562">
        <v>480</v>
      </c>
    </row>
    <row r="563" spans="1:8" x14ac:dyDescent="0.35">
      <c r="A563" t="s">
        <v>20</v>
      </c>
      <c r="B563">
        <v>1815</v>
      </c>
      <c r="G563" t="str">
        <v>successful</v>
      </c>
      <c r="H563">
        <v>226</v>
      </c>
    </row>
    <row r="564" spans="1:8" x14ac:dyDescent="0.35">
      <c r="A564" t="s">
        <v>20</v>
      </c>
      <c r="B564">
        <v>397</v>
      </c>
      <c r="G564" t="str">
        <v>successful</v>
      </c>
      <c r="H564">
        <v>241</v>
      </c>
    </row>
    <row r="565" spans="1:8" x14ac:dyDescent="0.35">
      <c r="A565" t="s">
        <v>20</v>
      </c>
      <c r="B565">
        <v>1539</v>
      </c>
      <c r="G565" t="str">
        <v>successful</v>
      </c>
      <c r="H565">
        <v>132</v>
      </c>
    </row>
    <row r="566" spans="1:8" x14ac:dyDescent="0.35">
      <c r="A566" t="s">
        <v>20</v>
      </c>
      <c r="B566">
        <v>138</v>
      </c>
      <c r="G566" t="str">
        <v>successful</v>
      </c>
      <c r="H566">
        <v>2043</v>
      </c>
    </row>
    <row r="567" spans="1:8" x14ac:dyDescent="0.35">
      <c r="A567" t="s">
        <v>20</v>
      </c>
      <c r="B567">
        <v>3594</v>
      </c>
    </row>
    <row r="568" spans="1:8" x14ac:dyDescent="0.35">
      <c r="A568" t="s">
        <v>20</v>
      </c>
      <c r="B568">
        <v>5880</v>
      </c>
    </row>
    <row r="569" spans="1:8" x14ac:dyDescent="0.35">
      <c r="A569" t="s">
        <v>20</v>
      </c>
      <c r="B569">
        <v>112</v>
      </c>
    </row>
    <row r="570" spans="1:8" x14ac:dyDescent="0.35">
      <c r="A570" t="s">
        <v>20</v>
      </c>
      <c r="B570">
        <v>943</v>
      </c>
    </row>
    <row r="571" spans="1:8" x14ac:dyDescent="0.35">
      <c r="A571" t="s">
        <v>20</v>
      </c>
      <c r="B571">
        <v>2468</v>
      </c>
    </row>
    <row r="572" spans="1:8" x14ac:dyDescent="0.35">
      <c r="A572" t="s">
        <v>20</v>
      </c>
      <c r="B572">
        <v>2551</v>
      </c>
    </row>
    <row r="573" spans="1:8" x14ac:dyDescent="0.35">
      <c r="A573" t="s">
        <v>20</v>
      </c>
      <c r="B573">
        <v>101</v>
      </c>
    </row>
    <row r="574" spans="1:8" x14ac:dyDescent="0.35">
      <c r="A574" t="s">
        <v>20</v>
      </c>
      <c r="B574">
        <v>92</v>
      </c>
    </row>
    <row r="575" spans="1:8" x14ac:dyDescent="0.35">
      <c r="A575" t="s">
        <v>20</v>
      </c>
      <c r="B575">
        <v>62</v>
      </c>
    </row>
    <row r="576" spans="1:8" x14ac:dyDescent="0.35">
      <c r="A576" t="s">
        <v>20</v>
      </c>
      <c r="B576">
        <v>149</v>
      </c>
    </row>
    <row r="577" spans="1:2" x14ac:dyDescent="0.35">
      <c r="A577" t="s">
        <v>20</v>
      </c>
      <c r="B577">
        <v>329</v>
      </c>
    </row>
    <row r="578" spans="1:2" x14ac:dyDescent="0.35">
      <c r="A578" t="s">
        <v>20</v>
      </c>
      <c r="B578">
        <v>97</v>
      </c>
    </row>
    <row r="579" spans="1:2" x14ac:dyDescent="0.35">
      <c r="A579" t="s">
        <v>20</v>
      </c>
      <c r="B579">
        <v>1784</v>
      </c>
    </row>
    <row r="580" spans="1:2" x14ac:dyDescent="0.35">
      <c r="A580" t="s">
        <v>20</v>
      </c>
      <c r="B580">
        <v>1684</v>
      </c>
    </row>
    <row r="581" spans="1:2" x14ac:dyDescent="0.35">
      <c r="A581" t="s">
        <v>20</v>
      </c>
      <c r="B581">
        <v>250</v>
      </c>
    </row>
    <row r="582" spans="1:2" x14ac:dyDescent="0.35">
      <c r="A582" t="s">
        <v>20</v>
      </c>
      <c r="B582">
        <v>238</v>
      </c>
    </row>
    <row r="583" spans="1:2" x14ac:dyDescent="0.35">
      <c r="A583" t="s">
        <v>20</v>
      </c>
      <c r="B583">
        <v>53</v>
      </c>
    </row>
    <row r="584" spans="1:2" x14ac:dyDescent="0.35">
      <c r="A584" t="s">
        <v>20</v>
      </c>
      <c r="B584">
        <v>214</v>
      </c>
    </row>
    <row r="585" spans="1:2" x14ac:dyDescent="0.35">
      <c r="A585" t="s">
        <v>20</v>
      </c>
      <c r="B585">
        <v>222</v>
      </c>
    </row>
    <row r="586" spans="1:2" x14ac:dyDescent="0.35">
      <c r="A586" t="s">
        <v>20</v>
      </c>
      <c r="B586">
        <v>1884</v>
      </c>
    </row>
    <row r="587" spans="1:2" x14ac:dyDescent="0.35">
      <c r="A587" t="s">
        <v>20</v>
      </c>
      <c r="B587">
        <v>218</v>
      </c>
    </row>
    <row r="588" spans="1:2" x14ac:dyDescent="0.35">
      <c r="A588" t="s">
        <v>20</v>
      </c>
      <c r="B588">
        <v>6465</v>
      </c>
    </row>
    <row r="589" spans="1:2" x14ac:dyDescent="0.35">
      <c r="A589" t="s">
        <v>20</v>
      </c>
      <c r="B589">
        <v>59</v>
      </c>
    </row>
    <row r="590" spans="1:2" x14ac:dyDescent="0.35">
      <c r="A590" t="s">
        <v>20</v>
      </c>
      <c r="B590">
        <v>88</v>
      </c>
    </row>
    <row r="591" spans="1:2" x14ac:dyDescent="0.35">
      <c r="A591" t="s">
        <v>20</v>
      </c>
      <c r="B591">
        <v>1697</v>
      </c>
    </row>
    <row r="592" spans="1:2" x14ac:dyDescent="0.35">
      <c r="A592" t="s">
        <v>20</v>
      </c>
      <c r="B592">
        <v>92</v>
      </c>
    </row>
    <row r="593" spans="1:2" x14ac:dyDescent="0.35">
      <c r="A593" t="s">
        <v>20</v>
      </c>
      <c r="B593">
        <v>186</v>
      </c>
    </row>
    <row r="594" spans="1:2" x14ac:dyDescent="0.35">
      <c r="A594" t="s">
        <v>20</v>
      </c>
      <c r="B594">
        <v>138</v>
      </c>
    </row>
    <row r="595" spans="1:2" x14ac:dyDescent="0.35">
      <c r="A595" t="s">
        <v>20</v>
      </c>
      <c r="B595">
        <v>261</v>
      </c>
    </row>
    <row r="596" spans="1:2" x14ac:dyDescent="0.35">
      <c r="A596" t="s">
        <v>20</v>
      </c>
      <c r="B596">
        <v>107</v>
      </c>
    </row>
    <row r="597" spans="1:2" x14ac:dyDescent="0.35">
      <c r="A597" t="s">
        <v>20</v>
      </c>
      <c r="B597">
        <v>199</v>
      </c>
    </row>
    <row r="598" spans="1:2" x14ac:dyDescent="0.35">
      <c r="A598" t="s">
        <v>20</v>
      </c>
      <c r="B598">
        <v>5512</v>
      </c>
    </row>
    <row r="599" spans="1:2" x14ac:dyDescent="0.35">
      <c r="A599" t="s">
        <v>20</v>
      </c>
      <c r="B599">
        <v>86</v>
      </c>
    </row>
    <row r="600" spans="1:2" x14ac:dyDescent="0.35">
      <c r="A600" t="s">
        <v>20</v>
      </c>
      <c r="B600">
        <v>2768</v>
      </c>
    </row>
    <row r="601" spans="1:2" x14ac:dyDescent="0.35">
      <c r="A601" t="s">
        <v>20</v>
      </c>
      <c r="B601">
        <v>48</v>
      </c>
    </row>
    <row r="602" spans="1:2" x14ac:dyDescent="0.35">
      <c r="A602" t="s">
        <v>20</v>
      </c>
      <c r="B602">
        <v>87</v>
      </c>
    </row>
    <row r="603" spans="1:2" x14ac:dyDescent="0.35">
      <c r="A603" t="s">
        <v>20</v>
      </c>
      <c r="B603">
        <v>1894</v>
      </c>
    </row>
    <row r="604" spans="1:2" x14ac:dyDescent="0.35">
      <c r="A604" t="s">
        <v>20</v>
      </c>
      <c r="B604">
        <v>282</v>
      </c>
    </row>
    <row r="605" spans="1:2" x14ac:dyDescent="0.35">
      <c r="A605" t="s">
        <v>20</v>
      </c>
      <c r="B605">
        <v>116</v>
      </c>
    </row>
    <row r="606" spans="1:2" x14ac:dyDescent="0.35">
      <c r="A606" t="s">
        <v>20</v>
      </c>
      <c r="B606">
        <v>83</v>
      </c>
    </row>
    <row r="607" spans="1:2" x14ac:dyDescent="0.35">
      <c r="A607" t="s">
        <v>20</v>
      </c>
      <c r="B607">
        <v>91</v>
      </c>
    </row>
    <row r="608" spans="1:2" x14ac:dyDescent="0.35">
      <c r="A608" t="s">
        <v>20</v>
      </c>
      <c r="B608">
        <v>546</v>
      </c>
    </row>
    <row r="609" spans="1:2" x14ac:dyDescent="0.35">
      <c r="A609" t="s">
        <v>20</v>
      </c>
      <c r="B609">
        <v>393</v>
      </c>
    </row>
    <row r="610" spans="1:2" x14ac:dyDescent="0.35">
      <c r="A610" t="s">
        <v>20</v>
      </c>
      <c r="B610">
        <v>133</v>
      </c>
    </row>
    <row r="611" spans="1:2" x14ac:dyDescent="0.35">
      <c r="A611" t="s">
        <v>20</v>
      </c>
      <c r="B611">
        <v>254</v>
      </c>
    </row>
    <row r="612" spans="1:2" x14ac:dyDescent="0.35">
      <c r="A612" t="s">
        <v>20</v>
      </c>
      <c r="B612">
        <v>176</v>
      </c>
    </row>
    <row r="613" spans="1:2" x14ac:dyDescent="0.35">
      <c r="A613" t="s">
        <v>20</v>
      </c>
      <c r="B613">
        <v>337</v>
      </c>
    </row>
    <row r="614" spans="1:2" x14ac:dyDescent="0.35">
      <c r="A614" t="s">
        <v>20</v>
      </c>
      <c r="B614">
        <v>107</v>
      </c>
    </row>
    <row r="615" spans="1:2" x14ac:dyDescent="0.35">
      <c r="A615" t="s">
        <v>20</v>
      </c>
      <c r="B615">
        <v>183</v>
      </c>
    </row>
    <row r="616" spans="1:2" x14ac:dyDescent="0.35">
      <c r="A616" t="s">
        <v>20</v>
      </c>
      <c r="B616">
        <v>72</v>
      </c>
    </row>
    <row r="617" spans="1:2" x14ac:dyDescent="0.35">
      <c r="A617" t="s">
        <v>20</v>
      </c>
      <c r="B617">
        <v>295</v>
      </c>
    </row>
    <row r="618" spans="1:2" x14ac:dyDescent="0.35">
      <c r="A618" t="s">
        <v>20</v>
      </c>
      <c r="B618">
        <v>142</v>
      </c>
    </row>
    <row r="619" spans="1:2" x14ac:dyDescent="0.35">
      <c r="A619" t="s">
        <v>20</v>
      </c>
      <c r="B619">
        <v>85</v>
      </c>
    </row>
    <row r="620" spans="1:2" x14ac:dyDescent="0.35">
      <c r="A620" t="s">
        <v>20</v>
      </c>
      <c r="B620">
        <v>659</v>
      </c>
    </row>
    <row r="621" spans="1:2" x14ac:dyDescent="0.35">
      <c r="A621" t="s">
        <v>20</v>
      </c>
      <c r="B621">
        <v>121</v>
      </c>
    </row>
    <row r="622" spans="1:2" x14ac:dyDescent="0.35">
      <c r="A622" t="s">
        <v>20</v>
      </c>
      <c r="B622">
        <v>3742</v>
      </c>
    </row>
    <row r="623" spans="1:2" x14ac:dyDescent="0.35">
      <c r="A623" t="s">
        <v>20</v>
      </c>
      <c r="B623">
        <v>223</v>
      </c>
    </row>
    <row r="624" spans="1:2" x14ac:dyDescent="0.35">
      <c r="A624" t="s">
        <v>20</v>
      </c>
      <c r="B624">
        <v>133</v>
      </c>
    </row>
    <row r="625" spans="1:2" x14ac:dyDescent="0.35">
      <c r="A625" t="s">
        <v>20</v>
      </c>
      <c r="B625">
        <v>5168</v>
      </c>
    </row>
    <row r="626" spans="1:2" x14ac:dyDescent="0.35">
      <c r="A626" t="s">
        <v>20</v>
      </c>
      <c r="B626">
        <v>307</v>
      </c>
    </row>
    <row r="627" spans="1:2" x14ac:dyDescent="0.35">
      <c r="A627" t="s">
        <v>20</v>
      </c>
      <c r="B627">
        <v>2441</v>
      </c>
    </row>
    <row r="628" spans="1:2" x14ac:dyDescent="0.35">
      <c r="A628" t="s">
        <v>20</v>
      </c>
      <c r="B628">
        <v>1385</v>
      </c>
    </row>
    <row r="629" spans="1:2" x14ac:dyDescent="0.35">
      <c r="A629" t="s">
        <v>20</v>
      </c>
      <c r="B629">
        <v>190</v>
      </c>
    </row>
    <row r="630" spans="1:2" x14ac:dyDescent="0.35">
      <c r="A630" t="s">
        <v>20</v>
      </c>
      <c r="B630">
        <v>470</v>
      </c>
    </row>
    <row r="631" spans="1:2" x14ac:dyDescent="0.35">
      <c r="A631" t="s">
        <v>20</v>
      </c>
      <c r="B631">
        <v>253</v>
      </c>
    </row>
    <row r="632" spans="1:2" x14ac:dyDescent="0.35">
      <c r="A632" t="s">
        <v>20</v>
      </c>
      <c r="B632">
        <v>1113</v>
      </c>
    </row>
    <row r="633" spans="1:2" x14ac:dyDescent="0.35">
      <c r="A633" t="s">
        <v>20</v>
      </c>
      <c r="B633">
        <v>2283</v>
      </c>
    </row>
    <row r="634" spans="1:2" x14ac:dyDescent="0.35">
      <c r="A634" t="s">
        <v>20</v>
      </c>
      <c r="B634">
        <v>1095</v>
      </c>
    </row>
    <row r="635" spans="1:2" x14ac:dyDescent="0.35">
      <c r="A635" t="s">
        <v>20</v>
      </c>
      <c r="B635">
        <v>1690</v>
      </c>
    </row>
    <row r="636" spans="1:2" x14ac:dyDescent="0.35">
      <c r="A636" t="s">
        <v>20</v>
      </c>
      <c r="B636">
        <v>191</v>
      </c>
    </row>
    <row r="637" spans="1:2" x14ac:dyDescent="0.35">
      <c r="A637" t="s">
        <v>20</v>
      </c>
      <c r="B637">
        <v>2013</v>
      </c>
    </row>
    <row r="638" spans="1:2" x14ac:dyDescent="0.35">
      <c r="A638" t="s">
        <v>20</v>
      </c>
      <c r="B638">
        <v>1703</v>
      </c>
    </row>
    <row r="639" spans="1:2" x14ac:dyDescent="0.35">
      <c r="A639" t="s">
        <v>20</v>
      </c>
      <c r="B639">
        <v>80</v>
      </c>
    </row>
    <row r="640" spans="1:2" x14ac:dyDescent="0.35">
      <c r="A640" t="s">
        <v>20</v>
      </c>
      <c r="B640">
        <v>41</v>
      </c>
    </row>
    <row r="641" spans="1:2" x14ac:dyDescent="0.35">
      <c r="A641" t="s">
        <v>20</v>
      </c>
      <c r="B641">
        <v>187</v>
      </c>
    </row>
    <row r="642" spans="1:2" x14ac:dyDescent="0.35">
      <c r="A642" t="s">
        <v>20</v>
      </c>
      <c r="B642">
        <v>2875</v>
      </c>
    </row>
    <row r="643" spans="1:2" x14ac:dyDescent="0.35">
      <c r="A643" t="s">
        <v>20</v>
      </c>
      <c r="B643">
        <v>88</v>
      </c>
    </row>
    <row r="644" spans="1:2" x14ac:dyDescent="0.35">
      <c r="A644" t="s">
        <v>20</v>
      </c>
      <c r="B644">
        <v>191</v>
      </c>
    </row>
    <row r="645" spans="1:2" x14ac:dyDescent="0.35">
      <c r="A645" t="s">
        <v>20</v>
      </c>
      <c r="B645">
        <v>139</v>
      </c>
    </row>
    <row r="646" spans="1:2" x14ac:dyDescent="0.35">
      <c r="A646" t="s">
        <v>20</v>
      </c>
      <c r="B646">
        <v>186</v>
      </c>
    </row>
    <row r="647" spans="1:2" x14ac:dyDescent="0.35">
      <c r="A647" t="s">
        <v>20</v>
      </c>
      <c r="B647">
        <v>112</v>
      </c>
    </row>
    <row r="648" spans="1:2" x14ac:dyDescent="0.35">
      <c r="A648" t="s">
        <v>20</v>
      </c>
      <c r="B648">
        <v>101</v>
      </c>
    </row>
    <row r="649" spans="1:2" x14ac:dyDescent="0.35">
      <c r="A649" t="s">
        <v>20</v>
      </c>
      <c r="B649">
        <v>206</v>
      </c>
    </row>
    <row r="650" spans="1:2" x14ac:dyDescent="0.35">
      <c r="A650" t="s">
        <v>20</v>
      </c>
      <c r="B650">
        <v>154</v>
      </c>
    </row>
    <row r="651" spans="1:2" x14ac:dyDescent="0.35">
      <c r="A651" t="s">
        <v>20</v>
      </c>
      <c r="B651">
        <v>5966</v>
      </c>
    </row>
    <row r="652" spans="1:2" x14ac:dyDescent="0.35">
      <c r="A652" t="s">
        <v>20</v>
      </c>
      <c r="B652">
        <v>169</v>
      </c>
    </row>
    <row r="653" spans="1:2" x14ac:dyDescent="0.35">
      <c r="A653" t="s">
        <v>20</v>
      </c>
      <c r="B653">
        <v>2106</v>
      </c>
    </row>
    <row r="654" spans="1:2" x14ac:dyDescent="0.35">
      <c r="A654" t="s">
        <v>20</v>
      </c>
      <c r="B654">
        <v>131</v>
      </c>
    </row>
    <row r="655" spans="1:2" x14ac:dyDescent="0.35">
      <c r="A655" t="s">
        <v>20</v>
      </c>
      <c r="B655">
        <v>84</v>
      </c>
    </row>
    <row r="656" spans="1:2" x14ac:dyDescent="0.35">
      <c r="A656" t="s">
        <v>20</v>
      </c>
      <c r="B656">
        <v>155</v>
      </c>
    </row>
    <row r="657" spans="1:2" x14ac:dyDescent="0.35">
      <c r="A657" t="s">
        <v>20</v>
      </c>
      <c r="B657">
        <v>189</v>
      </c>
    </row>
    <row r="658" spans="1:2" x14ac:dyDescent="0.35">
      <c r="A658" t="s">
        <v>20</v>
      </c>
      <c r="B658">
        <v>4799</v>
      </c>
    </row>
    <row r="659" spans="1:2" x14ac:dyDescent="0.35">
      <c r="A659" t="s">
        <v>20</v>
      </c>
      <c r="B659">
        <v>1137</v>
      </c>
    </row>
    <row r="660" spans="1:2" x14ac:dyDescent="0.35">
      <c r="A660" t="s">
        <v>20</v>
      </c>
      <c r="B660">
        <v>1152</v>
      </c>
    </row>
    <row r="661" spans="1:2" x14ac:dyDescent="0.35">
      <c r="A661" t="s">
        <v>20</v>
      </c>
      <c r="B661">
        <v>50</v>
      </c>
    </row>
    <row r="662" spans="1:2" x14ac:dyDescent="0.35">
      <c r="A662" t="s">
        <v>20</v>
      </c>
      <c r="B662">
        <v>3059</v>
      </c>
    </row>
    <row r="663" spans="1:2" x14ac:dyDescent="0.35">
      <c r="A663" t="s">
        <v>20</v>
      </c>
      <c r="B663">
        <v>34</v>
      </c>
    </row>
    <row r="664" spans="1:2" x14ac:dyDescent="0.35">
      <c r="A664" t="s">
        <v>20</v>
      </c>
      <c r="B664">
        <v>220</v>
      </c>
    </row>
    <row r="665" spans="1:2" x14ac:dyDescent="0.35">
      <c r="A665" t="s">
        <v>20</v>
      </c>
      <c r="B665">
        <v>1604</v>
      </c>
    </row>
    <row r="666" spans="1:2" x14ac:dyDescent="0.35">
      <c r="A666" t="s">
        <v>20</v>
      </c>
      <c r="B666">
        <v>454</v>
      </c>
    </row>
    <row r="667" spans="1:2" x14ac:dyDescent="0.35">
      <c r="A667" t="s">
        <v>20</v>
      </c>
      <c r="B667">
        <v>123</v>
      </c>
    </row>
    <row r="668" spans="1:2" x14ac:dyDescent="0.35">
      <c r="A668" t="s">
        <v>20</v>
      </c>
      <c r="B668">
        <v>299</v>
      </c>
    </row>
    <row r="669" spans="1:2" x14ac:dyDescent="0.35">
      <c r="A669" t="s">
        <v>20</v>
      </c>
      <c r="B669">
        <v>2237</v>
      </c>
    </row>
    <row r="670" spans="1:2" x14ac:dyDescent="0.35">
      <c r="A670" t="s">
        <v>20</v>
      </c>
      <c r="B670">
        <v>645</v>
      </c>
    </row>
    <row r="671" spans="1:2" x14ac:dyDescent="0.35">
      <c r="A671" t="s">
        <v>20</v>
      </c>
      <c r="B671">
        <v>484</v>
      </c>
    </row>
    <row r="672" spans="1:2" x14ac:dyDescent="0.35">
      <c r="A672" t="s">
        <v>20</v>
      </c>
      <c r="B672">
        <v>154</v>
      </c>
    </row>
    <row r="673" spans="1:2" x14ac:dyDescent="0.35">
      <c r="A673" t="s">
        <v>20</v>
      </c>
      <c r="B673">
        <v>82</v>
      </c>
    </row>
    <row r="674" spans="1:2" x14ac:dyDescent="0.35">
      <c r="A674" t="s">
        <v>20</v>
      </c>
      <c r="B674">
        <v>134</v>
      </c>
    </row>
    <row r="675" spans="1:2" x14ac:dyDescent="0.35">
      <c r="A675" t="s">
        <v>20</v>
      </c>
      <c r="B675">
        <v>5203</v>
      </c>
    </row>
    <row r="676" spans="1:2" x14ac:dyDescent="0.35">
      <c r="A676" t="s">
        <v>20</v>
      </c>
      <c r="B676">
        <v>94</v>
      </c>
    </row>
    <row r="677" spans="1:2" x14ac:dyDescent="0.35">
      <c r="A677" t="s">
        <v>20</v>
      </c>
      <c r="B677">
        <v>205</v>
      </c>
    </row>
    <row r="678" spans="1:2" x14ac:dyDescent="0.35">
      <c r="A678" t="s">
        <v>20</v>
      </c>
      <c r="B678">
        <v>92</v>
      </c>
    </row>
    <row r="679" spans="1:2" x14ac:dyDescent="0.35">
      <c r="A679" t="s">
        <v>20</v>
      </c>
      <c r="B679">
        <v>219</v>
      </c>
    </row>
    <row r="680" spans="1:2" x14ac:dyDescent="0.35">
      <c r="A680" t="s">
        <v>20</v>
      </c>
      <c r="B680">
        <v>2526</v>
      </c>
    </row>
    <row r="681" spans="1:2" x14ac:dyDescent="0.35">
      <c r="A681" t="s">
        <v>20</v>
      </c>
      <c r="B681">
        <v>94</v>
      </c>
    </row>
    <row r="682" spans="1:2" x14ac:dyDescent="0.35">
      <c r="A682" t="s">
        <v>20</v>
      </c>
      <c r="B682">
        <v>1713</v>
      </c>
    </row>
    <row r="683" spans="1:2" x14ac:dyDescent="0.35">
      <c r="A683" t="s">
        <v>20</v>
      </c>
      <c r="B683">
        <v>249</v>
      </c>
    </row>
    <row r="684" spans="1:2" x14ac:dyDescent="0.35">
      <c r="A684" t="s">
        <v>20</v>
      </c>
      <c r="B684">
        <v>192</v>
      </c>
    </row>
    <row r="685" spans="1:2" x14ac:dyDescent="0.35">
      <c r="A685" t="s">
        <v>20</v>
      </c>
      <c r="B685">
        <v>247</v>
      </c>
    </row>
    <row r="686" spans="1:2" x14ac:dyDescent="0.35">
      <c r="A686" t="s">
        <v>20</v>
      </c>
      <c r="B686">
        <v>2293</v>
      </c>
    </row>
    <row r="687" spans="1:2" x14ac:dyDescent="0.35">
      <c r="A687" t="s">
        <v>20</v>
      </c>
      <c r="B687">
        <v>3131</v>
      </c>
    </row>
    <row r="688" spans="1:2" x14ac:dyDescent="0.35">
      <c r="A688" t="s">
        <v>20</v>
      </c>
      <c r="B688">
        <v>143</v>
      </c>
    </row>
    <row r="689" spans="1:2" x14ac:dyDescent="0.35">
      <c r="A689" t="s">
        <v>20</v>
      </c>
      <c r="B689">
        <v>296</v>
      </c>
    </row>
    <row r="690" spans="1:2" x14ac:dyDescent="0.35">
      <c r="A690" t="s">
        <v>20</v>
      </c>
      <c r="B690">
        <v>170</v>
      </c>
    </row>
    <row r="691" spans="1:2" x14ac:dyDescent="0.35">
      <c r="A691" t="s">
        <v>20</v>
      </c>
      <c r="B691">
        <v>86</v>
      </c>
    </row>
    <row r="692" spans="1:2" x14ac:dyDescent="0.35">
      <c r="A692" t="s">
        <v>20</v>
      </c>
      <c r="B692">
        <v>6286</v>
      </c>
    </row>
    <row r="693" spans="1:2" x14ac:dyDescent="0.35">
      <c r="A693" t="s">
        <v>20</v>
      </c>
      <c r="B693">
        <v>3727</v>
      </c>
    </row>
    <row r="694" spans="1:2" x14ac:dyDescent="0.35">
      <c r="A694" t="s">
        <v>20</v>
      </c>
      <c r="B694">
        <v>1605</v>
      </c>
    </row>
    <row r="695" spans="1:2" x14ac:dyDescent="0.35">
      <c r="A695" t="s">
        <v>20</v>
      </c>
      <c r="B695">
        <v>2120</v>
      </c>
    </row>
    <row r="696" spans="1:2" x14ac:dyDescent="0.35">
      <c r="A696" t="s">
        <v>20</v>
      </c>
      <c r="B696">
        <v>50</v>
      </c>
    </row>
    <row r="697" spans="1:2" x14ac:dyDescent="0.35">
      <c r="A697" t="s">
        <v>20</v>
      </c>
      <c r="B697">
        <v>2080</v>
      </c>
    </row>
    <row r="698" spans="1:2" x14ac:dyDescent="0.35">
      <c r="A698" t="s">
        <v>20</v>
      </c>
      <c r="B698">
        <v>2105</v>
      </c>
    </row>
    <row r="699" spans="1:2" x14ac:dyDescent="0.35">
      <c r="A699" t="s">
        <v>20</v>
      </c>
      <c r="B699">
        <v>2436</v>
      </c>
    </row>
    <row r="700" spans="1:2" x14ac:dyDescent="0.35">
      <c r="A700" t="s">
        <v>20</v>
      </c>
      <c r="B700">
        <v>80</v>
      </c>
    </row>
    <row r="701" spans="1:2" x14ac:dyDescent="0.35">
      <c r="A701" t="s">
        <v>20</v>
      </c>
      <c r="B701">
        <v>42</v>
      </c>
    </row>
    <row r="702" spans="1:2" x14ac:dyDescent="0.35">
      <c r="A702" t="s">
        <v>20</v>
      </c>
      <c r="B702">
        <v>139</v>
      </c>
    </row>
    <row r="703" spans="1:2" x14ac:dyDescent="0.35">
      <c r="A703" t="s">
        <v>20</v>
      </c>
      <c r="B703">
        <v>159</v>
      </c>
    </row>
    <row r="704" spans="1:2" x14ac:dyDescent="0.35">
      <c r="A704" t="s">
        <v>20</v>
      </c>
      <c r="B704">
        <v>381</v>
      </c>
    </row>
    <row r="705" spans="1:2" x14ac:dyDescent="0.35">
      <c r="A705" t="s">
        <v>20</v>
      </c>
      <c r="B705">
        <v>194</v>
      </c>
    </row>
    <row r="706" spans="1:2" x14ac:dyDescent="0.35">
      <c r="A706" t="s">
        <v>20</v>
      </c>
      <c r="B706">
        <v>106</v>
      </c>
    </row>
    <row r="707" spans="1:2" x14ac:dyDescent="0.35">
      <c r="A707" t="s">
        <v>20</v>
      </c>
      <c r="B707">
        <v>142</v>
      </c>
    </row>
    <row r="708" spans="1:2" x14ac:dyDescent="0.35">
      <c r="A708" t="s">
        <v>20</v>
      </c>
      <c r="B708">
        <v>211</v>
      </c>
    </row>
    <row r="709" spans="1:2" x14ac:dyDescent="0.35">
      <c r="A709" t="s">
        <v>20</v>
      </c>
      <c r="B709">
        <v>2756</v>
      </c>
    </row>
    <row r="710" spans="1:2" x14ac:dyDescent="0.35">
      <c r="A710" t="s">
        <v>20</v>
      </c>
      <c r="B710">
        <v>173</v>
      </c>
    </row>
    <row r="711" spans="1:2" x14ac:dyDescent="0.35">
      <c r="A711" t="s">
        <v>20</v>
      </c>
      <c r="B711">
        <v>87</v>
      </c>
    </row>
    <row r="712" spans="1:2" x14ac:dyDescent="0.35">
      <c r="A712" t="s">
        <v>20</v>
      </c>
      <c r="B712">
        <v>1572</v>
      </c>
    </row>
    <row r="713" spans="1:2" x14ac:dyDescent="0.35">
      <c r="A713" t="s">
        <v>20</v>
      </c>
      <c r="B713">
        <v>2346</v>
      </c>
    </row>
    <row r="714" spans="1:2" x14ac:dyDescent="0.35">
      <c r="A714" t="s">
        <v>20</v>
      </c>
      <c r="B714">
        <v>115</v>
      </c>
    </row>
    <row r="715" spans="1:2" x14ac:dyDescent="0.35">
      <c r="A715" t="s">
        <v>20</v>
      </c>
      <c r="B715">
        <v>85</v>
      </c>
    </row>
    <row r="716" spans="1:2" x14ac:dyDescent="0.35">
      <c r="A716" t="s">
        <v>20</v>
      </c>
      <c r="B716">
        <v>144</v>
      </c>
    </row>
    <row r="717" spans="1:2" x14ac:dyDescent="0.35">
      <c r="A717" t="s">
        <v>20</v>
      </c>
      <c r="B717">
        <v>2443</v>
      </c>
    </row>
    <row r="718" spans="1:2" x14ac:dyDescent="0.35">
      <c r="A718" t="s">
        <v>20</v>
      </c>
      <c r="B718">
        <v>64</v>
      </c>
    </row>
    <row r="719" spans="1:2" x14ac:dyDescent="0.35">
      <c r="A719" t="s">
        <v>20</v>
      </c>
      <c r="B719">
        <v>268</v>
      </c>
    </row>
    <row r="720" spans="1:2" x14ac:dyDescent="0.35">
      <c r="A720" t="s">
        <v>20</v>
      </c>
      <c r="B720">
        <v>195</v>
      </c>
    </row>
    <row r="721" spans="1:2" x14ac:dyDescent="0.35">
      <c r="A721" t="s">
        <v>20</v>
      </c>
      <c r="B721">
        <v>186</v>
      </c>
    </row>
    <row r="722" spans="1:2" x14ac:dyDescent="0.35">
      <c r="A722" t="s">
        <v>20</v>
      </c>
      <c r="B722">
        <v>460</v>
      </c>
    </row>
    <row r="723" spans="1:2" x14ac:dyDescent="0.35">
      <c r="A723" t="s">
        <v>20</v>
      </c>
      <c r="B723">
        <v>2528</v>
      </c>
    </row>
    <row r="724" spans="1:2" x14ac:dyDescent="0.35">
      <c r="A724" t="s">
        <v>20</v>
      </c>
      <c r="B724">
        <v>3657</v>
      </c>
    </row>
    <row r="725" spans="1:2" x14ac:dyDescent="0.35">
      <c r="A725" t="s">
        <v>20</v>
      </c>
      <c r="B725">
        <v>131</v>
      </c>
    </row>
    <row r="726" spans="1:2" x14ac:dyDescent="0.35">
      <c r="A726" t="s">
        <v>20</v>
      </c>
      <c r="B726">
        <v>239</v>
      </c>
    </row>
    <row r="727" spans="1:2" x14ac:dyDescent="0.35">
      <c r="A727" t="s">
        <v>20</v>
      </c>
      <c r="B727">
        <v>78</v>
      </c>
    </row>
    <row r="728" spans="1:2" x14ac:dyDescent="0.35">
      <c r="A728" t="s">
        <v>20</v>
      </c>
      <c r="B728">
        <v>1773</v>
      </c>
    </row>
    <row r="729" spans="1:2" x14ac:dyDescent="0.35">
      <c r="A729" t="s">
        <v>20</v>
      </c>
      <c r="B729">
        <v>32</v>
      </c>
    </row>
    <row r="730" spans="1:2" x14ac:dyDescent="0.35">
      <c r="A730" t="s">
        <v>20</v>
      </c>
      <c r="B730">
        <v>369</v>
      </c>
    </row>
    <row r="731" spans="1:2" x14ac:dyDescent="0.35">
      <c r="A731" t="s">
        <v>20</v>
      </c>
      <c r="B731">
        <v>89</v>
      </c>
    </row>
    <row r="732" spans="1:2" x14ac:dyDescent="0.35">
      <c r="A732" t="s">
        <v>20</v>
      </c>
      <c r="B732">
        <v>147</v>
      </c>
    </row>
    <row r="733" spans="1:2" x14ac:dyDescent="0.35">
      <c r="A733" t="s">
        <v>20</v>
      </c>
      <c r="B733">
        <v>126</v>
      </c>
    </row>
    <row r="734" spans="1:2" x14ac:dyDescent="0.35">
      <c r="A734" t="s">
        <v>20</v>
      </c>
      <c r="B734">
        <v>2218</v>
      </c>
    </row>
    <row r="735" spans="1:2" x14ac:dyDescent="0.35">
      <c r="A735" t="s">
        <v>20</v>
      </c>
      <c r="B735">
        <v>202</v>
      </c>
    </row>
    <row r="736" spans="1:2" x14ac:dyDescent="0.35">
      <c r="A736" t="s">
        <v>20</v>
      </c>
      <c r="B736">
        <v>140</v>
      </c>
    </row>
    <row r="737" spans="1:2" x14ac:dyDescent="0.35">
      <c r="A737" t="s">
        <v>20</v>
      </c>
      <c r="B737">
        <v>1052</v>
      </c>
    </row>
    <row r="738" spans="1:2" x14ac:dyDescent="0.35">
      <c r="A738" t="s">
        <v>20</v>
      </c>
      <c r="B738">
        <v>247</v>
      </c>
    </row>
    <row r="739" spans="1:2" x14ac:dyDescent="0.35">
      <c r="A739" t="s">
        <v>20</v>
      </c>
      <c r="B739">
        <v>84</v>
      </c>
    </row>
    <row r="740" spans="1:2" x14ac:dyDescent="0.35">
      <c r="A740" t="s">
        <v>20</v>
      </c>
      <c r="B740">
        <v>88</v>
      </c>
    </row>
    <row r="741" spans="1:2" x14ac:dyDescent="0.35">
      <c r="A741" t="s">
        <v>20</v>
      </c>
      <c r="B741">
        <v>156</v>
      </c>
    </row>
    <row r="742" spans="1:2" x14ac:dyDescent="0.35">
      <c r="A742" t="s">
        <v>20</v>
      </c>
      <c r="B742">
        <v>2985</v>
      </c>
    </row>
    <row r="743" spans="1:2" x14ac:dyDescent="0.35">
      <c r="A743" t="s">
        <v>20</v>
      </c>
      <c r="B743">
        <v>762</v>
      </c>
    </row>
    <row r="744" spans="1:2" x14ac:dyDescent="0.35">
      <c r="A744" t="s">
        <v>20</v>
      </c>
      <c r="B744">
        <v>554</v>
      </c>
    </row>
    <row r="745" spans="1:2" x14ac:dyDescent="0.35">
      <c r="A745" t="s">
        <v>20</v>
      </c>
      <c r="B745">
        <v>135</v>
      </c>
    </row>
    <row r="746" spans="1:2" x14ac:dyDescent="0.35">
      <c r="A746" t="s">
        <v>20</v>
      </c>
      <c r="B746">
        <v>122</v>
      </c>
    </row>
    <row r="747" spans="1:2" x14ac:dyDescent="0.35">
      <c r="A747" t="s">
        <v>20</v>
      </c>
      <c r="B747">
        <v>221</v>
      </c>
    </row>
    <row r="748" spans="1:2" x14ac:dyDescent="0.35">
      <c r="A748" t="s">
        <v>20</v>
      </c>
      <c r="B748">
        <v>126</v>
      </c>
    </row>
    <row r="749" spans="1:2" x14ac:dyDescent="0.35">
      <c r="A749" t="s">
        <v>20</v>
      </c>
      <c r="B749">
        <v>1022</v>
      </c>
    </row>
    <row r="750" spans="1:2" x14ac:dyDescent="0.35">
      <c r="A750" t="s">
        <v>20</v>
      </c>
      <c r="B750">
        <v>3177</v>
      </c>
    </row>
    <row r="751" spans="1:2" x14ac:dyDescent="0.35">
      <c r="A751" t="s">
        <v>20</v>
      </c>
      <c r="B751">
        <v>198</v>
      </c>
    </row>
    <row r="752" spans="1:2" x14ac:dyDescent="0.35">
      <c r="A752" t="s">
        <v>20</v>
      </c>
      <c r="B752">
        <v>85</v>
      </c>
    </row>
    <row r="753" spans="1:2" x14ac:dyDescent="0.35">
      <c r="A753" t="s">
        <v>20</v>
      </c>
      <c r="B753">
        <v>3596</v>
      </c>
    </row>
    <row r="754" spans="1:2" x14ac:dyDescent="0.35">
      <c r="A754" t="s">
        <v>20</v>
      </c>
      <c r="B754">
        <v>244</v>
      </c>
    </row>
    <row r="755" spans="1:2" x14ac:dyDescent="0.35">
      <c r="A755" t="s">
        <v>20</v>
      </c>
      <c r="B755">
        <v>5180</v>
      </c>
    </row>
    <row r="756" spans="1:2" x14ac:dyDescent="0.35">
      <c r="A756" t="s">
        <v>20</v>
      </c>
      <c r="B756">
        <v>589</v>
      </c>
    </row>
    <row r="757" spans="1:2" x14ac:dyDescent="0.35">
      <c r="A757" t="s">
        <v>20</v>
      </c>
      <c r="B757">
        <v>2725</v>
      </c>
    </row>
    <row r="758" spans="1:2" x14ac:dyDescent="0.35">
      <c r="A758" t="s">
        <v>20</v>
      </c>
      <c r="B758">
        <v>300</v>
      </c>
    </row>
    <row r="759" spans="1:2" x14ac:dyDescent="0.35">
      <c r="A759" t="s">
        <v>20</v>
      </c>
      <c r="B759">
        <v>144</v>
      </c>
    </row>
    <row r="760" spans="1:2" x14ac:dyDescent="0.35">
      <c r="A760" t="s">
        <v>20</v>
      </c>
      <c r="B760">
        <v>87</v>
      </c>
    </row>
    <row r="761" spans="1:2" x14ac:dyDescent="0.35">
      <c r="A761" t="s">
        <v>20</v>
      </c>
      <c r="B761">
        <v>3116</v>
      </c>
    </row>
    <row r="762" spans="1:2" x14ac:dyDescent="0.35">
      <c r="A762" t="s">
        <v>20</v>
      </c>
      <c r="B762">
        <v>909</v>
      </c>
    </row>
    <row r="763" spans="1:2" x14ac:dyDescent="0.35">
      <c r="A763" t="s">
        <v>20</v>
      </c>
      <c r="B763">
        <v>1613</v>
      </c>
    </row>
    <row r="764" spans="1:2" x14ac:dyDescent="0.35">
      <c r="A764" t="s">
        <v>20</v>
      </c>
      <c r="B764">
        <v>136</v>
      </c>
    </row>
    <row r="765" spans="1:2" x14ac:dyDescent="0.35">
      <c r="A765" t="s">
        <v>20</v>
      </c>
      <c r="B765">
        <v>130</v>
      </c>
    </row>
    <row r="766" spans="1:2" x14ac:dyDescent="0.35">
      <c r="A766" t="s">
        <v>20</v>
      </c>
      <c r="B766">
        <v>102</v>
      </c>
    </row>
    <row r="767" spans="1:2" x14ac:dyDescent="0.35">
      <c r="A767" t="s">
        <v>20</v>
      </c>
      <c r="B767">
        <v>4006</v>
      </c>
    </row>
    <row r="768" spans="1:2" x14ac:dyDescent="0.35">
      <c r="A768" t="s">
        <v>20</v>
      </c>
      <c r="B768">
        <v>1629</v>
      </c>
    </row>
    <row r="769" spans="1:2" x14ac:dyDescent="0.35">
      <c r="A769" t="s">
        <v>20</v>
      </c>
      <c r="B769">
        <v>2188</v>
      </c>
    </row>
    <row r="770" spans="1:2" x14ac:dyDescent="0.35">
      <c r="A770" t="s">
        <v>20</v>
      </c>
      <c r="B770">
        <v>2409</v>
      </c>
    </row>
    <row r="771" spans="1:2" x14ac:dyDescent="0.35">
      <c r="A771" t="s">
        <v>20</v>
      </c>
      <c r="B771">
        <v>194</v>
      </c>
    </row>
    <row r="772" spans="1:2" x14ac:dyDescent="0.35">
      <c r="A772" t="s">
        <v>20</v>
      </c>
      <c r="B772">
        <v>1140</v>
      </c>
    </row>
    <row r="773" spans="1:2" x14ac:dyDescent="0.35">
      <c r="A773" t="s">
        <v>20</v>
      </c>
      <c r="B773">
        <v>102</v>
      </c>
    </row>
    <row r="774" spans="1:2" x14ac:dyDescent="0.35">
      <c r="A774" t="s">
        <v>20</v>
      </c>
      <c r="B774">
        <v>2857</v>
      </c>
    </row>
    <row r="775" spans="1:2" x14ac:dyDescent="0.35">
      <c r="A775" t="s">
        <v>20</v>
      </c>
      <c r="B775">
        <v>107</v>
      </c>
    </row>
    <row r="776" spans="1:2" x14ac:dyDescent="0.35">
      <c r="A776" t="s">
        <v>20</v>
      </c>
      <c r="B776">
        <v>160</v>
      </c>
    </row>
    <row r="777" spans="1:2" x14ac:dyDescent="0.35">
      <c r="A777" t="s">
        <v>20</v>
      </c>
      <c r="B777">
        <v>2230</v>
      </c>
    </row>
    <row r="778" spans="1:2" x14ac:dyDescent="0.35">
      <c r="A778" t="s">
        <v>20</v>
      </c>
      <c r="B778">
        <v>316</v>
      </c>
    </row>
    <row r="779" spans="1:2" x14ac:dyDescent="0.35">
      <c r="A779" t="s">
        <v>20</v>
      </c>
      <c r="B779">
        <v>117</v>
      </c>
    </row>
    <row r="780" spans="1:2" x14ac:dyDescent="0.35">
      <c r="A780" t="s">
        <v>20</v>
      </c>
      <c r="B780">
        <v>6406</v>
      </c>
    </row>
    <row r="781" spans="1:2" x14ac:dyDescent="0.35">
      <c r="A781" t="s">
        <v>20</v>
      </c>
      <c r="B781">
        <v>192</v>
      </c>
    </row>
    <row r="782" spans="1:2" x14ac:dyDescent="0.35">
      <c r="A782" t="s">
        <v>20</v>
      </c>
      <c r="B782">
        <v>26</v>
      </c>
    </row>
    <row r="783" spans="1:2" x14ac:dyDescent="0.35">
      <c r="A783" t="s">
        <v>20</v>
      </c>
      <c r="B783">
        <v>723</v>
      </c>
    </row>
    <row r="784" spans="1:2" x14ac:dyDescent="0.35">
      <c r="A784" t="s">
        <v>20</v>
      </c>
      <c r="B784">
        <v>170</v>
      </c>
    </row>
    <row r="785" spans="1:2" x14ac:dyDescent="0.35">
      <c r="A785" t="s">
        <v>20</v>
      </c>
      <c r="B785">
        <v>238</v>
      </c>
    </row>
    <row r="786" spans="1:2" x14ac:dyDescent="0.35">
      <c r="A786" t="s">
        <v>20</v>
      </c>
      <c r="B786">
        <v>55</v>
      </c>
    </row>
    <row r="787" spans="1:2" x14ac:dyDescent="0.35">
      <c r="A787" t="s">
        <v>20</v>
      </c>
      <c r="B787">
        <v>128</v>
      </c>
    </row>
    <row r="788" spans="1:2" x14ac:dyDescent="0.35">
      <c r="A788" t="s">
        <v>20</v>
      </c>
      <c r="B788">
        <v>2144</v>
      </c>
    </row>
    <row r="789" spans="1:2" x14ac:dyDescent="0.35">
      <c r="A789" t="s">
        <v>20</v>
      </c>
      <c r="B789">
        <v>2693</v>
      </c>
    </row>
    <row r="790" spans="1:2" x14ac:dyDescent="0.35">
      <c r="A790" t="s">
        <v>20</v>
      </c>
      <c r="B790">
        <v>432</v>
      </c>
    </row>
    <row r="791" spans="1:2" x14ac:dyDescent="0.35">
      <c r="A791" t="s">
        <v>20</v>
      </c>
      <c r="B791">
        <v>189</v>
      </c>
    </row>
    <row r="792" spans="1:2" x14ac:dyDescent="0.35">
      <c r="A792" t="s">
        <v>20</v>
      </c>
      <c r="B792">
        <v>154</v>
      </c>
    </row>
    <row r="793" spans="1:2" x14ac:dyDescent="0.35">
      <c r="A793" t="s">
        <v>20</v>
      </c>
      <c r="B793">
        <v>96</v>
      </c>
    </row>
    <row r="794" spans="1:2" x14ac:dyDescent="0.35">
      <c r="A794" t="s">
        <v>20</v>
      </c>
      <c r="B794">
        <v>3063</v>
      </c>
    </row>
    <row r="795" spans="1:2" x14ac:dyDescent="0.35">
      <c r="A795" t="s">
        <v>20</v>
      </c>
      <c r="B795">
        <v>2266</v>
      </c>
    </row>
    <row r="796" spans="1:2" x14ac:dyDescent="0.35">
      <c r="A796" t="s">
        <v>20</v>
      </c>
      <c r="B796">
        <v>194</v>
      </c>
    </row>
    <row r="797" spans="1:2" x14ac:dyDescent="0.35">
      <c r="A797" t="s">
        <v>20</v>
      </c>
      <c r="B797">
        <v>129</v>
      </c>
    </row>
    <row r="798" spans="1:2" x14ac:dyDescent="0.35">
      <c r="A798" t="s">
        <v>20</v>
      </c>
      <c r="B798">
        <v>375</v>
      </c>
    </row>
    <row r="799" spans="1:2" x14ac:dyDescent="0.35">
      <c r="A799" t="s">
        <v>20</v>
      </c>
      <c r="B799">
        <v>409</v>
      </c>
    </row>
    <row r="800" spans="1:2" x14ac:dyDescent="0.35">
      <c r="A800" t="s">
        <v>20</v>
      </c>
      <c r="B800">
        <v>234</v>
      </c>
    </row>
    <row r="801" spans="1:2" x14ac:dyDescent="0.35">
      <c r="A801" t="s">
        <v>20</v>
      </c>
      <c r="B801">
        <v>3016</v>
      </c>
    </row>
    <row r="802" spans="1:2" x14ac:dyDescent="0.35">
      <c r="A802" t="s">
        <v>20</v>
      </c>
      <c r="B802">
        <v>264</v>
      </c>
    </row>
    <row r="803" spans="1:2" x14ac:dyDescent="0.35">
      <c r="A803" t="s">
        <v>20</v>
      </c>
      <c r="B803">
        <v>272</v>
      </c>
    </row>
    <row r="804" spans="1:2" x14ac:dyDescent="0.35">
      <c r="A804" t="s">
        <v>20</v>
      </c>
      <c r="B804">
        <v>419</v>
      </c>
    </row>
    <row r="805" spans="1:2" x14ac:dyDescent="0.35">
      <c r="A805" t="s">
        <v>20</v>
      </c>
      <c r="B805">
        <v>1621</v>
      </c>
    </row>
    <row r="806" spans="1:2" x14ac:dyDescent="0.35">
      <c r="A806" t="s">
        <v>20</v>
      </c>
      <c r="B806">
        <v>1101</v>
      </c>
    </row>
    <row r="807" spans="1:2" x14ac:dyDescent="0.35">
      <c r="A807" t="s">
        <v>20</v>
      </c>
      <c r="B807">
        <v>1073</v>
      </c>
    </row>
    <row r="808" spans="1:2" x14ac:dyDescent="0.35">
      <c r="A808" t="s">
        <v>20</v>
      </c>
      <c r="B808">
        <v>331</v>
      </c>
    </row>
    <row r="809" spans="1:2" x14ac:dyDescent="0.35">
      <c r="A809" t="s">
        <v>20</v>
      </c>
      <c r="B809">
        <v>1170</v>
      </c>
    </row>
    <row r="810" spans="1:2" x14ac:dyDescent="0.35">
      <c r="A810" t="s">
        <v>20</v>
      </c>
      <c r="B810">
        <v>363</v>
      </c>
    </row>
    <row r="811" spans="1:2" x14ac:dyDescent="0.35">
      <c r="A811" t="s">
        <v>20</v>
      </c>
      <c r="B811">
        <v>103</v>
      </c>
    </row>
    <row r="812" spans="1:2" x14ac:dyDescent="0.35">
      <c r="A812" t="s">
        <v>20</v>
      </c>
      <c r="B812">
        <v>147</v>
      </c>
    </row>
    <row r="813" spans="1:2" x14ac:dyDescent="0.35">
      <c r="A813" t="s">
        <v>20</v>
      </c>
      <c r="B813">
        <v>110</v>
      </c>
    </row>
    <row r="814" spans="1:2" x14ac:dyDescent="0.35">
      <c r="A814" t="s">
        <v>20</v>
      </c>
      <c r="B814">
        <v>134</v>
      </c>
    </row>
    <row r="815" spans="1:2" x14ac:dyDescent="0.35">
      <c r="A815" t="s">
        <v>20</v>
      </c>
      <c r="B815">
        <v>269</v>
      </c>
    </row>
    <row r="816" spans="1:2" x14ac:dyDescent="0.35">
      <c r="A816" t="s">
        <v>20</v>
      </c>
      <c r="B816">
        <v>175</v>
      </c>
    </row>
    <row r="817" spans="1:2" x14ac:dyDescent="0.35">
      <c r="A817" t="s">
        <v>20</v>
      </c>
      <c r="B817">
        <v>69</v>
      </c>
    </row>
    <row r="818" spans="1:2" x14ac:dyDescent="0.35">
      <c r="A818" t="s">
        <v>20</v>
      </c>
      <c r="B818">
        <v>190</v>
      </c>
    </row>
    <row r="819" spans="1:2" x14ac:dyDescent="0.35">
      <c r="A819" t="s">
        <v>20</v>
      </c>
      <c r="B819">
        <v>237</v>
      </c>
    </row>
    <row r="820" spans="1:2" x14ac:dyDescent="0.35">
      <c r="A820" t="s">
        <v>20</v>
      </c>
      <c r="B820">
        <v>196</v>
      </c>
    </row>
    <row r="821" spans="1:2" x14ac:dyDescent="0.35">
      <c r="A821" t="s">
        <v>20</v>
      </c>
      <c r="B821">
        <v>7295</v>
      </c>
    </row>
    <row r="822" spans="1:2" x14ac:dyDescent="0.35">
      <c r="A822" t="s">
        <v>20</v>
      </c>
      <c r="B822">
        <v>2893</v>
      </c>
    </row>
    <row r="823" spans="1:2" x14ac:dyDescent="0.35">
      <c r="A823" t="s">
        <v>20</v>
      </c>
      <c r="B823">
        <v>820</v>
      </c>
    </row>
    <row r="824" spans="1:2" x14ac:dyDescent="0.35">
      <c r="A824" t="s">
        <v>20</v>
      </c>
      <c r="B824">
        <v>2038</v>
      </c>
    </row>
    <row r="825" spans="1:2" x14ac:dyDescent="0.35">
      <c r="A825" t="s">
        <v>20</v>
      </c>
      <c r="B825">
        <v>116</v>
      </c>
    </row>
    <row r="826" spans="1:2" x14ac:dyDescent="0.35">
      <c r="A826" t="s">
        <v>20</v>
      </c>
      <c r="B826">
        <v>1345</v>
      </c>
    </row>
    <row r="827" spans="1:2" x14ac:dyDescent="0.35">
      <c r="A827" t="s">
        <v>20</v>
      </c>
      <c r="B827">
        <v>168</v>
      </c>
    </row>
    <row r="828" spans="1:2" x14ac:dyDescent="0.35">
      <c r="A828" t="s">
        <v>20</v>
      </c>
      <c r="B828">
        <v>137</v>
      </c>
    </row>
    <row r="829" spans="1:2" x14ac:dyDescent="0.35">
      <c r="A829" t="s">
        <v>20</v>
      </c>
      <c r="B829">
        <v>186</v>
      </c>
    </row>
    <row r="830" spans="1:2" x14ac:dyDescent="0.35">
      <c r="A830" t="s">
        <v>20</v>
      </c>
      <c r="B830">
        <v>125</v>
      </c>
    </row>
    <row r="831" spans="1:2" x14ac:dyDescent="0.35">
      <c r="A831" t="s">
        <v>20</v>
      </c>
      <c r="B831">
        <v>202</v>
      </c>
    </row>
    <row r="832" spans="1:2" x14ac:dyDescent="0.35">
      <c r="A832" t="s">
        <v>20</v>
      </c>
      <c r="B832">
        <v>103</v>
      </c>
    </row>
    <row r="833" spans="1:2" x14ac:dyDescent="0.35">
      <c r="A833" t="s">
        <v>20</v>
      </c>
      <c r="B833">
        <v>1785</v>
      </c>
    </row>
    <row r="834" spans="1:2" x14ac:dyDescent="0.35">
      <c r="A834" t="s">
        <v>20</v>
      </c>
      <c r="B834">
        <v>157</v>
      </c>
    </row>
    <row r="835" spans="1:2" x14ac:dyDescent="0.35">
      <c r="A835" t="s">
        <v>20</v>
      </c>
      <c r="B835">
        <v>555</v>
      </c>
    </row>
    <row r="836" spans="1:2" x14ac:dyDescent="0.35">
      <c r="A836" t="s">
        <v>20</v>
      </c>
      <c r="B836">
        <v>297</v>
      </c>
    </row>
    <row r="837" spans="1:2" x14ac:dyDescent="0.35">
      <c r="A837" t="s">
        <v>20</v>
      </c>
      <c r="B837">
        <v>123</v>
      </c>
    </row>
    <row r="838" spans="1:2" x14ac:dyDescent="0.35">
      <c r="A838" t="s">
        <v>20</v>
      </c>
      <c r="B838">
        <v>3036</v>
      </c>
    </row>
    <row r="839" spans="1:2" x14ac:dyDescent="0.35">
      <c r="A839" t="s">
        <v>20</v>
      </c>
      <c r="B839">
        <v>144</v>
      </c>
    </row>
    <row r="840" spans="1:2" x14ac:dyDescent="0.35">
      <c r="A840" t="s">
        <v>20</v>
      </c>
      <c r="B840">
        <v>121</v>
      </c>
    </row>
    <row r="841" spans="1:2" x14ac:dyDescent="0.35">
      <c r="A841" t="s">
        <v>20</v>
      </c>
      <c r="B841">
        <v>181</v>
      </c>
    </row>
    <row r="842" spans="1:2" x14ac:dyDescent="0.35">
      <c r="A842" t="s">
        <v>20</v>
      </c>
      <c r="B842">
        <v>122</v>
      </c>
    </row>
    <row r="843" spans="1:2" x14ac:dyDescent="0.35">
      <c r="A843" t="s">
        <v>20</v>
      </c>
      <c r="B843">
        <v>1071</v>
      </c>
    </row>
    <row r="844" spans="1:2" x14ac:dyDescent="0.35">
      <c r="A844" t="s">
        <v>20</v>
      </c>
      <c r="B844">
        <v>980</v>
      </c>
    </row>
    <row r="845" spans="1:2" x14ac:dyDescent="0.35">
      <c r="A845" t="s">
        <v>20</v>
      </c>
      <c r="B845">
        <v>536</v>
      </c>
    </row>
    <row r="846" spans="1:2" x14ac:dyDescent="0.35">
      <c r="A846" t="s">
        <v>20</v>
      </c>
      <c r="B846">
        <v>1991</v>
      </c>
    </row>
    <row r="847" spans="1:2" x14ac:dyDescent="0.35">
      <c r="A847" t="s">
        <v>20</v>
      </c>
      <c r="B847">
        <v>180</v>
      </c>
    </row>
    <row r="848" spans="1:2" x14ac:dyDescent="0.35">
      <c r="A848" t="s">
        <v>20</v>
      </c>
      <c r="B848">
        <v>130</v>
      </c>
    </row>
    <row r="849" spans="1:2" x14ac:dyDescent="0.35">
      <c r="A849" t="s">
        <v>20</v>
      </c>
      <c r="B849">
        <v>122</v>
      </c>
    </row>
    <row r="850" spans="1:2" x14ac:dyDescent="0.35">
      <c r="A850" t="s">
        <v>20</v>
      </c>
      <c r="B850">
        <v>140</v>
      </c>
    </row>
    <row r="851" spans="1:2" x14ac:dyDescent="0.35">
      <c r="A851" t="s">
        <v>20</v>
      </c>
      <c r="B851">
        <v>3388</v>
      </c>
    </row>
    <row r="852" spans="1:2" x14ac:dyDescent="0.35">
      <c r="A852" t="s">
        <v>20</v>
      </c>
      <c r="B852">
        <v>280</v>
      </c>
    </row>
    <row r="853" spans="1:2" x14ac:dyDescent="0.35">
      <c r="A853" t="s">
        <v>20</v>
      </c>
      <c r="B853">
        <v>366</v>
      </c>
    </row>
    <row r="854" spans="1:2" x14ac:dyDescent="0.35">
      <c r="A854" t="s">
        <v>20</v>
      </c>
      <c r="B854">
        <v>270</v>
      </c>
    </row>
    <row r="855" spans="1:2" x14ac:dyDescent="0.35">
      <c r="A855" t="s">
        <v>20</v>
      </c>
      <c r="B855">
        <v>137</v>
      </c>
    </row>
    <row r="856" spans="1:2" x14ac:dyDescent="0.35">
      <c r="A856" t="s">
        <v>20</v>
      </c>
      <c r="B856">
        <v>3205</v>
      </c>
    </row>
    <row r="857" spans="1:2" x14ac:dyDescent="0.35">
      <c r="A857" t="s">
        <v>20</v>
      </c>
      <c r="B857">
        <v>288</v>
      </c>
    </row>
    <row r="858" spans="1:2" x14ac:dyDescent="0.35">
      <c r="A858" t="s">
        <v>20</v>
      </c>
      <c r="B858">
        <v>148</v>
      </c>
    </row>
    <row r="859" spans="1:2" x14ac:dyDescent="0.35">
      <c r="A859" t="s">
        <v>20</v>
      </c>
      <c r="B859">
        <v>114</v>
      </c>
    </row>
    <row r="860" spans="1:2" x14ac:dyDescent="0.35">
      <c r="A860" t="s">
        <v>20</v>
      </c>
      <c r="B860">
        <v>1518</v>
      </c>
    </row>
    <row r="861" spans="1:2" x14ac:dyDescent="0.35">
      <c r="A861" t="s">
        <v>20</v>
      </c>
      <c r="B861">
        <v>166</v>
      </c>
    </row>
    <row r="862" spans="1:2" x14ac:dyDescent="0.35">
      <c r="A862" t="s">
        <v>20</v>
      </c>
      <c r="B862">
        <v>100</v>
      </c>
    </row>
    <row r="863" spans="1:2" x14ac:dyDescent="0.35">
      <c r="A863" t="s">
        <v>20</v>
      </c>
      <c r="B863">
        <v>235</v>
      </c>
    </row>
    <row r="864" spans="1:2" x14ac:dyDescent="0.35">
      <c r="A864" t="s">
        <v>20</v>
      </c>
      <c r="B864">
        <v>148</v>
      </c>
    </row>
    <row r="865" spans="1:2" x14ac:dyDescent="0.35">
      <c r="A865" t="s">
        <v>20</v>
      </c>
      <c r="B865">
        <v>198</v>
      </c>
    </row>
    <row r="866" spans="1:2" x14ac:dyDescent="0.35">
      <c r="A866" t="s">
        <v>20</v>
      </c>
      <c r="B866">
        <v>150</v>
      </c>
    </row>
    <row r="867" spans="1:2" x14ac:dyDescent="0.35">
      <c r="A867" t="s">
        <v>20</v>
      </c>
      <c r="B867">
        <v>216</v>
      </c>
    </row>
    <row r="868" spans="1:2" x14ac:dyDescent="0.35">
      <c r="A868" t="s">
        <v>20</v>
      </c>
      <c r="B868">
        <v>5139</v>
      </c>
    </row>
    <row r="869" spans="1:2" x14ac:dyDescent="0.35">
      <c r="A869" t="s">
        <v>20</v>
      </c>
      <c r="B869">
        <v>2353</v>
      </c>
    </row>
    <row r="870" spans="1:2" x14ac:dyDescent="0.35">
      <c r="A870" t="s">
        <v>20</v>
      </c>
      <c r="B870">
        <v>78</v>
      </c>
    </row>
    <row r="871" spans="1:2" x14ac:dyDescent="0.35">
      <c r="A871" t="s">
        <v>20</v>
      </c>
      <c r="B871">
        <v>174</v>
      </c>
    </row>
    <row r="872" spans="1:2" x14ac:dyDescent="0.35">
      <c r="A872" t="s">
        <v>20</v>
      </c>
      <c r="B872">
        <v>164</v>
      </c>
    </row>
    <row r="873" spans="1:2" x14ac:dyDescent="0.35">
      <c r="A873" t="s">
        <v>20</v>
      </c>
      <c r="B873">
        <v>161</v>
      </c>
    </row>
    <row r="874" spans="1:2" x14ac:dyDescent="0.35">
      <c r="A874" t="s">
        <v>20</v>
      </c>
      <c r="B874">
        <v>138</v>
      </c>
    </row>
    <row r="875" spans="1:2" x14ac:dyDescent="0.35">
      <c r="A875" t="s">
        <v>20</v>
      </c>
      <c r="B875">
        <v>3308</v>
      </c>
    </row>
    <row r="876" spans="1:2" x14ac:dyDescent="0.35">
      <c r="A876" t="s">
        <v>20</v>
      </c>
      <c r="B876">
        <v>127</v>
      </c>
    </row>
    <row r="877" spans="1:2" x14ac:dyDescent="0.35">
      <c r="A877" t="s">
        <v>20</v>
      </c>
      <c r="B877">
        <v>207</v>
      </c>
    </row>
    <row r="878" spans="1:2" x14ac:dyDescent="0.35">
      <c r="A878" t="s">
        <v>20</v>
      </c>
      <c r="B878">
        <v>181</v>
      </c>
    </row>
    <row r="879" spans="1:2" x14ac:dyDescent="0.35">
      <c r="A879" t="s">
        <v>20</v>
      </c>
      <c r="B879">
        <v>110</v>
      </c>
    </row>
    <row r="880" spans="1:2" x14ac:dyDescent="0.35">
      <c r="A880" t="s">
        <v>20</v>
      </c>
      <c r="B880">
        <v>185</v>
      </c>
    </row>
    <row r="881" spans="1:2" x14ac:dyDescent="0.35">
      <c r="A881" t="s">
        <v>20</v>
      </c>
      <c r="B881">
        <v>121</v>
      </c>
    </row>
    <row r="882" spans="1:2" x14ac:dyDescent="0.35">
      <c r="A882" t="s">
        <v>20</v>
      </c>
      <c r="B882">
        <v>106</v>
      </c>
    </row>
    <row r="883" spans="1:2" x14ac:dyDescent="0.35">
      <c r="A883" t="s">
        <v>20</v>
      </c>
      <c r="B883">
        <v>142</v>
      </c>
    </row>
    <row r="884" spans="1:2" x14ac:dyDescent="0.35">
      <c r="A884" t="s">
        <v>20</v>
      </c>
      <c r="B884">
        <v>233</v>
      </c>
    </row>
    <row r="885" spans="1:2" x14ac:dyDescent="0.35">
      <c r="A885" t="s">
        <v>20</v>
      </c>
      <c r="B885">
        <v>218</v>
      </c>
    </row>
    <row r="886" spans="1:2" x14ac:dyDescent="0.35">
      <c r="A886" t="s">
        <v>20</v>
      </c>
      <c r="B886">
        <v>76</v>
      </c>
    </row>
    <row r="887" spans="1:2" x14ac:dyDescent="0.35">
      <c r="A887" t="s">
        <v>20</v>
      </c>
      <c r="B887">
        <v>43</v>
      </c>
    </row>
    <row r="888" spans="1:2" x14ac:dyDescent="0.35">
      <c r="A888" t="s">
        <v>20</v>
      </c>
      <c r="B888">
        <v>221</v>
      </c>
    </row>
    <row r="889" spans="1:2" x14ac:dyDescent="0.35">
      <c r="A889" t="s">
        <v>20</v>
      </c>
      <c r="B889">
        <v>2805</v>
      </c>
    </row>
    <row r="890" spans="1:2" x14ac:dyDescent="0.35">
      <c r="A890" t="s">
        <v>20</v>
      </c>
      <c r="B890">
        <v>68</v>
      </c>
    </row>
    <row r="891" spans="1:2" x14ac:dyDescent="0.35">
      <c r="A891" t="s">
        <v>20</v>
      </c>
      <c r="B891">
        <v>183</v>
      </c>
    </row>
    <row r="892" spans="1:2" x14ac:dyDescent="0.35">
      <c r="A892" t="s">
        <v>20</v>
      </c>
      <c r="B892">
        <v>133</v>
      </c>
    </row>
    <row r="893" spans="1:2" x14ac:dyDescent="0.35">
      <c r="A893" t="s">
        <v>20</v>
      </c>
      <c r="B893">
        <v>2489</v>
      </c>
    </row>
    <row r="894" spans="1:2" x14ac:dyDescent="0.35">
      <c r="A894" t="s">
        <v>20</v>
      </c>
      <c r="B894">
        <v>69</v>
      </c>
    </row>
    <row r="895" spans="1:2" x14ac:dyDescent="0.35">
      <c r="A895" t="s">
        <v>20</v>
      </c>
      <c r="B895">
        <v>279</v>
      </c>
    </row>
    <row r="896" spans="1:2" x14ac:dyDescent="0.35">
      <c r="A896" t="s">
        <v>20</v>
      </c>
      <c r="B896">
        <v>210</v>
      </c>
    </row>
    <row r="897" spans="1:2" x14ac:dyDescent="0.35">
      <c r="A897" t="s">
        <v>20</v>
      </c>
      <c r="B897">
        <v>2100</v>
      </c>
    </row>
    <row r="898" spans="1:2" x14ac:dyDescent="0.35">
      <c r="A898" t="s">
        <v>20</v>
      </c>
      <c r="B898">
        <v>252</v>
      </c>
    </row>
    <row r="899" spans="1:2" x14ac:dyDescent="0.35">
      <c r="A899" t="s">
        <v>20</v>
      </c>
      <c r="B899">
        <v>1280</v>
      </c>
    </row>
    <row r="900" spans="1:2" x14ac:dyDescent="0.35">
      <c r="A900" t="s">
        <v>20</v>
      </c>
      <c r="B900">
        <v>157</v>
      </c>
    </row>
    <row r="901" spans="1:2" x14ac:dyDescent="0.35">
      <c r="A901" t="s">
        <v>20</v>
      </c>
      <c r="B901">
        <v>194</v>
      </c>
    </row>
    <row r="902" spans="1:2" x14ac:dyDescent="0.35">
      <c r="A902" t="s">
        <v>20</v>
      </c>
      <c r="B902">
        <v>82</v>
      </c>
    </row>
    <row r="903" spans="1:2" x14ac:dyDescent="0.35">
      <c r="A903" t="s">
        <v>20</v>
      </c>
      <c r="B903">
        <v>4233</v>
      </c>
    </row>
    <row r="904" spans="1:2" x14ac:dyDescent="0.35">
      <c r="A904" t="s">
        <v>20</v>
      </c>
      <c r="B904">
        <v>1297</v>
      </c>
    </row>
    <row r="905" spans="1:2" x14ac:dyDescent="0.35">
      <c r="A905" t="s">
        <v>20</v>
      </c>
      <c r="B905">
        <v>165</v>
      </c>
    </row>
    <row r="906" spans="1:2" x14ac:dyDescent="0.35">
      <c r="A906" t="s">
        <v>20</v>
      </c>
      <c r="B906">
        <v>119</v>
      </c>
    </row>
    <row r="907" spans="1:2" x14ac:dyDescent="0.35">
      <c r="A907" t="s">
        <v>20</v>
      </c>
      <c r="B907">
        <v>1797</v>
      </c>
    </row>
    <row r="908" spans="1:2" x14ac:dyDescent="0.35">
      <c r="A908" t="s">
        <v>20</v>
      </c>
      <c r="B908">
        <v>261</v>
      </c>
    </row>
    <row r="909" spans="1:2" x14ac:dyDescent="0.35">
      <c r="A909" t="s">
        <v>20</v>
      </c>
      <c r="B909">
        <v>157</v>
      </c>
    </row>
    <row r="910" spans="1:2" x14ac:dyDescent="0.35">
      <c r="A910" t="s">
        <v>20</v>
      </c>
      <c r="B910">
        <v>3533</v>
      </c>
    </row>
    <row r="911" spans="1:2" x14ac:dyDescent="0.35">
      <c r="A911" t="s">
        <v>20</v>
      </c>
      <c r="B911">
        <v>155</v>
      </c>
    </row>
    <row r="912" spans="1:2" x14ac:dyDescent="0.35">
      <c r="A912" t="s">
        <v>20</v>
      </c>
      <c r="B912">
        <v>132</v>
      </c>
    </row>
    <row r="913" spans="1:2" x14ac:dyDescent="0.35">
      <c r="A913" t="s">
        <v>20</v>
      </c>
      <c r="B913">
        <v>1354</v>
      </c>
    </row>
    <row r="914" spans="1:2" x14ac:dyDescent="0.35">
      <c r="A914" t="s">
        <v>20</v>
      </c>
      <c r="B914">
        <v>48</v>
      </c>
    </row>
    <row r="915" spans="1:2" x14ac:dyDescent="0.35">
      <c r="A915" t="s">
        <v>20</v>
      </c>
      <c r="B915">
        <v>110</v>
      </c>
    </row>
    <row r="916" spans="1:2" x14ac:dyDescent="0.35">
      <c r="A916" t="s">
        <v>20</v>
      </c>
      <c r="B916">
        <v>172</v>
      </c>
    </row>
    <row r="917" spans="1:2" x14ac:dyDescent="0.35">
      <c r="A917" t="s">
        <v>20</v>
      </c>
      <c r="B917">
        <v>307</v>
      </c>
    </row>
    <row r="918" spans="1:2" x14ac:dyDescent="0.35">
      <c r="A918" t="s">
        <v>20</v>
      </c>
      <c r="B918">
        <v>160</v>
      </c>
    </row>
    <row r="919" spans="1:2" x14ac:dyDescent="0.35">
      <c r="A919" t="s">
        <v>20</v>
      </c>
      <c r="B919">
        <v>1467</v>
      </c>
    </row>
    <row r="920" spans="1:2" x14ac:dyDescent="0.35">
      <c r="A920" t="s">
        <v>20</v>
      </c>
      <c r="B920">
        <v>2662</v>
      </c>
    </row>
    <row r="921" spans="1:2" x14ac:dyDescent="0.35">
      <c r="A921" t="s">
        <v>20</v>
      </c>
      <c r="B921">
        <v>452</v>
      </c>
    </row>
    <row r="922" spans="1:2" x14ac:dyDescent="0.35">
      <c r="A922" t="s">
        <v>20</v>
      </c>
      <c r="B922">
        <v>158</v>
      </c>
    </row>
    <row r="923" spans="1:2" x14ac:dyDescent="0.35">
      <c r="A923" t="s">
        <v>20</v>
      </c>
      <c r="B923">
        <v>225</v>
      </c>
    </row>
    <row r="924" spans="1:2" x14ac:dyDescent="0.35">
      <c r="A924" t="s">
        <v>20</v>
      </c>
      <c r="B924">
        <v>65</v>
      </c>
    </row>
    <row r="925" spans="1:2" x14ac:dyDescent="0.35">
      <c r="A925" t="s">
        <v>20</v>
      </c>
      <c r="B925">
        <v>163</v>
      </c>
    </row>
    <row r="926" spans="1:2" x14ac:dyDescent="0.35">
      <c r="A926" t="s">
        <v>20</v>
      </c>
      <c r="B926">
        <v>85</v>
      </c>
    </row>
    <row r="927" spans="1:2" x14ac:dyDescent="0.35">
      <c r="A927" t="s">
        <v>20</v>
      </c>
      <c r="B927">
        <v>217</v>
      </c>
    </row>
    <row r="928" spans="1:2" x14ac:dyDescent="0.35">
      <c r="A928" t="s">
        <v>20</v>
      </c>
      <c r="B928">
        <v>150</v>
      </c>
    </row>
    <row r="929" spans="1:2" x14ac:dyDescent="0.35">
      <c r="A929" t="s">
        <v>20</v>
      </c>
      <c r="B929">
        <v>3272</v>
      </c>
    </row>
    <row r="930" spans="1:2" x14ac:dyDescent="0.35">
      <c r="A930" t="s">
        <v>20</v>
      </c>
      <c r="B930">
        <v>300</v>
      </c>
    </row>
    <row r="931" spans="1:2" x14ac:dyDescent="0.35">
      <c r="A931" t="s">
        <v>20</v>
      </c>
      <c r="B931">
        <v>126</v>
      </c>
    </row>
    <row r="932" spans="1:2" x14ac:dyDescent="0.35">
      <c r="A932" t="s">
        <v>20</v>
      </c>
      <c r="B932">
        <v>2320</v>
      </c>
    </row>
    <row r="933" spans="1:2" x14ac:dyDescent="0.35">
      <c r="A933" t="s">
        <v>20</v>
      </c>
      <c r="B933">
        <v>81</v>
      </c>
    </row>
    <row r="934" spans="1:2" x14ac:dyDescent="0.35">
      <c r="A934" t="s">
        <v>20</v>
      </c>
      <c r="B934">
        <v>1887</v>
      </c>
    </row>
    <row r="935" spans="1:2" x14ac:dyDescent="0.35">
      <c r="A935" t="s">
        <v>20</v>
      </c>
      <c r="B935">
        <v>4358</v>
      </c>
    </row>
    <row r="936" spans="1:2" x14ac:dyDescent="0.35">
      <c r="A936" t="s">
        <v>20</v>
      </c>
      <c r="B936">
        <v>53</v>
      </c>
    </row>
    <row r="937" spans="1:2" x14ac:dyDescent="0.35">
      <c r="A937" t="s">
        <v>20</v>
      </c>
      <c r="B937">
        <v>2414</v>
      </c>
    </row>
    <row r="938" spans="1:2" x14ac:dyDescent="0.35">
      <c r="A938" t="s">
        <v>20</v>
      </c>
      <c r="B938">
        <v>80</v>
      </c>
    </row>
    <row r="939" spans="1:2" x14ac:dyDescent="0.35">
      <c r="A939" t="s">
        <v>20</v>
      </c>
      <c r="B939">
        <v>193</v>
      </c>
    </row>
    <row r="940" spans="1:2" x14ac:dyDescent="0.35">
      <c r="A940" t="s">
        <v>20</v>
      </c>
      <c r="B940">
        <v>52</v>
      </c>
    </row>
    <row r="941" spans="1:2" x14ac:dyDescent="0.35">
      <c r="A941" t="s">
        <v>20</v>
      </c>
      <c r="B941">
        <v>290</v>
      </c>
    </row>
    <row r="942" spans="1:2" x14ac:dyDescent="0.35">
      <c r="A942" t="s">
        <v>20</v>
      </c>
      <c r="B942">
        <v>122</v>
      </c>
    </row>
    <row r="943" spans="1:2" x14ac:dyDescent="0.35">
      <c r="A943" t="s">
        <v>20</v>
      </c>
      <c r="B943">
        <v>1470</v>
      </c>
    </row>
    <row r="944" spans="1:2" x14ac:dyDescent="0.35">
      <c r="A944" t="s">
        <v>20</v>
      </c>
      <c r="B944">
        <v>165</v>
      </c>
    </row>
    <row r="945" spans="1:2" x14ac:dyDescent="0.35">
      <c r="A945" t="s">
        <v>20</v>
      </c>
      <c r="B945">
        <v>182</v>
      </c>
    </row>
    <row r="946" spans="1:2" x14ac:dyDescent="0.35">
      <c r="A946" t="s">
        <v>20</v>
      </c>
      <c r="B946">
        <v>199</v>
      </c>
    </row>
    <row r="947" spans="1:2" x14ac:dyDescent="0.35">
      <c r="A947" t="s">
        <v>20</v>
      </c>
      <c r="B947">
        <v>56</v>
      </c>
    </row>
    <row r="948" spans="1:2" x14ac:dyDescent="0.35">
      <c r="A948" t="s">
        <v>20</v>
      </c>
      <c r="B948">
        <v>1460</v>
      </c>
    </row>
    <row r="949" spans="1:2" x14ac:dyDescent="0.35">
      <c r="A949" t="s">
        <v>20</v>
      </c>
      <c r="B949">
        <v>123</v>
      </c>
    </row>
    <row r="950" spans="1:2" x14ac:dyDescent="0.35">
      <c r="A950" t="s">
        <v>20</v>
      </c>
      <c r="B950">
        <v>159</v>
      </c>
    </row>
    <row r="951" spans="1:2" x14ac:dyDescent="0.35">
      <c r="A951" t="s">
        <v>20</v>
      </c>
      <c r="B951">
        <v>110</v>
      </c>
    </row>
    <row r="952" spans="1:2" x14ac:dyDescent="0.35">
      <c r="A952" t="s">
        <v>20</v>
      </c>
      <c r="B952">
        <v>236</v>
      </c>
    </row>
    <row r="953" spans="1:2" x14ac:dyDescent="0.35">
      <c r="A953" t="s">
        <v>20</v>
      </c>
      <c r="B953">
        <v>191</v>
      </c>
    </row>
    <row r="954" spans="1:2" x14ac:dyDescent="0.35">
      <c r="A954" t="s">
        <v>20</v>
      </c>
      <c r="B954">
        <v>3934</v>
      </c>
    </row>
    <row r="955" spans="1:2" x14ac:dyDescent="0.35">
      <c r="A955" t="s">
        <v>20</v>
      </c>
      <c r="B955">
        <v>80</v>
      </c>
    </row>
    <row r="956" spans="1:2" x14ac:dyDescent="0.35">
      <c r="A956" t="s">
        <v>20</v>
      </c>
      <c r="B956">
        <v>462</v>
      </c>
    </row>
    <row r="957" spans="1:2" x14ac:dyDescent="0.35">
      <c r="A957" t="s">
        <v>20</v>
      </c>
      <c r="B957">
        <v>179</v>
      </c>
    </row>
    <row r="958" spans="1:2" x14ac:dyDescent="0.35">
      <c r="A958" t="s">
        <v>20</v>
      </c>
      <c r="B958">
        <v>1866</v>
      </c>
    </row>
    <row r="959" spans="1:2" x14ac:dyDescent="0.35">
      <c r="A959" t="s">
        <v>20</v>
      </c>
      <c r="B959">
        <v>156</v>
      </c>
    </row>
    <row r="960" spans="1:2" x14ac:dyDescent="0.35">
      <c r="A960" t="s">
        <v>20</v>
      </c>
      <c r="B960">
        <v>255</v>
      </c>
    </row>
    <row r="961" spans="1:2" x14ac:dyDescent="0.35">
      <c r="A961" t="s">
        <v>20</v>
      </c>
      <c r="B961">
        <v>2261</v>
      </c>
    </row>
    <row r="962" spans="1:2" x14ac:dyDescent="0.35">
      <c r="A962" t="s">
        <v>20</v>
      </c>
      <c r="B962">
        <v>40</v>
      </c>
    </row>
    <row r="963" spans="1:2" x14ac:dyDescent="0.35">
      <c r="A963" t="s">
        <v>20</v>
      </c>
      <c r="B963">
        <v>2289</v>
      </c>
    </row>
    <row r="964" spans="1:2" x14ac:dyDescent="0.35">
      <c r="A964" t="s">
        <v>20</v>
      </c>
      <c r="B964">
        <v>65</v>
      </c>
    </row>
    <row r="965" spans="1:2" x14ac:dyDescent="0.35">
      <c r="A965" t="s">
        <v>20</v>
      </c>
      <c r="B965">
        <v>3777</v>
      </c>
    </row>
    <row r="966" spans="1:2" x14ac:dyDescent="0.35">
      <c r="A966" t="s">
        <v>20</v>
      </c>
      <c r="B966">
        <v>184</v>
      </c>
    </row>
    <row r="967" spans="1:2" x14ac:dyDescent="0.35">
      <c r="A967" t="s">
        <v>20</v>
      </c>
      <c r="B967">
        <v>85</v>
      </c>
    </row>
    <row r="968" spans="1:2" x14ac:dyDescent="0.35">
      <c r="A968" t="s">
        <v>20</v>
      </c>
      <c r="B968">
        <v>144</v>
      </c>
    </row>
    <row r="969" spans="1:2" x14ac:dyDescent="0.35">
      <c r="A969" t="s">
        <v>20</v>
      </c>
      <c r="B969">
        <v>1902</v>
      </c>
    </row>
    <row r="970" spans="1:2" x14ac:dyDescent="0.35">
      <c r="A970" t="s">
        <v>20</v>
      </c>
      <c r="B970">
        <v>105</v>
      </c>
    </row>
    <row r="971" spans="1:2" x14ac:dyDescent="0.35">
      <c r="A971" t="s">
        <v>20</v>
      </c>
      <c r="B971">
        <v>132</v>
      </c>
    </row>
    <row r="972" spans="1:2" x14ac:dyDescent="0.35">
      <c r="A972" t="s">
        <v>20</v>
      </c>
      <c r="B972">
        <v>96</v>
      </c>
    </row>
    <row r="973" spans="1:2" x14ac:dyDescent="0.35">
      <c r="A973" t="s">
        <v>20</v>
      </c>
      <c r="B973">
        <v>114</v>
      </c>
    </row>
    <row r="974" spans="1:2" x14ac:dyDescent="0.35">
      <c r="A974" t="s">
        <v>20</v>
      </c>
      <c r="B974">
        <v>203</v>
      </c>
    </row>
    <row r="975" spans="1:2" x14ac:dyDescent="0.35">
      <c r="A975" t="s">
        <v>20</v>
      </c>
      <c r="B975">
        <v>1559</v>
      </c>
    </row>
    <row r="976" spans="1:2" x14ac:dyDescent="0.35">
      <c r="A976" t="s">
        <v>20</v>
      </c>
      <c r="B976">
        <v>1548</v>
      </c>
    </row>
    <row r="977" spans="1:2" x14ac:dyDescent="0.35">
      <c r="A977" t="s">
        <v>20</v>
      </c>
      <c r="B977">
        <v>80</v>
      </c>
    </row>
    <row r="978" spans="1:2" x14ac:dyDescent="0.35">
      <c r="A978" t="s">
        <v>20</v>
      </c>
      <c r="B978">
        <v>131</v>
      </c>
    </row>
    <row r="979" spans="1:2" x14ac:dyDescent="0.35">
      <c r="A979" t="s">
        <v>20</v>
      </c>
      <c r="B979">
        <v>112</v>
      </c>
    </row>
    <row r="980" spans="1:2" x14ac:dyDescent="0.35">
      <c r="A980" t="s">
        <v>20</v>
      </c>
      <c r="B980">
        <v>155</v>
      </c>
    </row>
    <row r="981" spans="1:2" x14ac:dyDescent="0.35">
      <c r="A981" t="s">
        <v>20</v>
      </c>
      <c r="B981">
        <v>266</v>
      </c>
    </row>
    <row r="982" spans="1:2" x14ac:dyDescent="0.35">
      <c r="A982" t="s">
        <v>20</v>
      </c>
      <c r="B982">
        <v>155</v>
      </c>
    </row>
    <row r="983" spans="1:2" x14ac:dyDescent="0.35">
      <c r="A983" t="s">
        <v>20</v>
      </c>
      <c r="B983">
        <v>207</v>
      </c>
    </row>
    <row r="984" spans="1:2" x14ac:dyDescent="0.35">
      <c r="A984" t="s">
        <v>20</v>
      </c>
      <c r="B984">
        <v>245</v>
      </c>
    </row>
    <row r="985" spans="1:2" x14ac:dyDescent="0.35">
      <c r="A985" t="s">
        <v>20</v>
      </c>
      <c r="B985">
        <v>1573</v>
      </c>
    </row>
    <row r="986" spans="1:2" x14ac:dyDescent="0.35">
      <c r="A986" t="s">
        <v>20</v>
      </c>
      <c r="B986">
        <v>114</v>
      </c>
    </row>
    <row r="987" spans="1:2" x14ac:dyDescent="0.35">
      <c r="A987" t="s">
        <v>20</v>
      </c>
      <c r="B987">
        <v>93</v>
      </c>
    </row>
    <row r="988" spans="1:2" x14ac:dyDescent="0.35">
      <c r="A988" t="s">
        <v>20</v>
      </c>
      <c r="B988">
        <v>1681</v>
      </c>
    </row>
    <row r="989" spans="1:2" x14ac:dyDescent="0.35">
      <c r="A989" t="s">
        <v>20</v>
      </c>
      <c r="B989">
        <v>32</v>
      </c>
    </row>
    <row r="990" spans="1:2" x14ac:dyDescent="0.35">
      <c r="A990" t="s">
        <v>20</v>
      </c>
      <c r="B990">
        <v>135</v>
      </c>
    </row>
    <row r="991" spans="1:2" x14ac:dyDescent="0.35">
      <c r="A991" t="s">
        <v>20</v>
      </c>
      <c r="B991">
        <v>140</v>
      </c>
    </row>
    <row r="992" spans="1:2" x14ac:dyDescent="0.35">
      <c r="A992" t="s">
        <v>20</v>
      </c>
      <c r="B992">
        <v>92</v>
      </c>
    </row>
    <row r="993" spans="1:2" x14ac:dyDescent="0.35">
      <c r="A993" t="s">
        <v>20</v>
      </c>
      <c r="B993">
        <v>1015</v>
      </c>
    </row>
    <row r="994" spans="1:2" x14ac:dyDescent="0.35">
      <c r="A994" t="s">
        <v>20</v>
      </c>
      <c r="B994">
        <v>323</v>
      </c>
    </row>
    <row r="995" spans="1:2" x14ac:dyDescent="0.35">
      <c r="A995" t="s">
        <v>20</v>
      </c>
      <c r="B995">
        <v>2326</v>
      </c>
    </row>
    <row r="996" spans="1:2" x14ac:dyDescent="0.35">
      <c r="A996" t="s">
        <v>20</v>
      </c>
      <c r="B996">
        <v>381</v>
      </c>
    </row>
    <row r="997" spans="1:2" x14ac:dyDescent="0.35">
      <c r="A997" t="s">
        <v>20</v>
      </c>
      <c r="B997">
        <v>480</v>
      </c>
    </row>
    <row r="998" spans="1:2" x14ac:dyDescent="0.35">
      <c r="A998" t="s">
        <v>20</v>
      </c>
      <c r="B998">
        <v>226</v>
      </c>
    </row>
    <row r="999" spans="1:2" x14ac:dyDescent="0.35">
      <c r="A999" t="s">
        <v>20</v>
      </c>
      <c r="B999">
        <v>241</v>
      </c>
    </row>
    <row r="1000" spans="1:2" x14ac:dyDescent="0.35">
      <c r="A1000" t="s">
        <v>20</v>
      </c>
      <c r="B1000">
        <v>132</v>
      </c>
    </row>
    <row r="1001" spans="1:2" x14ac:dyDescent="0.35">
      <c r="A1001" t="s">
        <v>20</v>
      </c>
      <c r="B1001">
        <v>2043</v>
      </c>
    </row>
  </sheetData>
  <sortState xmlns:xlrd2="http://schemas.microsoft.com/office/spreadsheetml/2017/richdata2" ref="A2:B1004">
    <sortCondition sortBy="cellColor" ref="A2:A1004" dxfId="25"/>
  </sortState>
  <mergeCells count="2">
    <mergeCell ref="L6:M6"/>
    <mergeCell ref="L11:M11"/>
  </mergeCells>
  <conditionalFormatting sqref="A1:A1048576">
    <cfRule type="cellIs" dxfId="24" priority="12" operator="equal">
      <formula>"canceled"</formula>
    </cfRule>
    <cfRule type="cellIs" dxfId="23" priority="12" operator="equal">
      <formula>"live"</formula>
    </cfRule>
    <cfRule type="cellIs" dxfId="22" priority="4" operator="equal">
      <formula>"failed"</formula>
    </cfRule>
    <cfRule type="cellIs" dxfId="21" priority="3" operator="equal">
      <formula>"successful"</formula>
    </cfRule>
  </conditionalFormatting>
  <conditionalFormatting sqref="A2:A1001">
    <cfRule type="expression" dxfId="20" priority="11">
      <formula>XFB2&gt;XFA2</formula>
    </cfRule>
    <cfRule type="expression" dxfId="19" priority="13">
      <formula>XFB2&lt;XFA2</formula>
    </cfRule>
  </conditionalFormatting>
  <conditionalFormatting sqref="B4">
    <cfRule type="expression" dxfId="18" priority="14">
      <formula>"E2&gt;D2"</formula>
    </cfRule>
  </conditionalFormatting>
  <conditionalFormatting sqref="A1:A1048576">
    <cfRule type="cellIs" dxfId="17" priority="5" operator="equal">
      <formula>"canceled"</formula>
    </cfRule>
    <cfRule type="cellIs" dxfId="16" priority="6" operator="equal">
      <formula>"live"</formula>
    </cfRule>
  </conditionalFormatting>
  <conditionalFormatting sqref="A2:A1001">
    <cfRule type="expression" dxfId="15" priority="7">
      <formula>XFC2&gt;XFB2</formula>
    </cfRule>
    <cfRule type="expression" dxfId="14" priority="8">
      <formula>XFC2&lt;XFB2</formula>
    </cfRule>
  </conditionalFormatting>
  <conditionalFormatting sqref="D1:D1048576">
    <cfRule type="cellIs" dxfId="13" priority="2" operator="equal">
      <formula>"failed"</formula>
    </cfRule>
  </conditionalFormatting>
  <conditionalFormatting sqref="G1:G1048576">
    <cfRule type="cellIs" dxfId="0" priority="1" operator="equal">
      <formula>"successful"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E5B17-B915-492E-B0AA-0F2A8807B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PivotTable1</vt:lpstr>
      <vt:lpstr>PivotTable2</vt:lpstr>
      <vt:lpstr>PivotTable3</vt:lpstr>
      <vt:lpstr>GoalAnalysis</vt:lpstr>
      <vt:lpstr>Statistical Analysis</vt:lpstr>
      <vt:lpstr>goal</vt:lpstr>
      <vt:lpstr>outcome</vt:lpstr>
      <vt:lpstr>outcomes</vt:lpstr>
      <vt:lpstr>percentfunded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Olivia Billings</cp:lastModifiedBy>
  <dcterms:created xsi:type="dcterms:W3CDTF">2021-09-29T18:52:28Z</dcterms:created>
  <dcterms:modified xsi:type="dcterms:W3CDTF">2023-10-06T02:25:36Z</dcterms:modified>
</cp:coreProperties>
</file>