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DIC" sheetId="1" r:id="rId3"/>
    <sheet state="visible" name="CORDIC KE hyperbolic" sheetId="2" r:id="rId4"/>
  </sheets>
  <definedNames/>
  <calcPr/>
</workbook>
</file>

<file path=xl/sharedStrings.xml><?xml version="1.0" encoding="utf-8"?>
<sst xmlns="http://schemas.openxmlformats.org/spreadsheetml/2006/main" count="55" uniqueCount="43">
  <si>
    <t>Solving Kepler's equation M = E - e sinE</t>
  </si>
  <si>
    <t>Solving Kepler's equation (hyperbolic case) M = e sinh H - H</t>
  </si>
  <si>
    <t>E:</t>
  </si>
  <si>
    <t>cos E:</t>
  </si>
  <si>
    <t>sin E:</t>
  </si>
  <si>
    <t>M:</t>
  </si>
  <si>
    <t>e:</t>
  </si>
  <si>
    <t>CORDIC (two-sided)</t>
  </si>
  <si>
    <t>Fix point</t>
  </si>
  <si>
    <t>Newton</t>
  </si>
  <si>
    <t>n</t>
  </si>
  <si>
    <t>a_n</t>
  </si>
  <si>
    <t>cos a_n</t>
  </si>
  <si>
    <t>sin a_n</t>
  </si>
  <si>
    <t>En</t>
  </si>
  <si>
    <t>cos E_n</t>
  </si>
  <si>
    <t>sin E_n</t>
  </si>
  <si>
    <t>M_n</t>
  </si>
  <si>
    <t>s_n+1</t>
  </si>
  <si>
    <t>E_n - E</t>
  </si>
  <si>
    <t>E_n</t>
  </si>
  <si>
    <t>E_n-1 + s_n*a_n</t>
  </si>
  <si>
    <t xml:space="preserve"> </t>
  </si>
  <si>
    <t>E_n - e*sin E_n</t>
  </si>
  <si>
    <t xml:space="preserve"> Mn&lt;M</t>
  </si>
  <si>
    <t>E_n+1 = M+e*sin E_n</t>
  </si>
  <si>
    <t>E_0 = M + 0.85e</t>
  </si>
  <si>
    <t>H:</t>
  </si>
  <si>
    <t>cosh H:</t>
  </si>
  <si>
    <t>sinh H:</t>
  </si>
  <si>
    <t>e*exp(H)/2:</t>
  </si>
  <si>
    <t>cosh a_n</t>
  </si>
  <si>
    <t>sinh a_n</t>
  </si>
  <si>
    <t>m</t>
  </si>
  <si>
    <t>Hn</t>
  </si>
  <si>
    <t>cosh H_n</t>
  </si>
  <si>
    <t>sinh H_n</t>
  </si>
  <si>
    <t>H_n - H</t>
  </si>
  <si>
    <t>H_n</t>
  </si>
  <si>
    <t>H_n-1 + s_n*a_n</t>
  </si>
  <si>
    <t>e*sinh H_n - H_n</t>
  </si>
  <si>
    <t>H_n+1 = e*sinh H_n - M</t>
  </si>
  <si>
    <t>H_0 = log(abs(M/e) + 1.8)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</si>
</sst>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3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5" max="5" width="6.0"/>
    <col customWidth="1" min="7" max="7" width="16.0"/>
    <col customWidth="1" min="9" max="9" width="14.57"/>
    <col customWidth="1" min="10" max="10" width="6.86"/>
    <col customWidth="1" min="12" max="12" width="5.14"/>
  </cols>
  <sheetData>
    <row r="1">
      <c r="A1" s="1" t="s">
        <v>0</v>
      </c>
      <c r="B1" s="2"/>
      <c r="C1" s="2"/>
      <c r="F1" s="3"/>
    </row>
    <row r="2">
      <c r="A2" s="4" t="s">
        <v>2</v>
      </c>
      <c r="B2" s="5">
        <v>2.0</v>
      </c>
      <c r="C2" s="4" t="s">
        <v>3</v>
      </c>
      <c r="D2" s="2">
        <f>cos(B2)</f>
        <v>-0.4161468365</v>
      </c>
      <c r="E2" s="4" t="s">
        <v>4</v>
      </c>
      <c r="F2">
        <f>sin(B2)</f>
        <v>0.9092974268</v>
      </c>
    </row>
    <row r="3">
      <c r="A3" s="4" t="s">
        <v>5</v>
      </c>
      <c r="B3" s="6">
        <f>B2-B4*sin(B2)</f>
        <v>1.090702573</v>
      </c>
      <c r="F3" s="3"/>
    </row>
    <row r="4">
      <c r="A4" s="4" t="s">
        <v>6</v>
      </c>
      <c r="B4" s="5">
        <v>1.0</v>
      </c>
      <c r="F4" s="3"/>
    </row>
    <row r="5">
      <c r="F5" s="1" t="s">
        <v>7</v>
      </c>
      <c r="M5" s="2" t="s">
        <v>8</v>
      </c>
      <c r="N5" s="2" t="s">
        <v>9</v>
      </c>
    </row>
    <row r="6">
      <c r="A6" s="7"/>
      <c r="B6" s="7"/>
      <c r="C6" s="7"/>
      <c r="D6" s="7"/>
      <c r="E6" s="8"/>
      <c r="F6" s="9"/>
      <c r="G6" s="7"/>
      <c r="H6" s="7"/>
      <c r="I6" s="7"/>
      <c r="J6" s="7"/>
      <c r="K6" s="7"/>
      <c r="L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 t="s">
        <v>10</v>
      </c>
      <c r="B7" s="7" t="s">
        <v>11</v>
      </c>
      <c r="C7" s="7" t="s">
        <v>12</v>
      </c>
      <c r="D7" s="7" t="s">
        <v>13</v>
      </c>
      <c r="E7" s="8"/>
      <c r="F7" s="9" t="s">
        <v>14</v>
      </c>
      <c r="G7" s="7" t="s">
        <v>15</v>
      </c>
      <c r="H7" s="7" t="s">
        <v>16</v>
      </c>
      <c r="I7" s="7" t="s">
        <v>17</v>
      </c>
      <c r="J7" s="7" t="s">
        <v>18</v>
      </c>
      <c r="K7" s="7" t="s">
        <v>19</v>
      </c>
      <c r="L7" s="8"/>
      <c r="M7" s="7" t="s">
        <v>20</v>
      </c>
      <c r="N7" s="7" t="s">
        <v>20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/>
      <c r="F8" s="1" t="s">
        <v>21</v>
      </c>
      <c r="G8" s="2" t="s">
        <v>22</v>
      </c>
      <c r="H8" s="2"/>
      <c r="I8" s="2" t="s">
        <v>23</v>
      </c>
      <c r="J8" s="2" t="s">
        <v>24</v>
      </c>
      <c r="M8" s="2" t="s">
        <v>25</v>
      </c>
      <c r="N8" s="2" t="s">
        <v>26</v>
      </c>
    </row>
    <row r="9">
      <c r="A9" s="2">
        <v>0.0</v>
      </c>
      <c r="F9" s="1">
        <v>0.0</v>
      </c>
      <c r="G9" s="2">
        <v>1.0</v>
      </c>
      <c r="H9" s="2">
        <v>0.0</v>
      </c>
      <c r="I9">
        <f t="shared" ref="I9:I65" si="1">F9-$B$4*H9</f>
        <v>0</v>
      </c>
      <c r="J9">
        <f t="shared" ref="J9:J65" si="2">IF(I9&lt;$B$3,1,-1)</f>
        <v>1</v>
      </c>
      <c r="K9">
        <f t="shared" ref="K9:K65" si="3">F9-$B$2</f>
        <v>-2</v>
      </c>
      <c r="M9" s="2">
        <v>0.12</v>
      </c>
      <c r="N9">
        <f>$B$3+0.85*$B$4</f>
        <v>1.940702573</v>
      </c>
    </row>
    <row r="10">
      <c r="A10" s="2">
        <v>1.0</v>
      </c>
      <c r="B10" s="2">
        <f>pi()/2</f>
        <v>1.570796327</v>
      </c>
      <c r="C10">
        <f t="shared" ref="C10:C65" si="4">cos(B10)</f>
        <v>0</v>
      </c>
      <c r="D10">
        <f t="shared" ref="D10:D65" si="5">SIN(B10)</f>
        <v>1</v>
      </c>
      <c r="F10" s="3">
        <f t="shared" ref="F10:F65" si="6">F9+J9*B10</f>
        <v>1.570796327</v>
      </c>
      <c r="G10">
        <f t="shared" ref="G10:G65" si="7">G9*C10-J9*D10*H9</f>
        <v>0</v>
      </c>
      <c r="H10">
        <f t="shared" ref="H10:H65" si="8">J9*D10*G9+C10*H9</f>
        <v>1</v>
      </c>
      <c r="I10">
        <f t="shared" si="1"/>
        <v>0.5707963268</v>
      </c>
      <c r="J10">
        <f t="shared" si="2"/>
        <v>1</v>
      </c>
      <c r="K10">
        <f t="shared" si="3"/>
        <v>-0.4292036732</v>
      </c>
      <c r="M10">
        <f t="shared" ref="M10:M36" si="9">$B$3+$B$4*sin($M9)</f>
        <v>1.21041478</v>
      </c>
      <c r="N10">
        <f t="shared" ref="N10:N26" si="10">N9-(N9-$B$4*SIN(N9)-$B$3)/(1-$B$4*cos(N9))</f>
        <v>2.001194346</v>
      </c>
    </row>
    <row r="11">
      <c r="A11" s="2">
        <v>2.0</v>
      </c>
      <c r="B11">
        <f t="shared" ref="B11:B65" si="11">B10/2</f>
        <v>0.7853981634</v>
      </c>
      <c r="C11">
        <f t="shared" si="4"/>
        <v>0.7071067812</v>
      </c>
      <c r="D11">
        <f t="shared" si="5"/>
        <v>0.7071067812</v>
      </c>
      <c r="F11" s="3">
        <f t="shared" si="6"/>
        <v>2.35619449</v>
      </c>
      <c r="G11">
        <f t="shared" si="7"/>
        <v>-0.7071067812</v>
      </c>
      <c r="H11">
        <f t="shared" si="8"/>
        <v>0.7071067812</v>
      </c>
      <c r="I11">
        <f t="shared" si="1"/>
        <v>1.649087709</v>
      </c>
      <c r="J11">
        <f t="shared" si="2"/>
        <v>-1</v>
      </c>
      <c r="K11">
        <f t="shared" si="3"/>
        <v>0.3561944902</v>
      </c>
      <c r="M11">
        <f t="shared" si="9"/>
        <v>2.02646492</v>
      </c>
      <c r="N11">
        <f t="shared" si="10"/>
        <v>2.000000457</v>
      </c>
    </row>
    <row r="12">
      <c r="A12" s="2">
        <v>3.0</v>
      </c>
      <c r="B12">
        <f t="shared" si="11"/>
        <v>0.3926990817</v>
      </c>
      <c r="C12">
        <f t="shared" si="4"/>
        <v>0.9238795325</v>
      </c>
      <c r="D12">
        <f t="shared" si="5"/>
        <v>0.3826834324</v>
      </c>
      <c r="F12" s="3">
        <f t="shared" si="6"/>
        <v>1.963495408</v>
      </c>
      <c r="G12">
        <f t="shared" si="7"/>
        <v>-0.3826834324</v>
      </c>
      <c r="H12">
        <f t="shared" si="8"/>
        <v>0.9238795325</v>
      </c>
      <c r="I12">
        <f t="shared" si="1"/>
        <v>1.039615876</v>
      </c>
      <c r="J12">
        <f t="shared" si="2"/>
        <v>1</v>
      </c>
      <c r="K12">
        <f t="shared" si="3"/>
        <v>-0.03650459151</v>
      </c>
      <c r="M12">
        <f t="shared" si="9"/>
        <v>1.988669579</v>
      </c>
      <c r="N12">
        <f t="shared" si="10"/>
        <v>2</v>
      </c>
    </row>
    <row r="13">
      <c r="A13" s="2">
        <v>4.0</v>
      </c>
      <c r="B13">
        <f t="shared" si="11"/>
        <v>0.1963495408</v>
      </c>
      <c r="C13">
        <f t="shared" si="4"/>
        <v>0.9807852804</v>
      </c>
      <c r="D13">
        <f t="shared" si="5"/>
        <v>0.195090322</v>
      </c>
      <c r="F13" s="3">
        <f t="shared" si="6"/>
        <v>2.159844949</v>
      </c>
      <c r="G13">
        <f t="shared" si="7"/>
        <v>-0.555570233</v>
      </c>
      <c r="H13">
        <f t="shared" si="8"/>
        <v>0.8314696123</v>
      </c>
      <c r="I13">
        <f t="shared" si="1"/>
        <v>1.328375337</v>
      </c>
      <c r="J13">
        <f t="shared" si="2"/>
        <v>-1</v>
      </c>
      <c r="K13">
        <f t="shared" si="3"/>
        <v>0.1598449493</v>
      </c>
      <c r="M13">
        <f t="shared" si="9"/>
        <v>2.004656651</v>
      </c>
      <c r="N13">
        <f t="shared" si="10"/>
        <v>2</v>
      </c>
    </row>
    <row r="14">
      <c r="A14" s="2">
        <v>5.0</v>
      </c>
      <c r="B14">
        <f t="shared" si="11"/>
        <v>0.09817477042</v>
      </c>
      <c r="C14">
        <f t="shared" si="4"/>
        <v>0.9951847267</v>
      </c>
      <c r="D14">
        <f t="shared" si="5"/>
        <v>0.09801714033</v>
      </c>
      <c r="F14" s="3">
        <f t="shared" si="6"/>
        <v>2.061670179</v>
      </c>
      <c r="G14">
        <f t="shared" si="7"/>
        <v>-0.4713967368</v>
      </c>
      <c r="H14">
        <f t="shared" si="8"/>
        <v>0.8819212643</v>
      </c>
      <c r="I14">
        <f t="shared" si="1"/>
        <v>1.179748915</v>
      </c>
      <c r="J14">
        <f t="shared" si="2"/>
        <v>-1</v>
      </c>
      <c r="K14">
        <f t="shared" si="3"/>
        <v>0.06167017892</v>
      </c>
      <c r="M14">
        <f t="shared" si="9"/>
        <v>1.998052297</v>
      </c>
      <c r="N14">
        <f t="shared" si="10"/>
        <v>2</v>
      </c>
    </row>
    <row r="15">
      <c r="A15" s="2">
        <v>6.0</v>
      </c>
      <c r="B15">
        <f t="shared" si="11"/>
        <v>0.04908738521</v>
      </c>
      <c r="C15">
        <f t="shared" si="4"/>
        <v>0.9987954562</v>
      </c>
      <c r="D15">
        <f t="shared" si="5"/>
        <v>0.04906767433</v>
      </c>
      <c r="F15" s="3">
        <f t="shared" si="6"/>
        <v>2.012582794</v>
      </c>
      <c r="G15">
        <f t="shared" si="7"/>
        <v>-0.4275550934</v>
      </c>
      <c r="H15">
        <f t="shared" si="8"/>
        <v>0.9039892931</v>
      </c>
      <c r="I15">
        <f t="shared" si="1"/>
        <v>1.108593501</v>
      </c>
      <c r="J15">
        <f t="shared" si="2"/>
        <v>-1</v>
      </c>
      <c r="K15">
        <f t="shared" si="3"/>
        <v>0.01258279371</v>
      </c>
      <c r="M15">
        <f t="shared" si="9"/>
        <v>2.000808805</v>
      </c>
      <c r="N15">
        <f t="shared" si="10"/>
        <v>2</v>
      </c>
    </row>
    <row r="16">
      <c r="A16" s="2">
        <v>7.0</v>
      </c>
      <c r="B16">
        <f t="shared" si="11"/>
        <v>0.02454369261</v>
      </c>
      <c r="C16">
        <f t="shared" si="4"/>
        <v>0.9996988187</v>
      </c>
      <c r="D16">
        <f t="shared" si="5"/>
        <v>0.02454122852</v>
      </c>
      <c r="F16" s="3">
        <f t="shared" si="6"/>
        <v>1.988039101</v>
      </c>
      <c r="G16">
        <f t="shared" si="7"/>
        <v>-0.405241314</v>
      </c>
      <c r="H16">
        <f t="shared" si="8"/>
        <v>0.9142097557</v>
      </c>
      <c r="I16">
        <f t="shared" si="1"/>
        <v>1.073829345</v>
      </c>
      <c r="J16">
        <f t="shared" si="2"/>
        <v>1</v>
      </c>
      <c r="K16">
        <f t="shared" si="3"/>
        <v>-0.0119608989</v>
      </c>
      <c r="M16">
        <f t="shared" si="9"/>
        <v>1.999663121</v>
      </c>
      <c r="N16">
        <f t="shared" si="10"/>
        <v>2</v>
      </c>
    </row>
    <row r="17">
      <c r="A17" s="2">
        <v>8.0</v>
      </c>
      <c r="B17">
        <f t="shared" si="11"/>
        <v>0.0122718463</v>
      </c>
      <c r="C17">
        <f t="shared" si="4"/>
        <v>0.9999247018</v>
      </c>
      <c r="D17">
        <f t="shared" si="5"/>
        <v>0.01227153829</v>
      </c>
      <c r="F17" s="3">
        <f t="shared" si="6"/>
        <v>2.000310947</v>
      </c>
      <c r="G17">
        <f t="shared" si="7"/>
        <v>-0.4164295601</v>
      </c>
      <c r="H17">
        <f t="shared" si="8"/>
        <v>0.9091679831</v>
      </c>
      <c r="I17">
        <f t="shared" si="1"/>
        <v>1.091142964</v>
      </c>
      <c r="J17">
        <f t="shared" si="2"/>
        <v>-1</v>
      </c>
      <c r="K17">
        <f t="shared" si="3"/>
        <v>0.0003109474029</v>
      </c>
      <c r="M17">
        <f t="shared" si="9"/>
        <v>2.00014014</v>
      </c>
      <c r="N17">
        <f t="shared" si="10"/>
        <v>2</v>
      </c>
    </row>
    <row r="18">
      <c r="A18" s="2">
        <v>9.0</v>
      </c>
      <c r="B18">
        <f t="shared" si="11"/>
        <v>0.006135923152</v>
      </c>
      <c r="C18">
        <f t="shared" si="4"/>
        <v>0.9999811753</v>
      </c>
      <c r="D18">
        <f t="shared" si="5"/>
        <v>0.006135884649</v>
      </c>
      <c r="F18" s="3">
        <f t="shared" si="6"/>
        <v>1.994175024</v>
      </c>
      <c r="G18">
        <f t="shared" si="7"/>
        <v>-0.4108431711</v>
      </c>
      <c r="H18">
        <f t="shared" si="8"/>
        <v>0.911706032</v>
      </c>
      <c r="I18">
        <f t="shared" si="1"/>
        <v>1.082468992</v>
      </c>
      <c r="J18">
        <f t="shared" si="2"/>
        <v>1</v>
      </c>
      <c r="K18">
        <f t="shared" si="3"/>
        <v>-0.005824975749</v>
      </c>
      <c r="M18">
        <f t="shared" si="9"/>
        <v>1.999941672</v>
      </c>
      <c r="N18">
        <f t="shared" si="10"/>
        <v>2</v>
      </c>
    </row>
    <row r="19">
      <c r="A19" s="2">
        <v>10.0</v>
      </c>
      <c r="B19">
        <f t="shared" si="11"/>
        <v>0.003067961576</v>
      </c>
      <c r="C19">
        <f t="shared" si="4"/>
        <v>0.9999952938</v>
      </c>
      <c r="D19">
        <f t="shared" si="5"/>
        <v>0.003067956763</v>
      </c>
      <c r="F19" s="3">
        <f t="shared" si="6"/>
        <v>1.997242986</v>
      </c>
      <c r="G19">
        <f t="shared" si="7"/>
        <v>-0.4136383122</v>
      </c>
      <c r="H19">
        <f t="shared" si="8"/>
        <v>0.9104412923</v>
      </c>
      <c r="I19">
        <f t="shared" si="1"/>
        <v>1.086801694</v>
      </c>
      <c r="J19">
        <f t="shared" si="2"/>
        <v>1</v>
      </c>
      <c r="K19">
        <f t="shared" si="3"/>
        <v>-0.002757014173</v>
      </c>
      <c r="M19">
        <f t="shared" si="9"/>
        <v>2.000024271</v>
      </c>
      <c r="N19">
        <f t="shared" si="10"/>
        <v>2</v>
      </c>
    </row>
    <row r="20">
      <c r="A20" s="2">
        <v>11.0</v>
      </c>
      <c r="B20">
        <f t="shared" si="11"/>
        <v>0.001533980788</v>
      </c>
      <c r="C20">
        <f t="shared" si="4"/>
        <v>0.9999988235</v>
      </c>
      <c r="D20">
        <f t="shared" si="5"/>
        <v>0.001533980186</v>
      </c>
      <c r="F20" s="3">
        <f t="shared" si="6"/>
        <v>1.998776967</v>
      </c>
      <c r="G20">
        <f t="shared" si="7"/>
        <v>-0.4150344245</v>
      </c>
      <c r="H20">
        <f t="shared" si="8"/>
        <v>0.9098057081</v>
      </c>
      <c r="I20">
        <f t="shared" si="1"/>
        <v>1.088971259</v>
      </c>
      <c r="J20">
        <f t="shared" si="2"/>
        <v>1</v>
      </c>
      <c r="K20">
        <f t="shared" si="3"/>
        <v>-0.001223033385</v>
      </c>
      <c r="M20">
        <f t="shared" si="9"/>
        <v>1.999989899</v>
      </c>
      <c r="N20">
        <f t="shared" si="10"/>
        <v>2</v>
      </c>
    </row>
    <row r="21">
      <c r="A21" s="2">
        <v>12.0</v>
      </c>
      <c r="B21">
        <f t="shared" si="11"/>
        <v>0.0007669903939</v>
      </c>
      <c r="C21">
        <f t="shared" si="4"/>
        <v>0.9999997059</v>
      </c>
      <c r="D21">
        <f t="shared" si="5"/>
        <v>0.0007669903187</v>
      </c>
      <c r="F21" s="3">
        <f t="shared" si="6"/>
        <v>1.999543957</v>
      </c>
      <c r="G21">
        <f t="shared" si="7"/>
        <v>-0.4157321146</v>
      </c>
      <c r="H21">
        <f t="shared" si="8"/>
        <v>0.9094871131</v>
      </c>
      <c r="I21">
        <f t="shared" si="1"/>
        <v>1.090056844</v>
      </c>
      <c r="J21">
        <f t="shared" si="2"/>
        <v>1</v>
      </c>
      <c r="K21">
        <f t="shared" si="3"/>
        <v>-0.0004560429911</v>
      </c>
      <c r="M21">
        <f t="shared" si="9"/>
        <v>2.000004203</v>
      </c>
      <c r="N21">
        <f t="shared" si="10"/>
        <v>2</v>
      </c>
    </row>
    <row r="22">
      <c r="A22" s="2">
        <v>13.0</v>
      </c>
      <c r="B22">
        <f t="shared" si="11"/>
        <v>0.000383495197</v>
      </c>
      <c r="C22">
        <f t="shared" si="4"/>
        <v>0.9999999265</v>
      </c>
      <c r="D22">
        <f t="shared" si="5"/>
        <v>0.0003834951876</v>
      </c>
      <c r="F22" s="3">
        <f t="shared" si="6"/>
        <v>1.999927452</v>
      </c>
      <c r="G22">
        <f t="shared" si="7"/>
        <v>-0.4160808679</v>
      </c>
      <c r="H22">
        <f t="shared" si="8"/>
        <v>0.909327615</v>
      </c>
      <c r="I22">
        <f t="shared" si="1"/>
        <v>1.090599837</v>
      </c>
      <c r="J22">
        <f t="shared" si="2"/>
        <v>1</v>
      </c>
      <c r="K22">
        <f t="shared" si="3"/>
        <v>-0.0000725477941</v>
      </c>
      <c r="M22">
        <f t="shared" si="9"/>
        <v>1.999998251</v>
      </c>
      <c r="N22">
        <f t="shared" si="10"/>
        <v>2</v>
      </c>
    </row>
    <row r="23">
      <c r="A23" s="2">
        <v>14.0</v>
      </c>
      <c r="B23">
        <f t="shared" si="11"/>
        <v>0.0001917475985</v>
      </c>
      <c r="C23">
        <f t="shared" si="4"/>
        <v>0.9999999816</v>
      </c>
      <c r="D23">
        <f t="shared" si="5"/>
        <v>0.0001917475973</v>
      </c>
      <c r="F23" s="3">
        <f t="shared" si="6"/>
        <v>2.0001192</v>
      </c>
      <c r="G23">
        <f t="shared" si="7"/>
        <v>-0.4162552217</v>
      </c>
      <c r="H23">
        <f t="shared" si="8"/>
        <v>0.9092478157</v>
      </c>
      <c r="I23">
        <f t="shared" si="1"/>
        <v>1.090871384</v>
      </c>
      <c r="J23">
        <f t="shared" si="2"/>
        <v>-1</v>
      </c>
      <c r="K23">
        <f t="shared" si="3"/>
        <v>0.0001191998044</v>
      </c>
      <c r="M23">
        <f t="shared" si="9"/>
        <v>2.000000728</v>
      </c>
      <c r="N23">
        <f t="shared" si="10"/>
        <v>2</v>
      </c>
    </row>
    <row r="24">
      <c r="A24" s="2">
        <v>15.0</v>
      </c>
      <c r="B24">
        <f t="shared" si="11"/>
        <v>0.00009587379924</v>
      </c>
      <c r="C24">
        <f t="shared" si="4"/>
        <v>0.9999999954</v>
      </c>
      <c r="D24">
        <f t="shared" si="5"/>
        <v>0.0000958737991</v>
      </c>
      <c r="F24" s="3">
        <f t="shared" si="6"/>
        <v>2.000023326</v>
      </c>
      <c r="G24">
        <f t="shared" si="7"/>
        <v>-0.4161680467</v>
      </c>
      <c r="H24">
        <f t="shared" si="8"/>
        <v>0.9092877195</v>
      </c>
      <c r="I24">
        <f t="shared" si="1"/>
        <v>1.090735606</v>
      </c>
      <c r="J24">
        <f t="shared" si="2"/>
        <v>-1</v>
      </c>
      <c r="K24">
        <f t="shared" si="3"/>
        <v>0.00002332600515</v>
      </c>
      <c r="M24">
        <f t="shared" si="9"/>
        <v>1.999999697</v>
      </c>
      <c r="N24">
        <f t="shared" si="10"/>
        <v>2</v>
      </c>
    </row>
    <row r="25">
      <c r="A25" s="2">
        <v>16.0</v>
      </c>
      <c r="B25">
        <f t="shared" si="11"/>
        <v>0.00004793689962</v>
      </c>
      <c r="C25">
        <f t="shared" si="4"/>
        <v>0.9999999989</v>
      </c>
      <c r="D25">
        <f t="shared" si="5"/>
        <v>0.0000479368996</v>
      </c>
      <c r="F25" s="3">
        <f t="shared" si="6"/>
        <v>1.999975389</v>
      </c>
      <c r="G25">
        <f t="shared" si="7"/>
        <v>-0.4161244578</v>
      </c>
      <c r="H25">
        <f t="shared" si="8"/>
        <v>0.9093076683</v>
      </c>
      <c r="I25">
        <f t="shared" si="1"/>
        <v>1.090667721</v>
      </c>
      <c r="J25">
        <f t="shared" si="2"/>
        <v>1</v>
      </c>
      <c r="K25">
        <f t="shared" si="3"/>
        <v>-0.00002461089447</v>
      </c>
      <c r="M25">
        <f t="shared" si="9"/>
        <v>2.000000126</v>
      </c>
      <c r="N25">
        <f t="shared" si="10"/>
        <v>2</v>
      </c>
    </row>
    <row r="26">
      <c r="A26" s="2">
        <v>17.0</v>
      </c>
      <c r="B26">
        <f t="shared" si="11"/>
        <v>0.00002396844981</v>
      </c>
      <c r="C26">
        <f t="shared" si="4"/>
        <v>0.9999999997</v>
      </c>
      <c r="D26">
        <f t="shared" si="5"/>
        <v>0.00002396844981</v>
      </c>
      <c r="F26" s="3">
        <f t="shared" si="6"/>
        <v>1.999999358</v>
      </c>
      <c r="G26">
        <f t="shared" si="7"/>
        <v>-0.4161462524</v>
      </c>
      <c r="H26">
        <f t="shared" si="8"/>
        <v>0.9092976942</v>
      </c>
      <c r="I26">
        <f t="shared" si="1"/>
        <v>1.090701663</v>
      </c>
      <c r="J26">
        <f t="shared" si="2"/>
        <v>1</v>
      </c>
      <c r="K26">
        <f t="shared" si="3"/>
        <v>-0.0000006424446628</v>
      </c>
      <c r="M26">
        <f t="shared" si="9"/>
        <v>1.999999948</v>
      </c>
      <c r="N26">
        <f t="shared" si="10"/>
        <v>2</v>
      </c>
    </row>
    <row r="27">
      <c r="A27" s="2">
        <v>18.0</v>
      </c>
      <c r="B27">
        <f t="shared" si="11"/>
        <v>0.00001198422491</v>
      </c>
      <c r="C27">
        <f t="shared" si="4"/>
        <v>0.9999999999</v>
      </c>
      <c r="D27">
        <f t="shared" si="5"/>
        <v>0.00001198422491</v>
      </c>
      <c r="F27" s="3">
        <f t="shared" si="6"/>
        <v>2.000011342</v>
      </c>
      <c r="G27">
        <f t="shared" si="7"/>
        <v>-0.4161571496</v>
      </c>
      <c r="H27">
        <f t="shared" si="8"/>
        <v>0.9092927069</v>
      </c>
      <c r="I27">
        <f t="shared" si="1"/>
        <v>1.090718635</v>
      </c>
      <c r="J27">
        <f t="shared" si="2"/>
        <v>-1</v>
      </c>
      <c r="K27">
        <f t="shared" si="3"/>
        <v>0.00001134178024</v>
      </c>
      <c r="M27">
        <f t="shared" si="9"/>
        <v>2.000000022</v>
      </c>
    </row>
    <row r="28">
      <c r="A28" s="2">
        <v>19.0</v>
      </c>
      <c r="B28">
        <f t="shared" si="11"/>
        <v>0.000005992112453</v>
      </c>
      <c r="C28">
        <f t="shared" si="4"/>
        <v>1</v>
      </c>
      <c r="D28">
        <f t="shared" si="5"/>
        <v>0.000005992112453</v>
      </c>
      <c r="F28" s="3">
        <f t="shared" si="6"/>
        <v>2.00000535</v>
      </c>
      <c r="G28">
        <f t="shared" si="7"/>
        <v>-0.416151701</v>
      </c>
      <c r="H28">
        <f t="shared" si="8"/>
        <v>0.9092952006</v>
      </c>
      <c r="I28">
        <f t="shared" si="1"/>
        <v>1.090710149</v>
      </c>
      <c r="J28">
        <f t="shared" si="2"/>
        <v>-1</v>
      </c>
      <c r="K28">
        <f t="shared" si="3"/>
        <v>0.00000534966779</v>
      </c>
      <c r="M28">
        <f t="shared" si="9"/>
        <v>1.999999991</v>
      </c>
    </row>
    <row r="29">
      <c r="A29" s="2">
        <v>20.0</v>
      </c>
      <c r="B29">
        <f t="shared" si="11"/>
        <v>0.000002996056226</v>
      </c>
      <c r="C29">
        <f t="shared" si="4"/>
        <v>1</v>
      </c>
      <c r="D29">
        <f t="shared" si="5"/>
        <v>0.000002996056226</v>
      </c>
      <c r="F29" s="3">
        <f t="shared" si="6"/>
        <v>2.000002354</v>
      </c>
      <c r="G29">
        <f t="shared" si="7"/>
        <v>-0.4161489767</v>
      </c>
      <c r="H29">
        <f t="shared" si="8"/>
        <v>0.9092964474</v>
      </c>
      <c r="I29">
        <f t="shared" si="1"/>
        <v>1.090705906</v>
      </c>
      <c r="J29">
        <f t="shared" si="2"/>
        <v>-1</v>
      </c>
      <c r="K29">
        <f t="shared" si="3"/>
        <v>0.000002353611563</v>
      </c>
      <c r="M29">
        <f t="shared" si="9"/>
        <v>2.000000004</v>
      </c>
    </row>
    <row r="30">
      <c r="A30" s="2">
        <v>21.0</v>
      </c>
      <c r="B30">
        <f t="shared" si="11"/>
        <v>0.000001498028113</v>
      </c>
      <c r="C30">
        <f t="shared" si="4"/>
        <v>1</v>
      </c>
      <c r="D30">
        <f t="shared" si="5"/>
        <v>0.000001498028113</v>
      </c>
      <c r="F30" s="3">
        <f t="shared" si="6"/>
        <v>2.000000856</v>
      </c>
      <c r="G30">
        <f t="shared" si="7"/>
        <v>-0.4161476145</v>
      </c>
      <c r="H30">
        <f t="shared" si="8"/>
        <v>0.9092970708</v>
      </c>
      <c r="I30">
        <f t="shared" si="1"/>
        <v>1.090703785</v>
      </c>
      <c r="J30">
        <f t="shared" si="2"/>
        <v>-1</v>
      </c>
      <c r="K30">
        <f t="shared" si="3"/>
        <v>0.0000008555834503</v>
      </c>
      <c r="M30">
        <f t="shared" si="9"/>
        <v>1.999999998</v>
      </c>
    </row>
    <row r="31">
      <c r="A31" s="2">
        <v>22.0</v>
      </c>
      <c r="B31">
        <f t="shared" si="11"/>
        <v>0.0000007490140566</v>
      </c>
      <c r="C31">
        <f t="shared" si="4"/>
        <v>1</v>
      </c>
      <c r="D31">
        <f t="shared" si="5"/>
        <v>0.0000007490140566</v>
      </c>
      <c r="F31" s="3">
        <f t="shared" si="6"/>
        <v>2.000000107</v>
      </c>
      <c r="G31">
        <f t="shared" si="7"/>
        <v>-0.4161469335</v>
      </c>
      <c r="H31">
        <f t="shared" si="8"/>
        <v>0.9092973825</v>
      </c>
      <c r="I31">
        <f t="shared" si="1"/>
        <v>1.090702724</v>
      </c>
      <c r="J31">
        <f t="shared" si="2"/>
        <v>-1</v>
      </c>
      <c r="K31">
        <f t="shared" si="3"/>
        <v>0.0000001065693938</v>
      </c>
      <c r="M31">
        <f t="shared" si="9"/>
        <v>2.000000001</v>
      </c>
    </row>
    <row r="32">
      <c r="A32" s="2">
        <v>23.0</v>
      </c>
      <c r="B32">
        <f t="shared" si="11"/>
        <v>0.0000003745070283</v>
      </c>
      <c r="C32">
        <f t="shared" si="4"/>
        <v>1</v>
      </c>
      <c r="D32">
        <f t="shared" si="5"/>
        <v>0.0000003745070283</v>
      </c>
      <c r="F32" s="3">
        <f t="shared" si="6"/>
        <v>1.999999732</v>
      </c>
      <c r="G32">
        <f t="shared" si="7"/>
        <v>-0.4161465929</v>
      </c>
      <c r="H32">
        <f t="shared" si="8"/>
        <v>0.9092975383</v>
      </c>
      <c r="I32">
        <f t="shared" si="1"/>
        <v>1.090702194</v>
      </c>
      <c r="J32">
        <f t="shared" si="2"/>
        <v>1</v>
      </c>
      <c r="K32">
        <f t="shared" si="3"/>
        <v>-0.0000002679376345</v>
      </c>
      <c r="M32">
        <f t="shared" si="9"/>
        <v>2</v>
      </c>
    </row>
    <row r="33">
      <c r="A33" s="2">
        <v>24.0</v>
      </c>
      <c r="B33">
        <f t="shared" si="11"/>
        <v>0.0000001872535141</v>
      </c>
      <c r="C33">
        <f t="shared" si="4"/>
        <v>1</v>
      </c>
      <c r="D33">
        <f t="shared" si="5"/>
        <v>0.0000001872535141</v>
      </c>
      <c r="F33" s="3">
        <f t="shared" si="6"/>
        <v>1.999999919</v>
      </c>
      <c r="G33">
        <f t="shared" si="7"/>
        <v>-0.4161467632</v>
      </c>
      <c r="H33">
        <f t="shared" si="8"/>
        <v>0.9092974604</v>
      </c>
      <c r="I33">
        <f t="shared" si="1"/>
        <v>1.090702459</v>
      </c>
      <c r="J33">
        <f t="shared" si="2"/>
        <v>1</v>
      </c>
      <c r="K33">
        <f t="shared" si="3"/>
        <v>-0.00000008068412027</v>
      </c>
      <c r="M33">
        <f t="shared" si="9"/>
        <v>2</v>
      </c>
    </row>
    <row r="34">
      <c r="A34" s="2">
        <v>25.0</v>
      </c>
      <c r="B34">
        <f t="shared" si="11"/>
        <v>0.00000009362675707</v>
      </c>
      <c r="C34">
        <f t="shared" si="4"/>
        <v>1</v>
      </c>
      <c r="D34">
        <f t="shared" si="5"/>
        <v>0.00000009362675707</v>
      </c>
      <c r="F34" s="3">
        <f t="shared" si="6"/>
        <v>2.000000013</v>
      </c>
      <c r="G34">
        <f t="shared" si="7"/>
        <v>-0.4161468483</v>
      </c>
      <c r="H34">
        <f t="shared" si="8"/>
        <v>0.9092974214</v>
      </c>
      <c r="I34">
        <f t="shared" si="1"/>
        <v>1.090702592</v>
      </c>
      <c r="J34">
        <f t="shared" si="2"/>
        <v>-1</v>
      </c>
      <c r="K34">
        <f t="shared" si="3"/>
        <v>0.00000001294263674</v>
      </c>
      <c r="M34">
        <f t="shared" si="9"/>
        <v>2</v>
      </c>
    </row>
    <row r="35">
      <c r="A35" s="2">
        <v>26.0</v>
      </c>
      <c r="B35">
        <f t="shared" si="11"/>
        <v>0.00000004681337854</v>
      </c>
      <c r="C35">
        <f t="shared" si="4"/>
        <v>1</v>
      </c>
      <c r="D35">
        <f t="shared" si="5"/>
        <v>0.00000004681337854</v>
      </c>
      <c r="F35" s="3">
        <f t="shared" si="6"/>
        <v>1.999999966</v>
      </c>
      <c r="G35">
        <f t="shared" si="7"/>
        <v>-0.4161468057</v>
      </c>
      <c r="H35">
        <f t="shared" si="8"/>
        <v>0.9092974409</v>
      </c>
      <c r="I35">
        <f t="shared" si="1"/>
        <v>1.090702525</v>
      </c>
      <c r="J35">
        <f t="shared" si="2"/>
        <v>1</v>
      </c>
      <c r="K35">
        <f t="shared" si="3"/>
        <v>-0.00000003387074177</v>
      </c>
      <c r="M35">
        <f t="shared" si="9"/>
        <v>2</v>
      </c>
    </row>
    <row r="36">
      <c r="A36" s="2">
        <v>27.0</v>
      </c>
      <c r="B36">
        <f t="shared" si="11"/>
        <v>0.00000002340668927</v>
      </c>
      <c r="C36">
        <f t="shared" si="4"/>
        <v>1</v>
      </c>
      <c r="D36">
        <f t="shared" si="5"/>
        <v>0.00000002340668927</v>
      </c>
      <c r="F36" s="3">
        <f t="shared" si="6"/>
        <v>1.99999999</v>
      </c>
      <c r="G36">
        <f t="shared" si="7"/>
        <v>-0.416146827</v>
      </c>
      <c r="H36">
        <f t="shared" si="8"/>
        <v>0.9092974312</v>
      </c>
      <c r="I36">
        <f t="shared" si="1"/>
        <v>1.090702558</v>
      </c>
      <c r="J36">
        <f t="shared" si="2"/>
        <v>1</v>
      </c>
      <c r="K36">
        <f t="shared" si="3"/>
        <v>-0.00000001046405251</v>
      </c>
      <c r="M36">
        <f t="shared" si="9"/>
        <v>2</v>
      </c>
    </row>
    <row r="37">
      <c r="A37" s="2">
        <v>28.0</v>
      </c>
      <c r="B37">
        <f t="shared" si="11"/>
        <v>0.00000001170334463</v>
      </c>
      <c r="C37">
        <f t="shared" si="4"/>
        <v>1</v>
      </c>
      <c r="D37">
        <f t="shared" si="5"/>
        <v>0.00000001170334463</v>
      </c>
      <c r="F37" s="3">
        <f t="shared" si="6"/>
        <v>2.000000001</v>
      </c>
      <c r="G37">
        <f t="shared" si="7"/>
        <v>-0.4161468377</v>
      </c>
      <c r="H37">
        <f t="shared" si="8"/>
        <v>0.9092974263</v>
      </c>
      <c r="I37">
        <f t="shared" si="1"/>
        <v>1.090702575</v>
      </c>
      <c r="J37">
        <f t="shared" si="2"/>
        <v>-1</v>
      </c>
      <c r="K37">
        <f t="shared" si="3"/>
        <v>0.000000001239292224</v>
      </c>
    </row>
    <row r="38">
      <c r="A38" s="2">
        <v>29.0</v>
      </c>
      <c r="B38">
        <f t="shared" si="11"/>
        <v>0.000000005851672317</v>
      </c>
      <c r="C38">
        <f t="shared" si="4"/>
        <v>1</v>
      </c>
      <c r="D38">
        <f t="shared" si="5"/>
        <v>0.000000005851672317</v>
      </c>
      <c r="F38" s="3">
        <f t="shared" si="6"/>
        <v>1.999999995</v>
      </c>
      <c r="G38">
        <f t="shared" si="7"/>
        <v>-0.4161468324</v>
      </c>
      <c r="H38">
        <f t="shared" si="8"/>
        <v>0.9092974287</v>
      </c>
      <c r="I38">
        <f t="shared" si="1"/>
        <v>1.090702567</v>
      </c>
      <c r="J38">
        <f t="shared" si="2"/>
        <v>1</v>
      </c>
      <c r="K38">
        <f t="shared" si="3"/>
        <v>-0.000000004612380033</v>
      </c>
    </row>
    <row r="39">
      <c r="A39" s="2">
        <v>30.0</v>
      </c>
      <c r="B39">
        <f t="shared" si="11"/>
        <v>0.000000002925836159</v>
      </c>
      <c r="C39">
        <f t="shared" si="4"/>
        <v>1</v>
      </c>
      <c r="D39">
        <f t="shared" si="5"/>
        <v>0.000000002925836159</v>
      </c>
      <c r="F39" s="3">
        <f t="shared" si="6"/>
        <v>1.999999998</v>
      </c>
      <c r="G39">
        <f t="shared" si="7"/>
        <v>-0.416146835</v>
      </c>
      <c r="H39">
        <f t="shared" si="8"/>
        <v>0.9092974275</v>
      </c>
      <c r="I39">
        <f t="shared" si="1"/>
        <v>1.090702571</v>
      </c>
      <c r="J39">
        <f t="shared" si="2"/>
        <v>1</v>
      </c>
      <c r="K39">
        <f t="shared" si="3"/>
        <v>-0.000000001686543794</v>
      </c>
    </row>
    <row r="40">
      <c r="A40" s="2">
        <v>31.0</v>
      </c>
      <c r="B40">
        <f t="shared" si="11"/>
        <v>0.000000001462918079</v>
      </c>
      <c r="C40">
        <f t="shared" si="4"/>
        <v>1</v>
      </c>
      <c r="D40">
        <f t="shared" si="5"/>
        <v>0.000000001462918079</v>
      </c>
      <c r="F40" s="3">
        <f t="shared" si="6"/>
        <v>2</v>
      </c>
      <c r="G40">
        <f t="shared" si="7"/>
        <v>-0.4161468363</v>
      </c>
      <c r="H40">
        <f t="shared" si="8"/>
        <v>0.9092974269</v>
      </c>
      <c r="I40">
        <f t="shared" si="1"/>
        <v>1.090702573</v>
      </c>
      <c r="J40">
        <f t="shared" si="2"/>
        <v>1</v>
      </c>
      <c r="K40">
        <f t="shared" si="3"/>
        <v>-0.0000000002236257846</v>
      </c>
    </row>
    <row r="41">
      <c r="A41" s="2">
        <v>32.0</v>
      </c>
      <c r="B41">
        <f t="shared" si="11"/>
        <v>0.0000000007314590396</v>
      </c>
      <c r="C41">
        <f t="shared" si="4"/>
        <v>1</v>
      </c>
      <c r="D41">
        <f t="shared" si="5"/>
        <v>0.0000000007314590396</v>
      </c>
      <c r="F41" s="3">
        <f t="shared" si="6"/>
        <v>2.000000001</v>
      </c>
      <c r="G41">
        <f t="shared" si="7"/>
        <v>-0.416146837</v>
      </c>
      <c r="H41">
        <f t="shared" si="8"/>
        <v>0.9092974266</v>
      </c>
      <c r="I41">
        <f t="shared" si="1"/>
        <v>1.090702574</v>
      </c>
      <c r="J41">
        <f t="shared" si="2"/>
        <v>-1</v>
      </c>
      <c r="K41">
        <f t="shared" si="3"/>
        <v>0.0000000005078333309</v>
      </c>
    </row>
    <row r="42">
      <c r="A42" s="2">
        <v>33.0</v>
      </c>
      <c r="B42">
        <f t="shared" si="11"/>
        <v>0.0000000003657295198</v>
      </c>
      <c r="C42">
        <f t="shared" si="4"/>
        <v>1</v>
      </c>
      <c r="D42">
        <f t="shared" si="5"/>
        <v>0.0000000003657295198</v>
      </c>
      <c r="F42" s="3">
        <f t="shared" si="6"/>
        <v>2</v>
      </c>
      <c r="G42">
        <f t="shared" si="7"/>
        <v>-0.4161468367</v>
      </c>
      <c r="H42">
        <f t="shared" si="8"/>
        <v>0.9092974268</v>
      </c>
      <c r="I42">
        <f t="shared" si="1"/>
        <v>1.090702573</v>
      </c>
      <c r="J42">
        <f t="shared" si="2"/>
        <v>-1</v>
      </c>
      <c r="K42">
        <f t="shared" si="3"/>
        <v>0.0000000001421036622</v>
      </c>
    </row>
    <row r="43">
      <c r="A43" s="2">
        <v>34.0</v>
      </c>
      <c r="B43">
        <f t="shared" si="11"/>
        <v>0.0000000001828647599</v>
      </c>
      <c r="C43">
        <f t="shared" si="4"/>
        <v>1</v>
      </c>
      <c r="D43">
        <f t="shared" si="5"/>
        <v>0.0000000001828647599</v>
      </c>
      <c r="F43" s="3">
        <f t="shared" si="6"/>
        <v>2</v>
      </c>
      <c r="G43">
        <f t="shared" si="7"/>
        <v>-0.4161468365</v>
      </c>
      <c r="H43">
        <f t="shared" si="8"/>
        <v>0.9092974268</v>
      </c>
      <c r="I43">
        <f t="shared" si="1"/>
        <v>1.090702573</v>
      </c>
      <c r="J43">
        <f t="shared" si="2"/>
        <v>1</v>
      </c>
      <c r="K43">
        <f t="shared" si="3"/>
        <v>0</v>
      </c>
    </row>
    <row r="44">
      <c r="A44" s="2">
        <v>35.0</v>
      </c>
      <c r="B44">
        <f t="shared" si="11"/>
        <v>0</v>
      </c>
      <c r="C44">
        <f t="shared" si="4"/>
        <v>1</v>
      </c>
      <c r="D44">
        <f t="shared" si="5"/>
        <v>0</v>
      </c>
      <c r="F44" s="3">
        <f t="shared" si="6"/>
        <v>2</v>
      </c>
      <c r="G44">
        <f t="shared" si="7"/>
        <v>-0.4161468366</v>
      </c>
      <c r="H44">
        <f t="shared" si="8"/>
        <v>0.9092974268</v>
      </c>
      <c r="I44">
        <f t="shared" si="1"/>
        <v>1.090702573</v>
      </c>
      <c r="J44">
        <f t="shared" si="2"/>
        <v>-1</v>
      </c>
      <c r="K44">
        <f t="shared" si="3"/>
        <v>0</v>
      </c>
    </row>
    <row r="45">
      <c r="A45" s="2">
        <v>36.0</v>
      </c>
      <c r="B45">
        <f t="shared" si="11"/>
        <v>0</v>
      </c>
      <c r="C45">
        <f t="shared" si="4"/>
        <v>1</v>
      </c>
      <c r="D45">
        <f t="shared" si="5"/>
        <v>0</v>
      </c>
      <c r="F45" s="3">
        <f t="shared" si="6"/>
        <v>2</v>
      </c>
      <c r="G45">
        <f t="shared" si="7"/>
        <v>-0.4161468366</v>
      </c>
      <c r="H45">
        <f t="shared" si="8"/>
        <v>0.9092974268</v>
      </c>
      <c r="I45">
        <f t="shared" si="1"/>
        <v>1.090702573</v>
      </c>
      <c r="J45">
        <f t="shared" si="2"/>
        <v>-1</v>
      </c>
      <c r="K45">
        <f t="shared" si="3"/>
        <v>0</v>
      </c>
    </row>
    <row r="46">
      <c r="A46" s="2">
        <v>37.0</v>
      </c>
      <c r="B46">
        <f t="shared" si="11"/>
        <v>0</v>
      </c>
      <c r="C46">
        <f t="shared" si="4"/>
        <v>1</v>
      </c>
      <c r="D46">
        <f t="shared" si="5"/>
        <v>0</v>
      </c>
      <c r="F46" s="3">
        <f t="shared" si="6"/>
        <v>2</v>
      </c>
      <c r="G46">
        <f t="shared" si="7"/>
        <v>-0.4161468365</v>
      </c>
      <c r="H46">
        <f t="shared" si="8"/>
        <v>0.9092974268</v>
      </c>
      <c r="I46">
        <f t="shared" si="1"/>
        <v>1.090702573</v>
      </c>
      <c r="J46">
        <f t="shared" si="2"/>
        <v>1</v>
      </c>
      <c r="K46">
        <f t="shared" si="3"/>
        <v>0</v>
      </c>
    </row>
    <row r="47">
      <c r="A47" s="2">
        <v>38.0</v>
      </c>
      <c r="B47">
        <f t="shared" si="11"/>
        <v>0</v>
      </c>
      <c r="C47">
        <f t="shared" si="4"/>
        <v>1</v>
      </c>
      <c r="D47">
        <f t="shared" si="5"/>
        <v>0</v>
      </c>
      <c r="F47" s="3">
        <f t="shared" si="6"/>
        <v>2</v>
      </c>
      <c r="G47">
        <f t="shared" si="7"/>
        <v>-0.4161468365</v>
      </c>
      <c r="H47">
        <f t="shared" si="8"/>
        <v>0.9092974268</v>
      </c>
      <c r="I47">
        <f t="shared" si="1"/>
        <v>1.090702573</v>
      </c>
      <c r="J47">
        <f t="shared" si="2"/>
        <v>1</v>
      </c>
      <c r="K47">
        <f t="shared" si="3"/>
        <v>0</v>
      </c>
    </row>
    <row r="48">
      <c r="A48" s="2">
        <v>39.0</v>
      </c>
      <c r="B48">
        <f t="shared" si="11"/>
        <v>0</v>
      </c>
      <c r="C48">
        <f t="shared" si="4"/>
        <v>1</v>
      </c>
      <c r="D48">
        <f t="shared" si="5"/>
        <v>0</v>
      </c>
      <c r="F48" s="3">
        <f t="shared" si="6"/>
        <v>2</v>
      </c>
      <c r="G48">
        <f t="shared" si="7"/>
        <v>-0.4161468365</v>
      </c>
      <c r="H48">
        <f t="shared" si="8"/>
        <v>0.9092974268</v>
      </c>
      <c r="I48">
        <f t="shared" si="1"/>
        <v>1.090702573</v>
      </c>
      <c r="J48">
        <f t="shared" si="2"/>
        <v>1</v>
      </c>
      <c r="K48">
        <f t="shared" si="3"/>
        <v>0</v>
      </c>
    </row>
    <row r="49">
      <c r="A49" s="2">
        <v>40.0</v>
      </c>
      <c r="B49">
        <f t="shared" si="11"/>
        <v>0</v>
      </c>
      <c r="C49">
        <f t="shared" si="4"/>
        <v>1</v>
      </c>
      <c r="D49">
        <f t="shared" si="5"/>
        <v>0</v>
      </c>
      <c r="F49" s="3">
        <f t="shared" si="6"/>
        <v>2</v>
      </c>
      <c r="G49">
        <f t="shared" si="7"/>
        <v>-0.4161468365</v>
      </c>
      <c r="H49">
        <f t="shared" si="8"/>
        <v>0.9092974268</v>
      </c>
      <c r="I49">
        <f t="shared" si="1"/>
        <v>1.090702573</v>
      </c>
      <c r="J49">
        <f t="shared" si="2"/>
        <v>-1</v>
      </c>
      <c r="K49">
        <f t="shared" si="3"/>
        <v>0</v>
      </c>
    </row>
    <row r="50">
      <c r="A50" s="2">
        <v>41.0</v>
      </c>
      <c r="B50">
        <f t="shared" si="11"/>
        <v>0</v>
      </c>
      <c r="C50">
        <f t="shared" si="4"/>
        <v>1</v>
      </c>
      <c r="D50">
        <f t="shared" si="5"/>
        <v>0</v>
      </c>
      <c r="F50" s="3">
        <f t="shared" si="6"/>
        <v>2</v>
      </c>
      <c r="G50">
        <f t="shared" si="7"/>
        <v>-0.4161468365</v>
      </c>
      <c r="H50">
        <f t="shared" si="8"/>
        <v>0.9092974268</v>
      </c>
      <c r="I50">
        <f t="shared" si="1"/>
        <v>1.090702573</v>
      </c>
      <c r="J50">
        <f t="shared" si="2"/>
        <v>-1</v>
      </c>
      <c r="K50">
        <f t="shared" si="3"/>
        <v>0</v>
      </c>
    </row>
    <row r="51">
      <c r="A51" s="2">
        <v>42.0</v>
      </c>
      <c r="B51">
        <f t="shared" si="11"/>
        <v>0</v>
      </c>
      <c r="C51">
        <f t="shared" si="4"/>
        <v>1</v>
      </c>
      <c r="D51">
        <f t="shared" si="5"/>
        <v>0</v>
      </c>
      <c r="F51" s="3">
        <f t="shared" si="6"/>
        <v>2</v>
      </c>
      <c r="G51">
        <f t="shared" si="7"/>
        <v>-0.4161468365</v>
      </c>
      <c r="H51">
        <f t="shared" si="8"/>
        <v>0.9092974268</v>
      </c>
      <c r="I51">
        <f t="shared" si="1"/>
        <v>1.090702573</v>
      </c>
      <c r="J51">
        <f t="shared" si="2"/>
        <v>1</v>
      </c>
      <c r="K51">
        <f t="shared" si="3"/>
        <v>0</v>
      </c>
    </row>
    <row r="52">
      <c r="A52" s="2">
        <v>43.0</v>
      </c>
      <c r="B52">
        <f t="shared" si="11"/>
        <v>0</v>
      </c>
      <c r="C52">
        <f t="shared" si="4"/>
        <v>1</v>
      </c>
      <c r="D52">
        <f t="shared" si="5"/>
        <v>0</v>
      </c>
      <c r="F52" s="3">
        <f t="shared" si="6"/>
        <v>2</v>
      </c>
      <c r="G52">
        <f t="shared" si="7"/>
        <v>-0.4161468365</v>
      </c>
      <c r="H52">
        <f t="shared" si="8"/>
        <v>0.9092974268</v>
      </c>
      <c r="I52">
        <f t="shared" si="1"/>
        <v>1.090702573</v>
      </c>
      <c r="J52">
        <f t="shared" si="2"/>
        <v>-1</v>
      </c>
      <c r="K52">
        <f t="shared" si="3"/>
        <v>0</v>
      </c>
    </row>
    <row r="53">
      <c r="A53" s="2">
        <v>44.0</v>
      </c>
      <c r="B53">
        <f t="shared" si="11"/>
        <v>0</v>
      </c>
      <c r="C53">
        <f t="shared" si="4"/>
        <v>1</v>
      </c>
      <c r="D53">
        <f t="shared" si="5"/>
        <v>0</v>
      </c>
      <c r="F53" s="3">
        <f t="shared" si="6"/>
        <v>2</v>
      </c>
      <c r="G53">
        <f t="shared" si="7"/>
        <v>-0.4161468365</v>
      </c>
      <c r="H53">
        <f t="shared" si="8"/>
        <v>0.9092974268</v>
      </c>
      <c r="I53">
        <f t="shared" si="1"/>
        <v>1.090702573</v>
      </c>
      <c r="J53">
        <f t="shared" si="2"/>
        <v>-1</v>
      </c>
      <c r="K53">
        <f t="shared" si="3"/>
        <v>0</v>
      </c>
    </row>
    <row r="54">
      <c r="A54" s="2">
        <v>45.0</v>
      </c>
      <c r="B54">
        <f t="shared" si="11"/>
        <v>0</v>
      </c>
      <c r="C54">
        <f t="shared" si="4"/>
        <v>1</v>
      </c>
      <c r="D54">
        <f t="shared" si="5"/>
        <v>0</v>
      </c>
      <c r="F54" s="3">
        <f t="shared" si="6"/>
        <v>2</v>
      </c>
      <c r="G54">
        <f t="shared" si="7"/>
        <v>-0.4161468365</v>
      </c>
      <c r="H54">
        <f t="shared" si="8"/>
        <v>0.9092974268</v>
      </c>
      <c r="I54">
        <f t="shared" si="1"/>
        <v>1.090702573</v>
      </c>
      <c r="J54">
        <f t="shared" si="2"/>
        <v>-1</v>
      </c>
      <c r="K54">
        <f t="shared" si="3"/>
        <v>0</v>
      </c>
    </row>
    <row r="55">
      <c r="A55" s="2">
        <v>46.0</v>
      </c>
      <c r="B55">
        <f t="shared" si="11"/>
        <v>0</v>
      </c>
      <c r="C55">
        <f t="shared" si="4"/>
        <v>1</v>
      </c>
      <c r="D55">
        <f t="shared" si="5"/>
        <v>0</v>
      </c>
      <c r="F55" s="3">
        <f t="shared" si="6"/>
        <v>2</v>
      </c>
      <c r="G55">
        <f t="shared" si="7"/>
        <v>-0.4161468365</v>
      </c>
      <c r="H55">
        <f t="shared" si="8"/>
        <v>0.9092974268</v>
      </c>
      <c r="I55">
        <f t="shared" si="1"/>
        <v>1.090702573</v>
      </c>
      <c r="J55">
        <f t="shared" si="2"/>
        <v>-1</v>
      </c>
      <c r="K55">
        <f t="shared" si="3"/>
        <v>0</v>
      </c>
    </row>
    <row r="56">
      <c r="A56" s="2">
        <v>47.0</v>
      </c>
      <c r="B56">
        <f t="shared" si="11"/>
        <v>0</v>
      </c>
      <c r="C56">
        <f t="shared" si="4"/>
        <v>1</v>
      </c>
      <c r="D56">
        <f t="shared" si="5"/>
        <v>0</v>
      </c>
      <c r="F56" s="3">
        <f t="shared" si="6"/>
        <v>2</v>
      </c>
      <c r="G56">
        <f t="shared" si="7"/>
        <v>-0.4161468365</v>
      </c>
      <c r="H56">
        <f t="shared" si="8"/>
        <v>0.9092974268</v>
      </c>
      <c r="I56">
        <f t="shared" si="1"/>
        <v>1.090702573</v>
      </c>
      <c r="J56">
        <f t="shared" si="2"/>
        <v>1</v>
      </c>
      <c r="K56">
        <f t="shared" si="3"/>
        <v>0</v>
      </c>
    </row>
    <row r="57">
      <c r="A57" s="2">
        <v>48.0</v>
      </c>
      <c r="B57">
        <f t="shared" si="11"/>
        <v>0</v>
      </c>
      <c r="C57">
        <f t="shared" si="4"/>
        <v>1</v>
      </c>
      <c r="D57">
        <f t="shared" si="5"/>
        <v>0</v>
      </c>
      <c r="F57" s="3">
        <f t="shared" si="6"/>
        <v>2</v>
      </c>
      <c r="G57">
        <f t="shared" si="7"/>
        <v>-0.4161468365</v>
      </c>
      <c r="H57">
        <f t="shared" si="8"/>
        <v>0.9092974268</v>
      </c>
      <c r="I57">
        <f t="shared" si="1"/>
        <v>1.090702573</v>
      </c>
      <c r="J57">
        <f t="shared" si="2"/>
        <v>1</v>
      </c>
      <c r="K57">
        <f t="shared" si="3"/>
        <v>0</v>
      </c>
    </row>
    <row r="58">
      <c r="A58" s="2">
        <v>49.0</v>
      </c>
      <c r="B58">
        <f t="shared" si="11"/>
        <v>0</v>
      </c>
      <c r="C58">
        <f t="shared" si="4"/>
        <v>1</v>
      </c>
      <c r="D58">
        <f t="shared" si="5"/>
        <v>0</v>
      </c>
      <c r="F58" s="3">
        <f t="shared" si="6"/>
        <v>2</v>
      </c>
      <c r="G58">
        <f t="shared" si="7"/>
        <v>-0.4161468365</v>
      </c>
      <c r="H58">
        <f t="shared" si="8"/>
        <v>0.9092974268</v>
      </c>
      <c r="I58">
        <f t="shared" si="1"/>
        <v>1.090702573</v>
      </c>
      <c r="J58">
        <f t="shared" si="2"/>
        <v>1</v>
      </c>
      <c r="K58">
        <f t="shared" si="3"/>
        <v>0</v>
      </c>
    </row>
    <row r="59">
      <c r="A59" s="2">
        <v>50.0</v>
      </c>
      <c r="B59">
        <f t="shared" si="11"/>
        <v>0</v>
      </c>
      <c r="C59">
        <f t="shared" si="4"/>
        <v>1</v>
      </c>
      <c r="D59">
        <f t="shared" si="5"/>
        <v>0</v>
      </c>
      <c r="F59" s="3">
        <f t="shared" si="6"/>
        <v>2</v>
      </c>
      <c r="G59">
        <f t="shared" si="7"/>
        <v>-0.4161468365</v>
      </c>
      <c r="H59">
        <f t="shared" si="8"/>
        <v>0.9092974268</v>
      </c>
      <c r="I59">
        <f t="shared" si="1"/>
        <v>1.090702573</v>
      </c>
      <c r="J59">
        <f t="shared" si="2"/>
        <v>1</v>
      </c>
      <c r="K59">
        <f t="shared" si="3"/>
        <v>0</v>
      </c>
    </row>
    <row r="60">
      <c r="A60" s="2">
        <v>51.0</v>
      </c>
      <c r="B60">
        <f t="shared" si="11"/>
        <v>0</v>
      </c>
      <c r="C60">
        <f t="shared" si="4"/>
        <v>1</v>
      </c>
      <c r="D60">
        <f t="shared" si="5"/>
        <v>0</v>
      </c>
      <c r="F60" s="3">
        <f t="shared" si="6"/>
        <v>2</v>
      </c>
      <c r="G60">
        <f t="shared" si="7"/>
        <v>-0.4161468365</v>
      </c>
      <c r="H60">
        <f t="shared" si="8"/>
        <v>0.9092974268</v>
      </c>
      <c r="I60">
        <f t="shared" si="1"/>
        <v>1.090702573</v>
      </c>
      <c r="J60">
        <f t="shared" si="2"/>
        <v>-1</v>
      </c>
      <c r="K60">
        <f t="shared" si="3"/>
        <v>0</v>
      </c>
    </row>
    <row r="61">
      <c r="A61" s="2">
        <v>52.0</v>
      </c>
      <c r="B61">
        <f t="shared" si="11"/>
        <v>0</v>
      </c>
      <c r="C61">
        <f t="shared" si="4"/>
        <v>1</v>
      </c>
      <c r="D61">
        <f t="shared" si="5"/>
        <v>0</v>
      </c>
      <c r="F61" s="3">
        <f t="shared" si="6"/>
        <v>2</v>
      </c>
      <c r="G61">
        <f t="shared" si="7"/>
        <v>-0.4161468365</v>
      </c>
      <c r="H61">
        <f t="shared" si="8"/>
        <v>0.9092974268</v>
      </c>
      <c r="I61">
        <f t="shared" si="1"/>
        <v>1.090702573</v>
      </c>
      <c r="J61">
        <f t="shared" si="2"/>
        <v>1</v>
      </c>
      <c r="K61">
        <f t="shared" si="3"/>
        <v>0</v>
      </c>
    </row>
    <row r="62">
      <c r="A62" s="2">
        <v>53.0</v>
      </c>
      <c r="B62">
        <f t="shared" si="11"/>
        <v>0</v>
      </c>
      <c r="C62">
        <f t="shared" si="4"/>
        <v>1</v>
      </c>
      <c r="D62">
        <f t="shared" si="5"/>
        <v>0</v>
      </c>
      <c r="F62" s="3">
        <f t="shared" si="6"/>
        <v>2</v>
      </c>
      <c r="G62">
        <f t="shared" si="7"/>
        <v>-0.4161468365</v>
      </c>
      <c r="H62">
        <f t="shared" si="8"/>
        <v>0.9092974268</v>
      </c>
      <c r="I62">
        <f t="shared" si="1"/>
        <v>1.090702573</v>
      </c>
      <c r="J62">
        <f t="shared" si="2"/>
        <v>-1</v>
      </c>
      <c r="K62">
        <f t="shared" si="3"/>
        <v>0</v>
      </c>
    </row>
    <row r="63">
      <c r="A63" s="2">
        <v>54.0</v>
      </c>
      <c r="B63">
        <f t="shared" si="11"/>
        <v>0</v>
      </c>
      <c r="C63">
        <f t="shared" si="4"/>
        <v>1</v>
      </c>
      <c r="D63">
        <f t="shared" si="5"/>
        <v>0</v>
      </c>
      <c r="F63" s="3">
        <f t="shared" si="6"/>
        <v>2</v>
      </c>
      <c r="G63">
        <f t="shared" si="7"/>
        <v>-0.4161468365</v>
      </c>
      <c r="H63">
        <f t="shared" si="8"/>
        <v>0.9092974268</v>
      </c>
      <c r="I63">
        <f t="shared" si="1"/>
        <v>1.090702573</v>
      </c>
      <c r="J63">
        <f t="shared" si="2"/>
        <v>1</v>
      </c>
      <c r="K63">
        <f t="shared" si="3"/>
        <v>0</v>
      </c>
    </row>
    <row r="64">
      <c r="A64" s="2">
        <v>55.0</v>
      </c>
      <c r="B64">
        <f t="shared" si="11"/>
        <v>0</v>
      </c>
      <c r="C64">
        <f t="shared" si="4"/>
        <v>1</v>
      </c>
      <c r="D64">
        <f t="shared" si="5"/>
        <v>0</v>
      </c>
      <c r="F64" s="3">
        <f t="shared" si="6"/>
        <v>2</v>
      </c>
      <c r="G64">
        <f t="shared" si="7"/>
        <v>-0.4161468365</v>
      </c>
      <c r="H64">
        <f t="shared" si="8"/>
        <v>0.9092974268</v>
      </c>
      <c r="I64">
        <f t="shared" si="1"/>
        <v>1.090702573</v>
      </c>
      <c r="J64">
        <f t="shared" si="2"/>
        <v>1</v>
      </c>
      <c r="K64">
        <f t="shared" si="3"/>
        <v>0</v>
      </c>
    </row>
    <row r="65">
      <c r="A65" s="2">
        <v>56.0</v>
      </c>
      <c r="B65">
        <f t="shared" si="11"/>
        <v>0</v>
      </c>
      <c r="C65">
        <f t="shared" si="4"/>
        <v>1</v>
      </c>
      <c r="D65">
        <f t="shared" si="5"/>
        <v>0</v>
      </c>
      <c r="F65" s="3">
        <f t="shared" si="6"/>
        <v>2</v>
      </c>
      <c r="G65">
        <f t="shared" si="7"/>
        <v>-0.4161468365</v>
      </c>
      <c r="H65">
        <f t="shared" si="8"/>
        <v>0.9092974268</v>
      </c>
      <c r="I65">
        <f t="shared" si="1"/>
        <v>1.090702573</v>
      </c>
      <c r="J65">
        <f t="shared" si="2"/>
        <v>1</v>
      </c>
      <c r="K65">
        <f t="shared" si="3"/>
        <v>0</v>
      </c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  <row r="1003">
      <c r="F1003" s="3"/>
    </row>
  </sheetData>
  <conditionalFormatting sqref="F5">
    <cfRule type="notContainsBlanks" dxfId="0" priority="1">
      <formula>LEN(TRIM(F5))&gt;0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5" max="5" width="6.0"/>
    <col customWidth="1" min="7" max="7" width="16.0"/>
    <col customWidth="1" min="9" max="9" width="14.57"/>
    <col customWidth="1" min="10" max="10" width="6.86"/>
    <col customWidth="1" min="12" max="12" width="5.14"/>
  </cols>
  <sheetData>
    <row r="1">
      <c r="A1" s="1" t="s">
        <v>1</v>
      </c>
      <c r="B1" s="2"/>
      <c r="C1" s="2"/>
      <c r="F1" s="3"/>
    </row>
    <row r="2">
      <c r="A2" s="4" t="s">
        <v>27</v>
      </c>
      <c r="B2" s="5">
        <v>2.0</v>
      </c>
      <c r="C2" s="4" t="s">
        <v>28</v>
      </c>
      <c r="D2" s="2">
        <f> COSH(B2)</f>
        <v>3.762195691</v>
      </c>
      <c r="E2" s="4" t="s">
        <v>29</v>
      </c>
      <c r="F2">
        <f> SINH(B2)</f>
        <v>3.626860408</v>
      </c>
    </row>
    <row r="3">
      <c r="A3" s="4" t="s">
        <v>5</v>
      </c>
      <c r="B3" s="6">
        <f> B4*SINH(B2) - B2</f>
        <v>1.626860408</v>
      </c>
      <c r="C3" s="4" t="s">
        <v>30</v>
      </c>
      <c r="D3">
        <f> exp(B2)/2*B4</f>
        <v>3.694528049</v>
      </c>
      <c r="F3" s="3"/>
      <c r="G3" s="10"/>
      <c r="H3" s="2"/>
    </row>
    <row r="4">
      <c r="A4" s="4" t="s">
        <v>6</v>
      </c>
      <c r="B4" s="5">
        <v>1.0</v>
      </c>
      <c r="F4" s="3"/>
      <c r="H4" s="2"/>
    </row>
    <row r="5">
      <c r="F5" s="1" t="s">
        <v>7</v>
      </c>
      <c r="M5" s="2" t="s">
        <v>8</v>
      </c>
      <c r="N5" s="2" t="s">
        <v>9</v>
      </c>
    </row>
    <row r="6">
      <c r="A6" s="7"/>
      <c r="B6" s="7"/>
      <c r="C6" s="2"/>
      <c r="D6" s="7"/>
      <c r="E6" s="8"/>
      <c r="F6" s="9"/>
      <c r="G6" s="7"/>
      <c r="H6" s="7"/>
      <c r="I6" s="7"/>
      <c r="J6" s="7"/>
      <c r="K6" s="7"/>
      <c r="L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7" t="s">
        <v>10</v>
      </c>
      <c r="B7" s="7" t="s">
        <v>11</v>
      </c>
      <c r="C7" s="7" t="s">
        <v>31</v>
      </c>
      <c r="D7" s="7" t="s">
        <v>32</v>
      </c>
      <c r="E7" s="7" t="s">
        <v>33</v>
      </c>
      <c r="F7" s="9" t="s">
        <v>34</v>
      </c>
      <c r="G7" s="7" t="s">
        <v>35</v>
      </c>
      <c r="H7" s="7" t="s">
        <v>36</v>
      </c>
      <c r="I7" s="7" t="s">
        <v>17</v>
      </c>
      <c r="J7" s="7" t="s">
        <v>18</v>
      </c>
      <c r="K7" s="7" t="s">
        <v>37</v>
      </c>
      <c r="L7" s="8"/>
      <c r="M7" s="7" t="s">
        <v>38</v>
      </c>
      <c r="N7" s="7" t="s">
        <v>38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"/>
      <c r="F8" s="1" t="s">
        <v>39</v>
      </c>
      <c r="G8" s="2"/>
      <c r="H8" s="2"/>
      <c r="I8" s="2" t="s">
        <v>40</v>
      </c>
      <c r="J8" s="2" t="s">
        <v>24</v>
      </c>
      <c r="M8" s="2" t="s">
        <v>41</v>
      </c>
      <c r="N8" s="2" t="s">
        <v>42</v>
      </c>
    </row>
    <row r="9">
      <c r="A9" s="2">
        <v>0.0</v>
      </c>
      <c r="E9" s="11">
        <f> IF(B3&lt;0,-1,1) * max(0, FLOOR(1+log(abs(B3/B4),2),1))</f>
        <v>1</v>
      </c>
      <c r="F9" s="1">
        <f>E9*ln(2)</f>
        <v>0.6931471806</v>
      </c>
      <c r="G9" s="2">
        <f>2^-1*(2^E9+2^-E9)</f>
        <v>1.25</v>
      </c>
      <c r="H9" s="2">
        <f>2^-1*(2^E9-2^-E9)</f>
        <v>0.75</v>
      </c>
      <c r="I9">
        <f t="shared" ref="I9:I65" si="1">$B$4*H9-F9</f>
        <v>0.05685281944</v>
      </c>
      <c r="J9">
        <f t="shared" ref="J9:J65" si="2">IF(I9&lt;$B$3,1,-1)</f>
        <v>1</v>
      </c>
      <c r="K9">
        <f t="shared" ref="K9:K65" si="3">F9-$B$2</f>
        <v>-1.306852819</v>
      </c>
      <c r="M9">
        <f>N9</f>
        <v>1.231644509</v>
      </c>
      <c r="N9">
        <f>LN(abs(B3/B4)+1.8)</f>
        <v>1.231644509</v>
      </c>
    </row>
    <row r="10">
      <c r="A10" s="2">
        <v>1.0</v>
      </c>
      <c r="B10" s="2">
        <f>ln(2)*2</f>
        <v>1.386294361</v>
      </c>
      <c r="C10">
        <f t="shared" ref="C10:C65" si="4">COSH(B10)</f>
        <v>2.125</v>
      </c>
      <c r="D10">
        <f t="shared" ref="D10:D65" si="5">SINH(B10)</f>
        <v>1.875</v>
      </c>
      <c r="F10" s="3">
        <f t="shared" ref="F10:F65" si="6">F9+J9*B10</f>
        <v>2.079441542</v>
      </c>
      <c r="G10">
        <f t="shared" ref="G10:G65" si="7">G9*C10+J9*D10*H9</f>
        <v>4.0625</v>
      </c>
      <c r="H10">
        <f t="shared" ref="H10:H65" si="8">J9*D10*G9+C10*H9</f>
        <v>3.9375</v>
      </c>
      <c r="I10">
        <f t="shared" si="1"/>
        <v>1.858058458</v>
      </c>
      <c r="J10">
        <f t="shared" si="2"/>
        <v>-1</v>
      </c>
      <c r="K10">
        <f t="shared" si="3"/>
        <v>0.07944154168</v>
      </c>
      <c r="M10">
        <f t="shared" ref="M10:M36" si="9">$B$4*SINH($M9) - $B$3</f>
        <v>-0.05933635139</v>
      </c>
      <c r="N10">
        <f t="shared" ref="N10:N36" si="10">N9-($B$4*SINH(N9)-N9-$B$3)/($B$4*COSH(N9)-1)</f>
        <v>2.733944346</v>
      </c>
    </row>
    <row r="11">
      <c r="A11" s="2">
        <v>2.0</v>
      </c>
      <c r="B11">
        <f t="shared" ref="B11:B65" si="11">B10/2</f>
        <v>0.6931471806</v>
      </c>
      <c r="C11">
        <f t="shared" si="4"/>
        <v>1.25</v>
      </c>
      <c r="D11">
        <f t="shared" si="5"/>
        <v>0.75</v>
      </c>
      <c r="F11" s="3">
        <f t="shared" si="6"/>
        <v>1.386294361</v>
      </c>
      <c r="G11">
        <f t="shared" si="7"/>
        <v>2.125</v>
      </c>
      <c r="H11">
        <f t="shared" si="8"/>
        <v>1.875</v>
      </c>
      <c r="I11">
        <f t="shared" si="1"/>
        <v>0.4887056389</v>
      </c>
      <c r="J11">
        <f t="shared" si="2"/>
        <v>1</v>
      </c>
      <c r="K11">
        <f t="shared" si="3"/>
        <v>-0.6137056389</v>
      </c>
      <c r="M11">
        <f t="shared" si="9"/>
        <v>-1.686231584</v>
      </c>
      <c r="N11">
        <f t="shared" si="10"/>
        <v>2.243032393</v>
      </c>
    </row>
    <row r="12">
      <c r="A12" s="2">
        <v>3.0</v>
      </c>
      <c r="B12">
        <f t="shared" si="11"/>
        <v>0.3465735903</v>
      </c>
      <c r="C12">
        <f t="shared" si="4"/>
        <v>1.060660172</v>
      </c>
      <c r="D12">
        <f t="shared" si="5"/>
        <v>0.3535533906</v>
      </c>
      <c r="F12" s="3">
        <f t="shared" si="6"/>
        <v>1.732867951</v>
      </c>
      <c r="G12">
        <f t="shared" si="7"/>
        <v>2.916815472</v>
      </c>
      <c r="H12">
        <f t="shared" si="8"/>
        <v>2.740038777</v>
      </c>
      <c r="I12">
        <f t="shared" si="1"/>
        <v>1.007170826</v>
      </c>
      <c r="J12">
        <f t="shared" si="2"/>
        <v>1</v>
      </c>
      <c r="K12">
        <f t="shared" si="3"/>
        <v>-0.2671320486</v>
      </c>
      <c r="M12">
        <f t="shared" si="9"/>
        <v>-4.233800457</v>
      </c>
      <c r="N12">
        <f t="shared" si="10"/>
        <v>2.033688865</v>
      </c>
    </row>
    <row r="13">
      <c r="A13" s="2">
        <v>4.0</v>
      </c>
      <c r="B13">
        <f t="shared" si="11"/>
        <v>0.1732867951</v>
      </c>
      <c r="C13">
        <f t="shared" si="4"/>
        <v>1.015051765</v>
      </c>
      <c r="D13">
        <f t="shared" si="5"/>
        <v>0.1741553499</v>
      </c>
      <c r="F13" s="3">
        <f t="shared" si="6"/>
        <v>1.906154747</v>
      </c>
      <c r="G13">
        <f t="shared" si="7"/>
        <v>3.437911106</v>
      </c>
      <c r="H13">
        <f t="shared" si="8"/>
        <v>3.289260216</v>
      </c>
      <c r="I13">
        <f t="shared" si="1"/>
        <v>1.38310547</v>
      </c>
      <c r="J13">
        <f t="shared" si="2"/>
        <v>1</v>
      </c>
      <c r="K13">
        <f t="shared" si="3"/>
        <v>-0.09384525346</v>
      </c>
      <c r="M13">
        <f t="shared" si="9"/>
        <v>-36.10905477</v>
      </c>
      <c r="N13">
        <f t="shared" si="10"/>
        <v>2.000729826</v>
      </c>
    </row>
    <row r="14">
      <c r="A14" s="2">
        <v>5.0</v>
      </c>
      <c r="B14">
        <f t="shared" si="11"/>
        <v>0.08664339757</v>
      </c>
      <c r="C14">
        <f t="shared" si="4"/>
        <v>1.003755888</v>
      </c>
      <c r="D14">
        <f t="shared" si="5"/>
        <v>0.08675184473</v>
      </c>
      <c r="F14" s="3">
        <f t="shared" si="6"/>
        <v>1.992798144</v>
      </c>
      <c r="G14">
        <f t="shared" si="7"/>
        <v>3.736172906</v>
      </c>
      <c r="H14">
        <f t="shared" si="8"/>
        <v>3.59985944</v>
      </c>
      <c r="I14">
        <f t="shared" si="1"/>
        <v>1.607061295</v>
      </c>
      <c r="J14">
        <f t="shared" si="2"/>
        <v>1</v>
      </c>
      <c r="K14">
        <f t="shared" si="3"/>
        <v>-0.00720185589</v>
      </c>
      <c r="M14">
        <f t="shared" si="9"/>
        <v>-2.40399E+15</v>
      </c>
      <c r="N14">
        <f t="shared" si="10"/>
        <v>2.00000035</v>
      </c>
    </row>
    <row r="15">
      <c r="A15" s="2">
        <v>6.0</v>
      </c>
      <c r="B15">
        <f t="shared" si="11"/>
        <v>0.04332169878</v>
      </c>
      <c r="C15">
        <f t="shared" si="4"/>
        <v>1.000938532</v>
      </c>
      <c r="D15">
        <f t="shared" si="5"/>
        <v>0.04333525086</v>
      </c>
      <c r="F15" s="3">
        <f t="shared" si="6"/>
        <v>2.036119843</v>
      </c>
      <c r="G15">
        <f t="shared" si="7"/>
        <v>3.895680234</v>
      </c>
      <c r="H15">
        <f t="shared" si="8"/>
        <v>3.765146011</v>
      </c>
      <c r="I15">
        <f t="shared" si="1"/>
        <v>1.729026168</v>
      </c>
      <c r="J15">
        <f t="shared" si="2"/>
        <v>-1</v>
      </c>
      <c r="K15">
        <f t="shared" si="3"/>
        <v>0.03611984289</v>
      </c>
      <c r="M15" t="str">
        <f t="shared" si="9"/>
        <v>#NUM!</v>
      </c>
      <c r="N15">
        <f t="shared" si="10"/>
        <v>2</v>
      </c>
    </row>
    <row r="16">
      <c r="A16" s="2">
        <v>7.0</v>
      </c>
      <c r="B16">
        <f t="shared" si="11"/>
        <v>0.02166084939</v>
      </c>
      <c r="C16">
        <f t="shared" si="4"/>
        <v>1.000234605</v>
      </c>
      <c r="D16">
        <f t="shared" si="5"/>
        <v>0.02166254328</v>
      </c>
      <c r="F16" s="3">
        <f t="shared" si="6"/>
        <v>2.014458994</v>
      </c>
      <c r="G16">
        <f t="shared" si="7"/>
        <v>3.815031543</v>
      </c>
      <c r="H16">
        <f t="shared" si="8"/>
        <v>3.681638993</v>
      </c>
      <c r="I16">
        <f t="shared" si="1"/>
        <v>1.66718</v>
      </c>
      <c r="J16">
        <f t="shared" si="2"/>
        <v>-1</v>
      </c>
      <c r="K16">
        <f t="shared" si="3"/>
        <v>0.0144589935</v>
      </c>
      <c r="M16" t="str">
        <f t="shared" si="9"/>
        <v>#NUM!</v>
      </c>
      <c r="N16">
        <f t="shared" si="10"/>
        <v>2</v>
      </c>
    </row>
    <row r="17">
      <c r="A17" s="2">
        <v>8.0</v>
      </c>
      <c r="B17">
        <f t="shared" si="11"/>
        <v>0.0108304247</v>
      </c>
      <c r="C17">
        <f t="shared" si="4"/>
        <v>1.00005865</v>
      </c>
      <c r="D17">
        <f t="shared" si="5"/>
        <v>0.01083063643</v>
      </c>
      <c r="F17" s="3">
        <f t="shared" si="6"/>
        <v>2.003628569</v>
      </c>
      <c r="G17">
        <f t="shared" si="7"/>
        <v>3.7753808</v>
      </c>
      <c r="H17">
        <f t="shared" si="8"/>
        <v>3.6405357</v>
      </c>
      <c r="I17">
        <f t="shared" si="1"/>
        <v>1.636907132</v>
      </c>
      <c r="J17">
        <f t="shared" si="2"/>
        <v>-1</v>
      </c>
      <c r="K17">
        <f t="shared" si="3"/>
        <v>0.003628568806</v>
      </c>
      <c r="M17" t="str">
        <f t="shared" si="9"/>
        <v>#NUM!</v>
      </c>
      <c r="N17">
        <f t="shared" si="10"/>
        <v>2</v>
      </c>
    </row>
    <row r="18">
      <c r="A18" s="2">
        <v>9.0</v>
      </c>
      <c r="B18">
        <f t="shared" si="11"/>
        <v>0.005415212348</v>
      </c>
      <c r="C18">
        <f t="shared" si="4"/>
        <v>1.000014662</v>
      </c>
      <c r="D18">
        <f t="shared" si="5"/>
        <v>0.005415238815</v>
      </c>
      <c r="F18" s="3">
        <f t="shared" si="6"/>
        <v>1.998213356</v>
      </c>
      <c r="G18">
        <f t="shared" si="7"/>
        <v>3.755721786</v>
      </c>
      <c r="H18">
        <f t="shared" si="8"/>
        <v>3.62014449</v>
      </c>
      <c r="I18">
        <f t="shared" si="1"/>
        <v>1.621931134</v>
      </c>
      <c r="J18">
        <f t="shared" si="2"/>
        <v>1</v>
      </c>
      <c r="K18">
        <f t="shared" si="3"/>
        <v>-0.001786643542</v>
      </c>
      <c r="M18" t="str">
        <f t="shared" si="9"/>
        <v>#NUM!</v>
      </c>
      <c r="N18">
        <f t="shared" si="10"/>
        <v>2</v>
      </c>
    </row>
    <row r="19">
      <c r="A19" s="2">
        <v>10.0</v>
      </c>
      <c r="B19">
        <f t="shared" si="11"/>
        <v>0.002707606174</v>
      </c>
      <c r="C19">
        <f t="shared" si="4"/>
        <v>1.000003666</v>
      </c>
      <c r="D19">
        <f t="shared" si="5"/>
        <v>0.002707609482</v>
      </c>
      <c r="F19" s="3">
        <f t="shared" si="6"/>
        <v>2.000920963</v>
      </c>
      <c r="G19">
        <f t="shared" si="7"/>
        <v>3.76553749</v>
      </c>
      <c r="H19">
        <f t="shared" si="8"/>
        <v>3.630326788</v>
      </c>
      <c r="I19">
        <f t="shared" si="1"/>
        <v>1.629405825</v>
      </c>
      <c r="J19">
        <f t="shared" si="2"/>
        <v>-1</v>
      </c>
      <c r="K19">
        <f t="shared" si="3"/>
        <v>0.000920962632</v>
      </c>
      <c r="M19" t="str">
        <f t="shared" si="9"/>
        <v>#NUM!</v>
      </c>
      <c r="N19">
        <f t="shared" si="10"/>
        <v>2</v>
      </c>
    </row>
    <row r="20">
      <c r="A20" s="2">
        <v>11.0</v>
      </c>
      <c r="B20">
        <f t="shared" si="11"/>
        <v>0.001353803087</v>
      </c>
      <c r="C20">
        <f t="shared" si="4"/>
        <v>1.000000916</v>
      </c>
      <c r="D20">
        <f t="shared" si="5"/>
        <v>0.001353803501</v>
      </c>
      <c r="F20" s="3">
        <f t="shared" si="6"/>
        <v>1.99956716</v>
      </c>
      <c r="G20">
        <f t="shared" si="7"/>
        <v>3.760626192</v>
      </c>
      <c r="H20">
        <f t="shared" si="8"/>
        <v>3.625232317</v>
      </c>
      <c r="I20">
        <f t="shared" si="1"/>
        <v>1.625665158</v>
      </c>
      <c r="J20">
        <f t="shared" si="2"/>
        <v>1</v>
      </c>
      <c r="K20">
        <f t="shared" si="3"/>
        <v>-0.000432840455</v>
      </c>
      <c r="M20" t="str">
        <f t="shared" si="9"/>
        <v>#NUM!</v>
      </c>
      <c r="N20">
        <f t="shared" si="10"/>
        <v>2</v>
      </c>
    </row>
    <row r="21">
      <c r="A21" s="2">
        <v>12.0</v>
      </c>
      <c r="B21">
        <f t="shared" si="11"/>
        <v>0.0006769015435</v>
      </c>
      <c r="C21">
        <f t="shared" si="4"/>
        <v>1.000000229</v>
      </c>
      <c r="D21">
        <f t="shared" si="5"/>
        <v>0.0006769015952</v>
      </c>
      <c r="F21" s="3">
        <f t="shared" si="6"/>
        <v>2.000244061</v>
      </c>
      <c r="G21">
        <f t="shared" si="7"/>
        <v>3.763080979</v>
      </c>
      <c r="H21">
        <f t="shared" si="8"/>
        <v>3.627778721</v>
      </c>
      <c r="I21">
        <f t="shared" si="1"/>
        <v>1.62753466</v>
      </c>
      <c r="J21">
        <f t="shared" si="2"/>
        <v>-1</v>
      </c>
      <c r="K21">
        <f t="shared" si="3"/>
        <v>0.0002440610885</v>
      </c>
      <c r="M21" t="str">
        <f t="shared" si="9"/>
        <v>#NUM!</v>
      </c>
      <c r="N21">
        <f t="shared" si="10"/>
        <v>2</v>
      </c>
    </row>
    <row r="22">
      <c r="A22" s="2">
        <v>13.0</v>
      </c>
      <c r="B22">
        <f t="shared" si="11"/>
        <v>0.0003384507718</v>
      </c>
      <c r="C22">
        <f t="shared" si="4"/>
        <v>1.000000057</v>
      </c>
      <c r="D22">
        <f t="shared" si="5"/>
        <v>0.0003384507782</v>
      </c>
      <c r="F22" s="3">
        <f t="shared" si="6"/>
        <v>1.99990561</v>
      </c>
      <c r="G22">
        <f t="shared" si="7"/>
        <v>3.76185337</v>
      </c>
      <c r="H22">
        <f t="shared" si="8"/>
        <v>3.626505312</v>
      </c>
      <c r="I22">
        <f t="shared" si="1"/>
        <v>1.626599701</v>
      </c>
      <c r="J22">
        <f t="shared" si="2"/>
        <v>1</v>
      </c>
      <c r="K22">
        <f t="shared" si="3"/>
        <v>-0.00009438968324</v>
      </c>
      <c r="M22" t="str">
        <f t="shared" si="9"/>
        <v>#NUM!</v>
      </c>
      <c r="N22">
        <f t="shared" si="10"/>
        <v>2</v>
      </c>
    </row>
    <row r="23">
      <c r="A23" s="2">
        <v>14.0</v>
      </c>
      <c r="B23">
        <f t="shared" si="11"/>
        <v>0.0001692253859</v>
      </c>
      <c r="C23">
        <f t="shared" si="4"/>
        <v>1.000000014</v>
      </c>
      <c r="D23">
        <f t="shared" si="5"/>
        <v>0.0001692253867</v>
      </c>
      <c r="F23" s="3">
        <f t="shared" si="6"/>
        <v>2.000074836</v>
      </c>
      <c r="G23">
        <f t="shared" si="7"/>
        <v>3.76246712</v>
      </c>
      <c r="H23">
        <f t="shared" si="8"/>
        <v>3.627141965</v>
      </c>
      <c r="I23">
        <f t="shared" si="1"/>
        <v>1.627067129</v>
      </c>
      <c r="J23">
        <f t="shared" si="2"/>
        <v>-1</v>
      </c>
      <c r="K23">
        <f t="shared" si="3"/>
        <v>0.00007483570263</v>
      </c>
      <c r="M23" t="str">
        <f t="shared" si="9"/>
        <v>#NUM!</v>
      </c>
      <c r="N23">
        <f t="shared" si="10"/>
        <v>2</v>
      </c>
    </row>
    <row r="24">
      <c r="A24" s="2">
        <v>15.0</v>
      </c>
      <c r="B24">
        <f t="shared" si="11"/>
        <v>0.00008461269294</v>
      </c>
      <c r="C24">
        <f t="shared" si="4"/>
        <v>1.000000004</v>
      </c>
      <c r="D24">
        <f t="shared" si="5"/>
        <v>0.00008461269304</v>
      </c>
      <c r="F24" s="3">
        <f t="shared" si="6"/>
        <v>1.999990223</v>
      </c>
      <c r="G24">
        <f t="shared" si="7"/>
        <v>3.762160231</v>
      </c>
      <c r="H24">
        <f t="shared" si="8"/>
        <v>3.626823625</v>
      </c>
      <c r="I24">
        <f t="shared" si="1"/>
        <v>1.626833402</v>
      </c>
      <c r="J24">
        <f t="shared" si="2"/>
        <v>1</v>
      </c>
      <c r="K24">
        <f t="shared" si="3"/>
        <v>-0.000009776990305</v>
      </c>
      <c r="M24" t="str">
        <f t="shared" si="9"/>
        <v>#NUM!</v>
      </c>
      <c r="N24">
        <f t="shared" si="10"/>
        <v>2</v>
      </c>
    </row>
    <row r="25">
      <c r="A25" s="2">
        <v>16.0</v>
      </c>
      <c r="B25">
        <f t="shared" si="11"/>
        <v>0.00004230634647</v>
      </c>
      <c r="C25">
        <f t="shared" si="4"/>
        <v>1.000000001</v>
      </c>
      <c r="D25">
        <f t="shared" si="5"/>
        <v>0.00004230634648</v>
      </c>
      <c r="F25" s="3">
        <f t="shared" si="6"/>
        <v>2.000032529</v>
      </c>
      <c r="G25">
        <f t="shared" si="7"/>
        <v>3.762313673</v>
      </c>
      <c r="H25">
        <f t="shared" si="8"/>
        <v>3.626982792</v>
      </c>
      <c r="I25">
        <f t="shared" si="1"/>
        <v>1.626950262</v>
      </c>
      <c r="J25">
        <f t="shared" si="2"/>
        <v>-1</v>
      </c>
      <c r="K25">
        <f t="shared" si="3"/>
        <v>0.00003252935617</v>
      </c>
      <c r="M25" t="str">
        <f t="shared" si="9"/>
        <v>#NUM!</v>
      </c>
      <c r="N25">
        <f t="shared" si="10"/>
        <v>2</v>
      </c>
    </row>
    <row r="26">
      <c r="A26" s="2">
        <v>17.0</v>
      </c>
      <c r="B26">
        <f t="shared" si="11"/>
        <v>0.00002115317323</v>
      </c>
      <c r="C26">
        <f t="shared" si="4"/>
        <v>1</v>
      </c>
      <c r="D26">
        <f t="shared" si="5"/>
        <v>0.00002115317324</v>
      </c>
      <c r="F26" s="3">
        <f t="shared" si="6"/>
        <v>2.000011376</v>
      </c>
      <c r="G26">
        <f t="shared" si="7"/>
        <v>3.762236951</v>
      </c>
      <c r="H26">
        <f t="shared" si="8"/>
        <v>3.626903208</v>
      </c>
      <c r="I26">
        <f t="shared" si="1"/>
        <v>1.626891831</v>
      </c>
      <c r="J26">
        <f t="shared" si="2"/>
        <v>-1</v>
      </c>
      <c r="K26">
        <f t="shared" si="3"/>
        <v>0.00001137618293</v>
      </c>
      <c r="M26" t="str">
        <f t="shared" si="9"/>
        <v>#NUM!</v>
      </c>
      <c r="N26">
        <f t="shared" si="10"/>
        <v>2</v>
      </c>
    </row>
    <row r="27">
      <c r="A27" s="2">
        <v>18.0</v>
      </c>
      <c r="B27">
        <f t="shared" si="11"/>
        <v>0.00001057658662</v>
      </c>
      <c r="C27">
        <f t="shared" si="4"/>
        <v>1</v>
      </c>
      <c r="D27">
        <f t="shared" si="5"/>
        <v>0.00001057658662</v>
      </c>
      <c r="F27" s="3">
        <f t="shared" si="6"/>
        <v>2.0000008</v>
      </c>
      <c r="G27">
        <f t="shared" si="7"/>
        <v>3.762198591</v>
      </c>
      <c r="H27">
        <f t="shared" si="8"/>
        <v>3.626863416</v>
      </c>
      <c r="I27">
        <f t="shared" si="1"/>
        <v>1.626862616</v>
      </c>
      <c r="J27">
        <f t="shared" si="2"/>
        <v>-1</v>
      </c>
      <c r="K27">
        <f t="shared" si="3"/>
        <v>0.0000007995963127</v>
      </c>
      <c r="M27" t="str">
        <f t="shared" si="9"/>
        <v>#NUM!</v>
      </c>
      <c r="N27">
        <f t="shared" si="10"/>
        <v>2</v>
      </c>
    </row>
    <row r="28">
      <c r="A28" s="2">
        <v>19.0</v>
      </c>
      <c r="B28">
        <f t="shared" si="11"/>
        <v>0.000005288293309</v>
      </c>
      <c r="C28">
        <f t="shared" si="4"/>
        <v>1</v>
      </c>
      <c r="D28">
        <f t="shared" si="5"/>
        <v>0.000005288293309</v>
      </c>
      <c r="F28" s="3">
        <f t="shared" si="6"/>
        <v>1.999995511</v>
      </c>
      <c r="G28">
        <f t="shared" si="7"/>
        <v>3.762179411</v>
      </c>
      <c r="H28">
        <f t="shared" si="8"/>
        <v>3.626843521</v>
      </c>
      <c r="I28">
        <f t="shared" si="1"/>
        <v>1.626848009</v>
      </c>
      <c r="J28">
        <f t="shared" si="2"/>
        <v>1</v>
      </c>
      <c r="K28">
        <f t="shared" si="3"/>
        <v>-0.000004488696996</v>
      </c>
      <c r="M28" t="str">
        <f t="shared" si="9"/>
        <v>#NUM!</v>
      </c>
      <c r="N28">
        <f t="shared" si="10"/>
        <v>2</v>
      </c>
    </row>
    <row r="29">
      <c r="A29" s="2">
        <v>20.0</v>
      </c>
      <c r="B29">
        <f t="shared" si="11"/>
        <v>0.000002644146654</v>
      </c>
      <c r="C29">
        <f t="shared" si="4"/>
        <v>1</v>
      </c>
      <c r="D29">
        <f t="shared" si="5"/>
        <v>0.000002644146654</v>
      </c>
      <c r="F29" s="3">
        <f t="shared" si="6"/>
        <v>1.999998155</v>
      </c>
      <c r="G29">
        <f t="shared" si="7"/>
        <v>3.762189001</v>
      </c>
      <c r="H29">
        <f t="shared" si="8"/>
        <v>3.626853468</v>
      </c>
      <c r="I29">
        <f t="shared" si="1"/>
        <v>1.626855313</v>
      </c>
      <c r="J29">
        <f t="shared" si="2"/>
        <v>1</v>
      </c>
      <c r="K29">
        <f t="shared" si="3"/>
        <v>-0.000001844550342</v>
      </c>
      <c r="M29" t="str">
        <f t="shared" si="9"/>
        <v>#NUM!</v>
      </c>
      <c r="N29">
        <f t="shared" si="10"/>
        <v>2</v>
      </c>
    </row>
    <row r="30">
      <c r="A30" s="2">
        <v>21.0</v>
      </c>
      <c r="B30">
        <f t="shared" si="11"/>
        <v>0.000001322073327</v>
      </c>
      <c r="C30">
        <f t="shared" si="4"/>
        <v>1</v>
      </c>
      <c r="D30">
        <f t="shared" si="5"/>
        <v>0.000001322073327</v>
      </c>
      <c r="F30" s="3">
        <f t="shared" si="6"/>
        <v>1.999999478</v>
      </c>
      <c r="G30">
        <f t="shared" si="7"/>
        <v>3.762193796</v>
      </c>
      <c r="H30">
        <f t="shared" si="8"/>
        <v>3.626858442</v>
      </c>
      <c r="I30">
        <f t="shared" si="1"/>
        <v>1.626858965</v>
      </c>
      <c r="J30">
        <f t="shared" si="2"/>
        <v>1</v>
      </c>
      <c r="K30">
        <f t="shared" si="3"/>
        <v>-0.0000005224770145</v>
      </c>
      <c r="M30" t="str">
        <f t="shared" si="9"/>
        <v>#NUM!</v>
      </c>
      <c r="N30">
        <f t="shared" si="10"/>
        <v>2</v>
      </c>
    </row>
    <row r="31">
      <c r="A31" s="2">
        <v>22.0</v>
      </c>
      <c r="B31">
        <f t="shared" si="11"/>
        <v>0.0000006610366636</v>
      </c>
      <c r="C31">
        <f t="shared" si="4"/>
        <v>1</v>
      </c>
      <c r="D31">
        <f t="shared" si="5"/>
        <v>0.0000006610366636</v>
      </c>
      <c r="F31" s="3">
        <f t="shared" si="6"/>
        <v>2.000000139</v>
      </c>
      <c r="G31">
        <f t="shared" si="7"/>
        <v>3.762196194</v>
      </c>
      <c r="H31">
        <f t="shared" si="8"/>
        <v>3.626860929</v>
      </c>
      <c r="I31">
        <f t="shared" si="1"/>
        <v>1.626860791</v>
      </c>
      <c r="J31">
        <f t="shared" si="2"/>
        <v>-1</v>
      </c>
      <c r="K31">
        <f t="shared" si="3"/>
        <v>0.0000001385596491</v>
      </c>
      <c r="M31" t="str">
        <f t="shared" si="9"/>
        <v>#NUM!</v>
      </c>
      <c r="N31">
        <f t="shared" si="10"/>
        <v>2</v>
      </c>
    </row>
    <row r="32">
      <c r="A32" s="2">
        <v>23.0</v>
      </c>
      <c r="B32">
        <f t="shared" si="11"/>
        <v>0.0000003305183318</v>
      </c>
      <c r="C32">
        <f t="shared" si="4"/>
        <v>1</v>
      </c>
      <c r="D32">
        <f t="shared" si="5"/>
        <v>0.0000003305183318</v>
      </c>
      <c r="F32" s="3">
        <f t="shared" si="6"/>
        <v>1.999999808</v>
      </c>
      <c r="G32">
        <f t="shared" si="7"/>
        <v>3.762194995</v>
      </c>
      <c r="H32">
        <f t="shared" si="8"/>
        <v>3.626859686</v>
      </c>
      <c r="I32">
        <f t="shared" si="1"/>
        <v>1.626859878</v>
      </c>
      <c r="J32">
        <f t="shared" si="2"/>
        <v>1</v>
      </c>
      <c r="K32">
        <f t="shared" si="3"/>
        <v>-0.0000001919586827</v>
      </c>
      <c r="M32" t="str">
        <f t="shared" si="9"/>
        <v>#NUM!</v>
      </c>
      <c r="N32">
        <f t="shared" si="10"/>
        <v>2</v>
      </c>
    </row>
    <row r="33">
      <c r="A33" s="2">
        <v>24.0</v>
      </c>
      <c r="B33">
        <f t="shared" si="11"/>
        <v>0.0000001652591659</v>
      </c>
      <c r="C33">
        <f t="shared" si="4"/>
        <v>1</v>
      </c>
      <c r="D33">
        <f t="shared" si="5"/>
        <v>0.0000001652591659</v>
      </c>
      <c r="F33" s="3">
        <f t="shared" si="6"/>
        <v>1.999999973</v>
      </c>
      <c r="G33">
        <f t="shared" si="7"/>
        <v>3.762195594</v>
      </c>
      <c r="H33">
        <f t="shared" si="8"/>
        <v>3.626860307</v>
      </c>
      <c r="I33">
        <f t="shared" si="1"/>
        <v>1.626860334</v>
      </c>
      <c r="J33">
        <f t="shared" si="2"/>
        <v>1</v>
      </c>
      <c r="K33">
        <f t="shared" si="3"/>
        <v>-0.00000002669951682</v>
      </c>
      <c r="M33" t="str">
        <f t="shared" si="9"/>
        <v>#NUM!</v>
      </c>
      <c r="N33">
        <f t="shared" si="10"/>
        <v>2</v>
      </c>
    </row>
    <row r="34">
      <c r="A34" s="2">
        <v>25.0</v>
      </c>
      <c r="B34">
        <f t="shared" si="11"/>
        <v>0.00000008262958295</v>
      </c>
      <c r="C34">
        <f t="shared" si="4"/>
        <v>1</v>
      </c>
      <c r="D34">
        <f t="shared" si="5"/>
        <v>0.00000008262958295</v>
      </c>
      <c r="F34" s="3">
        <f t="shared" si="6"/>
        <v>2.000000056</v>
      </c>
      <c r="G34">
        <f t="shared" si="7"/>
        <v>3.762195894</v>
      </c>
      <c r="H34">
        <f t="shared" si="8"/>
        <v>3.626860618</v>
      </c>
      <c r="I34">
        <f t="shared" si="1"/>
        <v>1.626860562</v>
      </c>
      <c r="J34">
        <f t="shared" si="2"/>
        <v>-1</v>
      </c>
      <c r="K34">
        <f t="shared" si="3"/>
        <v>0.00000005593006591</v>
      </c>
      <c r="M34" t="str">
        <f t="shared" si="9"/>
        <v>#NUM!</v>
      </c>
      <c r="N34">
        <f t="shared" si="10"/>
        <v>2</v>
      </c>
    </row>
    <row r="35">
      <c r="A35" s="2">
        <v>26.0</v>
      </c>
      <c r="B35">
        <f t="shared" si="11"/>
        <v>0.00000004131479147</v>
      </c>
      <c r="C35">
        <f t="shared" si="4"/>
        <v>1</v>
      </c>
      <c r="D35">
        <f t="shared" si="5"/>
        <v>0.00000004131479147</v>
      </c>
      <c r="F35" s="3">
        <f t="shared" si="6"/>
        <v>2.000000015</v>
      </c>
      <c r="G35">
        <f t="shared" si="7"/>
        <v>3.762195744</v>
      </c>
      <c r="H35">
        <f t="shared" si="8"/>
        <v>3.626860463</v>
      </c>
      <c r="I35">
        <f t="shared" si="1"/>
        <v>1.626860448</v>
      </c>
      <c r="J35">
        <f t="shared" si="2"/>
        <v>-1</v>
      </c>
      <c r="K35">
        <f t="shared" si="3"/>
        <v>0.00000001461527432</v>
      </c>
      <c r="M35" t="str">
        <f t="shared" si="9"/>
        <v>#NUM!</v>
      </c>
      <c r="N35">
        <f t="shared" si="10"/>
        <v>2</v>
      </c>
    </row>
    <row r="36">
      <c r="A36" s="2">
        <v>27.0</v>
      </c>
      <c r="B36">
        <f t="shared" si="11"/>
        <v>0.00000002065739574</v>
      </c>
      <c r="C36">
        <f t="shared" si="4"/>
        <v>1</v>
      </c>
      <c r="D36">
        <f t="shared" si="5"/>
        <v>0.00000002065739574</v>
      </c>
      <c r="F36" s="3">
        <f t="shared" si="6"/>
        <v>1.999999994</v>
      </c>
      <c r="G36">
        <f t="shared" si="7"/>
        <v>3.762195669</v>
      </c>
      <c r="H36">
        <f t="shared" si="8"/>
        <v>3.626860385</v>
      </c>
      <c r="I36">
        <f t="shared" si="1"/>
        <v>1.626860391</v>
      </c>
      <c r="J36">
        <f t="shared" si="2"/>
        <v>1</v>
      </c>
      <c r="K36">
        <f t="shared" si="3"/>
        <v>-0.00000000604212147</v>
      </c>
      <c r="M36" t="str">
        <f t="shared" si="9"/>
        <v>#NUM!</v>
      </c>
      <c r="N36">
        <f t="shared" si="10"/>
        <v>2</v>
      </c>
    </row>
    <row r="37">
      <c r="A37" s="2">
        <v>28.0</v>
      </c>
      <c r="B37">
        <f t="shared" si="11"/>
        <v>0.00000001032869787</v>
      </c>
      <c r="C37">
        <f t="shared" si="4"/>
        <v>1</v>
      </c>
      <c r="D37">
        <f t="shared" si="5"/>
        <v>0.00000001032869787</v>
      </c>
      <c r="F37" s="3">
        <f t="shared" si="6"/>
        <v>2.000000004</v>
      </c>
      <c r="G37">
        <f t="shared" si="7"/>
        <v>3.762195707</v>
      </c>
      <c r="H37">
        <f t="shared" si="8"/>
        <v>3.626860424</v>
      </c>
      <c r="I37">
        <f t="shared" si="1"/>
        <v>1.62686042</v>
      </c>
      <c r="J37">
        <f t="shared" si="2"/>
        <v>-1</v>
      </c>
      <c r="K37">
        <f t="shared" si="3"/>
        <v>0.000000004286576427</v>
      </c>
    </row>
    <row r="38">
      <c r="A38" s="2">
        <v>29.0</v>
      </c>
      <c r="B38">
        <f t="shared" si="11"/>
        <v>0.000000005164348934</v>
      </c>
      <c r="C38">
        <f t="shared" si="4"/>
        <v>1</v>
      </c>
      <c r="D38">
        <f t="shared" si="5"/>
        <v>0.000000005164348934</v>
      </c>
      <c r="F38" s="3">
        <f t="shared" si="6"/>
        <v>1.999999999</v>
      </c>
      <c r="G38">
        <f t="shared" si="7"/>
        <v>3.762195688</v>
      </c>
      <c r="H38">
        <f t="shared" si="8"/>
        <v>3.626860405</v>
      </c>
      <c r="I38">
        <f t="shared" si="1"/>
        <v>1.626860405</v>
      </c>
      <c r="J38">
        <f t="shared" si="2"/>
        <v>1</v>
      </c>
      <c r="K38">
        <f t="shared" si="3"/>
        <v>-0.0000000008777725213</v>
      </c>
    </row>
    <row r="39">
      <c r="A39" s="2">
        <v>30.0</v>
      </c>
      <c r="B39">
        <f t="shared" si="11"/>
        <v>0.000000002582174467</v>
      </c>
      <c r="C39">
        <f t="shared" si="4"/>
        <v>1</v>
      </c>
      <c r="D39">
        <f t="shared" si="5"/>
        <v>0.000000002582174467</v>
      </c>
      <c r="F39" s="3">
        <f t="shared" si="6"/>
        <v>2.000000002</v>
      </c>
      <c r="G39">
        <f t="shared" si="7"/>
        <v>3.762195697</v>
      </c>
      <c r="H39">
        <f t="shared" si="8"/>
        <v>3.626860414</v>
      </c>
      <c r="I39">
        <f t="shared" si="1"/>
        <v>1.626860413</v>
      </c>
      <c r="J39">
        <f t="shared" si="2"/>
        <v>-1</v>
      </c>
      <c r="K39">
        <f t="shared" si="3"/>
        <v>0.000000001704401953</v>
      </c>
    </row>
    <row r="40">
      <c r="A40" s="2">
        <v>31.0</v>
      </c>
      <c r="B40">
        <f t="shared" si="11"/>
        <v>0.000000001291087234</v>
      </c>
      <c r="C40">
        <f t="shared" si="4"/>
        <v>1</v>
      </c>
      <c r="D40">
        <f t="shared" si="5"/>
        <v>0.000000001291087234</v>
      </c>
      <c r="F40" s="3">
        <f t="shared" si="6"/>
        <v>2</v>
      </c>
      <c r="G40">
        <f t="shared" si="7"/>
        <v>3.762195693</v>
      </c>
      <c r="H40">
        <f t="shared" si="8"/>
        <v>3.626860409</v>
      </c>
      <c r="I40">
        <f t="shared" si="1"/>
        <v>1.626860409</v>
      </c>
      <c r="J40">
        <f t="shared" si="2"/>
        <v>-1</v>
      </c>
      <c r="K40">
        <f t="shared" si="3"/>
        <v>0.0000000004133147158</v>
      </c>
    </row>
    <row r="41">
      <c r="A41" s="2">
        <v>32.0</v>
      </c>
      <c r="B41">
        <f t="shared" si="11"/>
        <v>0.0000000006455436168</v>
      </c>
      <c r="C41">
        <f t="shared" si="4"/>
        <v>1</v>
      </c>
      <c r="D41">
        <f t="shared" si="5"/>
        <v>0.0000000006455436168</v>
      </c>
      <c r="F41" s="3">
        <f t="shared" si="6"/>
        <v>2</v>
      </c>
      <c r="G41">
        <f t="shared" si="7"/>
        <v>3.76219569</v>
      </c>
      <c r="H41">
        <f t="shared" si="8"/>
        <v>3.626860407</v>
      </c>
      <c r="I41">
        <f t="shared" si="1"/>
        <v>1.626860407</v>
      </c>
      <c r="J41">
        <f t="shared" si="2"/>
        <v>1</v>
      </c>
      <c r="K41">
        <f t="shared" si="3"/>
        <v>-0.0000000002322289028</v>
      </c>
    </row>
    <row r="42">
      <c r="A42" s="2">
        <v>33.0</v>
      </c>
      <c r="B42">
        <f t="shared" si="11"/>
        <v>0.0000000003227718084</v>
      </c>
      <c r="C42">
        <f t="shared" si="4"/>
        <v>1</v>
      </c>
      <c r="D42">
        <f t="shared" si="5"/>
        <v>0.0000000003227718084</v>
      </c>
      <c r="F42" s="3">
        <f t="shared" si="6"/>
        <v>2</v>
      </c>
      <c r="G42">
        <f t="shared" si="7"/>
        <v>3.762195691</v>
      </c>
      <c r="H42">
        <f t="shared" si="8"/>
        <v>3.626860408</v>
      </c>
      <c r="I42">
        <f t="shared" si="1"/>
        <v>1.626860408</v>
      </c>
      <c r="J42">
        <f t="shared" si="2"/>
        <v>-1</v>
      </c>
      <c r="K42">
        <f t="shared" si="3"/>
        <v>0</v>
      </c>
    </row>
    <row r="43">
      <c r="A43" s="2">
        <v>34.0</v>
      </c>
      <c r="B43">
        <f t="shared" si="11"/>
        <v>0.0000000001613859042</v>
      </c>
      <c r="C43">
        <f t="shared" si="4"/>
        <v>1</v>
      </c>
      <c r="D43">
        <f t="shared" si="5"/>
        <v>0.0000000001613859042</v>
      </c>
      <c r="F43" s="3">
        <f t="shared" si="6"/>
        <v>2</v>
      </c>
      <c r="G43">
        <f t="shared" si="7"/>
        <v>3.762195691</v>
      </c>
      <c r="H43">
        <f t="shared" si="8"/>
        <v>3.626860408</v>
      </c>
      <c r="I43">
        <f t="shared" si="1"/>
        <v>1.626860408</v>
      </c>
      <c r="J43">
        <f t="shared" si="2"/>
        <v>1</v>
      </c>
      <c r="K43">
        <f t="shared" si="3"/>
        <v>0</v>
      </c>
    </row>
    <row r="44">
      <c r="A44" s="2">
        <v>35.0</v>
      </c>
      <c r="B44">
        <f t="shared" si="11"/>
        <v>0</v>
      </c>
      <c r="C44">
        <f t="shared" si="4"/>
        <v>1</v>
      </c>
      <c r="D44">
        <f t="shared" si="5"/>
        <v>0</v>
      </c>
      <c r="F44" s="3">
        <f t="shared" si="6"/>
        <v>2</v>
      </c>
      <c r="G44">
        <f t="shared" si="7"/>
        <v>3.762195691</v>
      </c>
      <c r="H44">
        <f t="shared" si="8"/>
        <v>3.626860408</v>
      </c>
      <c r="I44">
        <f t="shared" si="1"/>
        <v>1.626860408</v>
      </c>
      <c r="J44">
        <f t="shared" si="2"/>
        <v>-1</v>
      </c>
      <c r="K44">
        <f t="shared" si="3"/>
        <v>0</v>
      </c>
    </row>
    <row r="45">
      <c r="A45" s="2">
        <v>36.0</v>
      </c>
      <c r="B45">
        <f t="shared" si="11"/>
        <v>0</v>
      </c>
      <c r="C45">
        <f t="shared" si="4"/>
        <v>1</v>
      </c>
      <c r="D45">
        <f t="shared" si="5"/>
        <v>0</v>
      </c>
      <c r="F45" s="3">
        <f t="shared" si="6"/>
        <v>2</v>
      </c>
      <c r="G45">
        <f t="shared" si="7"/>
        <v>3.762195691</v>
      </c>
      <c r="H45">
        <f t="shared" si="8"/>
        <v>3.626860408</v>
      </c>
      <c r="I45">
        <f t="shared" si="1"/>
        <v>1.626860408</v>
      </c>
      <c r="J45">
        <f t="shared" si="2"/>
        <v>1</v>
      </c>
      <c r="K45">
        <f t="shared" si="3"/>
        <v>0</v>
      </c>
    </row>
    <row r="46">
      <c r="A46" s="2">
        <v>37.0</v>
      </c>
      <c r="B46">
        <f t="shared" si="11"/>
        <v>0</v>
      </c>
      <c r="C46">
        <f t="shared" si="4"/>
        <v>1</v>
      </c>
      <c r="D46">
        <f t="shared" si="5"/>
        <v>0</v>
      </c>
      <c r="F46" s="3">
        <f t="shared" si="6"/>
        <v>2</v>
      </c>
      <c r="G46">
        <f t="shared" si="7"/>
        <v>3.762195691</v>
      </c>
      <c r="H46">
        <f t="shared" si="8"/>
        <v>3.626860408</v>
      </c>
      <c r="I46">
        <f t="shared" si="1"/>
        <v>1.626860408</v>
      </c>
      <c r="J46">
        <f t="shared" si="2"/>
        <v>1</v>
      </c>
      <c r="K46">
        <f t="shared" si="3"/>
        <v>0</v>
      </c>
    </row>
    <row r="47">
      <c r="A47" s="2">
        <v>38.0</v>
      </c>
      <c r="B47">
        <f t="shared" si="11"/>
        <v>0</v>
      </c>
      <c r="C47">
        <f t="shared" si="4"/>
        <v>1</v>
      </c>
      <c r="D47">
        <f t="shared" si="5"/>
        <v>0</v>
      </c>
      <c r="F47" s="3">
        <f t="shared" si="6"/>
        <v>2</v>
      </c>
      <c r="G47">
        <f t="shared" si="7"/>
        <v>3.762195691</v>
      </c>
      <c r="H47">
        <f t="shared" si="8"/>
        <v>3.626860408</v>
      </c>
      <c r="I47">
        <f t="shared" si="1"/>
        <v>1.626860408</v>
      </c>
      <c r="J47">
        <f t="shared" si="2"/>
        <v>1</v>
      </c>
      <c r="K47">
        <f t="shared" si="3"/>
        <v>0</v>
      </c>
    </row>
    <row r="48">
      <c r="A48" s="2">
        <v>39.0</v>
      </c>
      <c r="B48">
        <f t="shared" si="11"/>
        <v>0</v>
      </c>
      <c r="C48">
        <f t="shared" si="4"/>
        <v>1</v>
      </c>
      <c r="D48">
        <f t="shared" si="5"/>
        <v>0</v>
      </c>
      <c r="F48" s="3">
        <f t="shared" si="6"/>
        <v>2</v>
      </c>
      <c r="G48">
        <f t="shared" si="7"/>
        <v>3.762195691</v>
      </c>
      <c r="H48">
        <f t="shared" si="8"/>
        <v>3.626860408</v>
      </c>
      <c r="I48">
        <f t="shared" si="1"/>
        <v>1.626860408</v>
      </c>
      <c r="J48">
        <f t="shared" si="2"/>
        <v>-1</v>
      </c>
      <c r="K48">
        <f t="shared" si="3"/>
        <v>0</v>
      </c>
    </row>
    <row r="49">
      <c r="A49" s="2">
        <v>40.0</v>
      </c>
      <c r="B49">
        <f t="shared" si="11"/>
        <v>0</v>
      </c>
      <c r="C49">
        <f t="shared" si="4"/>
        <v>1</v>
      </c>
      <c r="D49">
        <f t="shared" si="5"/>
        <v>0</v>
      </c>
      <c r="F49" s="3">
        <f t="shared" si="6"/>
        <v>2</v>
      </c>
      <c r="G49">
        <f t="shared" si="7"/>
        <v>3.762195691</v>
      </c>
      <c r="H49">
        <f t="shared" si="8"/>
        <v>3.626860408</v>
      </c>
      <c r="I49">
        <f t="shared" si="1"/>
        <v>1.626860408</v>
      </c>
      <c r="J49">
        <f t="shared" si="2"/>
        <v>-1</v>
      </c>
      <c r="K49">
        <f t="shared" si="3"/>
        <v>0</v>
      </c>
    </row>
    <row r="50">
      <c r="A50" s="2">
        <v>41.0</v>
      </c>
      <c r="B50">
        <f t="shared" si="11"/>
        <v>0</v>
      </c>
      <c r="C50">
        <f t="shared" si="4"/>
        <v>1</v>
      </c>
      <c r="D50">
        <f t="shared" si="5"/>
        <v>0</v>
      </c>
      <c r="F50" s="3">
        <f t="shared" si="6"/>
        <v>2</v>
      </c>
      <c r="G50">
        <f t="shared" si="7"/>
        <v>3.762195691</v>
      </c>
      <c r="H50">
        <f t="shared" si="8"/>
        <v>3.626860408</v>
      </c>
      <c r="I50">
        <f t="shared" si="1"/>
        <v>1.626860408</v>
      </c>
      <c r="J50">
        <f t="shared" si="2"/>
        <v>-1</v>
      </c>
      <c r="K50">
        <f t="shared" si="3"/>
        <v>0</v>
      </c>
    </row>
    <row r="51">
      <c r="A51" s="2">
        <v>42.0</v>
      </c>
      <c r="B51">
        <f t="shared" si="11"/>
        <v>0</v>
      </c>
      <c r="C51">
        <f t="shared" si="4"/>
        <v>1</v>
      </c>
      <c r="D51">
        <f t="shared" si="5"/>
        <v>0</v>
      </c>
      <c r="F51" s="3">
        <f t="shared" si="6"/>
        <v>2</v>
      </c>
      <c r="G51">
        <f t="shared" si="7"/>
        <v>3.762195691</v>
      </c>
      <c r="H51">
        <f t="shared" si="8"/>
        <v>3.626860408</v>
      </c>
      <c r="I51">
        <f t="shared" si="1"/>
        <v>1.626860408</v>
      </c>
      <c r="J51">
        <f t="shared" si="2"/>
        <v>-1</v>
      </c>
      <c r="K51">
        <f t="shared" si="3"/>
        <v>0</v>
      </c>
    </row>
    <row r="52">
      <c r="A52" s="2">
        <v>43.0</v>
      </c>
      <c r="B52">
        <f t="shared" si="11"/>
        <v>0</v>
      </c>
      <c r="C52">
        <f t="shared" si="4"/>
        <v>1</v>
      </c>
      <c r="D52">
        <f t="shared" si="5"/>
        <v>0</v>
      </c>
      <c r="F52" s="3">
        <f t="shared" si="6"/>
        <v>2</v>
      </c>
      <c r="G52">
        <f t="shared" si="7"/>
        <v>3.762195691</v>
      </c>
      <c r="H52">
        <f t="shared" si="8"/>
        <v>3.626860408</v>
      </c>
      <c r="I52">
        <f t="shared" si="1"/>
        <v>1.626860408</v>
      </c>
      <c r="J52">
        <f t="shared" si="2"/>
        <v>-1</v>
      </c>
      <c r="K52">
        <f t="shared" si="3"/>
        <v>0</v>
      </c>
    </row>
    <row r="53">
      <c r="A53" s="2">
        <v>44.0</v>
      </c>
      <c r="B53">
        <f t="shared" si="11"/>
        <v>0</v>
      </c>
      <c r="C53">
        <f t="shared" si="4"/>
        <v>1</v>
      </c>
      <c r="D53">
        <f t="shared" si="5"/>
        <v>0</v>
      </c>
      <c r="F53" s="3">
        <f t="shared" si="6"/>
        <v>2</v>
      </c>
      <c r="G53">
        <f t="shared" si="7"/>
        <v>3.762195691</v>
      </c>
      <c r="H53">
        <f t="shared" si="8"/>
        <v>3.626860408</v>
      </c>
      <c r="I53">
        <f t="shared" si="1"/>
        <v>1.626860408</v>
      </c>
      <c r="J53">
        <f t="shared" si="2"/>
        <v>1</v>
      </c>
      <c r="K53">
        <f t="shared" si="3"/>
        <v>0</v>
      </c>
    </row>
    <row r="54">
      <c r="A54" s="2">
        <v>45.0</v>
      </c>
      <c r="B54">
        <f t="shared" si="11"/>
        <v>0</v>
      </c>
      <c r="C54">
        <f t="shared" si="4"/>
        <v>1</v>
      </c>
      <c r="D54">
        <f t="shared" si="5"/>
        <v>0</v>
      </c>
      <c r="F54" s="3">
        <f t="shared" si="6"/>
        <v>2</v>
      </c>
      <c r="G54">
        <f t="shared" si="7"/>
        <v>3.762195691</v>
      </c>
      <c r="H54">
        <f t="shared" si="8"/>
        <v>3.626860408</v>
      </c>
      <c r="I54">
        <f t="shared" si="1"/>
        <v>1.626860408</v>
      </c>
      <c r="J54">
        <f t="shared" si="2"/>
        <v>-1</v>
      </c>
      <c r="K54">
        <f t="shared" si="3"/>
        <v>0</v>
      </c>
    </row>
    <row r="55">
      <c r="A55" s="2">
        <v>46.0</v>
      </c>
      <c r="B55">
        <f t="shared" si="11"/>
        <v>0</v>
      </c>
      <c r="C55">
        <f t="shared" si="4"/>
        <v>1</v>
      </c>
      <c r="D55">
        <f t="shared" si="5"/>
        <v>0</v>
      </c>
      <c r="F55" s="3">
        <f t="shared" si="6"/>
        <v>2</v>
      </c>
      <c r="G55">
        <f t="shared" si="7"/>
        <v>3.762195691</v>
      </c>
      <c r="H55">
        <f t="shared" si="8"/>
        <v>3.626860408</v>
      </c>
      <c r="I55">
        <f t="shared" si="1"/>
        <v>1.626860408</v>
      </c>
      <c r="J55">
        <f t="shared" si="2"/>
        <v>1</v>
      </c>
      <c r="K55">
        <f t="shared" si="3"/>
        <v>0</v>
      </c>
    </row>
    <row r="56">
      <c r="A56" s="2">
        <v>47.0</v>
      </c>
      <c r="B56">
        <f t="shared" si="11"/>
        <v>0</v>
      </c>
      <c r="C56">
        <f t="shared" si="4"/>
        <v>1</v>
      </c>
      <c r="D56">
        <f t="shared" si="5"/>
        <v>0</v>
      </c>
      <c r="F56" s="3">
        <f t="shared" si="6"/>
        <v>2</v>
      </c>
      <c r="G56">
        <f t="shared" si="7"/>
        <v>3.762195691</v>
      </c>
      <c r="H56">
        <f t="shared" si="8"/>
        <v>3.626860408</v>
      </c>
      <c r="I56">
        <f t="shared" si="1"/>
        <v>1.626860408</v>
      </c>
      <c r="J56">
        <f t="shared" si="2"/>
        <v>1</v>
      </c>
      <c r="K56">
        <f t="shared" si="3"/>
        <v>0</v>
      </c>
    </row>
    <row r="57">
      <c r="A57" s="2">
        <v>48.0</v>
      </c>
      <c r="B57">
        <f t="shared" si="11"/>
        <v>0</v>
      </c>
      <c r="C57">
        <f t="shared" si="4"/>
        <v>1</v>
      </c>
      <c r="D57">
        <f t="shared" si="5"/>
        <v>0</v>
      </c>
      <c r="F57" s="3">
        <f t="shared" si="6"/>
        <v>2</v>
      </c>
      <c r="G57">
        <f t="shared" si="7"/>
        <v>3.762195691</v>
      </c>
      <c r="H57">
        <f t="shared" si="8"/>
        <v>3.626860408</v>
      </c>
      <c r="I57">
        <f t="shared" si="1"/>
        <v>1.626860408</v>
      </c>
      <c r="J57">
        <f t="shared" si="2"/>
        <v>1</v>
      </c>
      <c r="K57">
        <f t="shared" si="3"/>
        <v>0</v>
      </c>
    </row>
    <row r="58">
      <c r="A58" s="2">
        <v>49.0</v>
      </c>
      <c r="B58">
        <f t="shared" si="11"/>
        <v>0</v>
      </c>
      <c r="C58">
        <f t="shared" si="4"/>
        <v>1</v>
      </c>
      <c r="D58">
        <f t="shared" si="5"/>
        <v>0</v>
      </c>
      <c r="F58" s="3">
        <f t="shared" si="6"/>
        <v>2</v>
      </c>
      <c r="G58">
        <f t="shared" si="7"/>
        <v>3.762195691</v>
      </c>
      <c r="H58">
        <f t="shared" si="8"/>
        <v>3.626860408</v>
      </c>
      <c r="I58">
        <f t="shared" si="1"/>
        <v>1.626860408</v>
      </c>
      <c r="J58">
        <f t="shared" si="2"/>
        <v>1</v>
      </c>
      <c r="K58">
        <f t="shared" si="3"/>
        <v>0</v>
      </c>
    </row>
    <row r="59">
      <c r="A59" s="2">
        <v>50.0</v>
      </c>
      <c r="B59">
        <f t="shared" si="11"/>
        <v>0</v>
      </c>
      <c r="C59">
        <f t="shared" si="4"/>
        <v>1</v>
      </c>
      <c r="D59">
        <f t="shared" si="5"/>
        <v>0</v>
      </c>
      <c r="F59" s="3">
        <f t="shared" si="6"/>
        <v>2</v>
      </c>
      <c r="G59">
        <f t="shared" si="7"/>
        <v>3.762195691</v>
      </c>
      <c r="H59">
        <f t="shared" si="8"/>
        <v>3.626860408</v>
      </c>
      <c r="I59">
        <f t="shared" si="1"/>
        <v>1.626860408</v>
      </c>
      <c r="J59">
        <f t="shared" si="2"/>
        <v>1</v>
      </c>
      <c r="K59">
        <f t="shared" si="3"/>
        <v>0</v>
      </c>
    </row>
    <row r="60">
      <c r="A60" s="2">
        <v>51.0</v>
      </c>
      <c r="B60">
        <f t="shared" si="11"/>
        <v>0</v>
      </c>
      <c r="C60">
        <f t="shared" si="4"/>
        <v>1</v>
      </c>
      <c r="D60">
        <f t="shared" si="5"/>
        <v>0</v>
      </c>
      <c r="F60" s="3">
        <f t="shared" si="6"/>
        <v>2</v>
      </c>
      <c r="G60">
        <f t="shared" si="7"/>
        <v>3.762195691</v>
      </c>
      <c r="H60">
        <f t="shared" si="8"/>
        <v>3.626860408</v>
      </c>
      <c r="I60">
        <f t="shared" si="1"/>
        <v>1.626860408</v>
      </c>
      <c r="J60">
        <f t="shared" si="2"/>
        <v>-1</v>
      </c>
      <c r="K60">
        <f t="shared" si="3"/>
        <v>0</v>
      </c>
    </row>
    <row r="61">
      <c r="A61" s="2">
        <v>52.0</v>
      </c>
      <c r="B61">
        <f t="shared" si="11"/>
        <v>0</v>
      </c>
      <c r="C61">
        <f t="shared" si="4"/>
        <v>1</v>
      </c>
      <c r="D61">
        <f t="shared" si="5"/>
        <v>0</v>
      </c>
      <c r="F61" s="3">
        <f t="shared" si="6"/>
        <v>2</v>
      </c>
      <c r="G61">
        <f t="shared" si="7"/>
        <v>3.762195691</v>
      </c>
      <c r="H61">
        <f t="shared" si="8"/>
        <v>3.626860408</v>
      </c>
      <c r="I61">
        <f t="shared" si="1"/>
        <v>1.626860408</v>
      </c>
      <c r="J61">
        <f t="shared" si="2"/>
        <v>1</v>
      </c>
      <c r="K61">
        <f t="shared" si="3"/>
        <v>0</v>
      </c>
    </row>
    <row r="62">
      <c r="A62" s="2">
        <v>53.0</v>
      </c>
      <c r="B62">
        <f t="shared" si="11"/>
        <v>0</v>
      </c>
      <c r="C62">
        <f t="shared" si="4"/>
        <v>1</v>
      </c>
      <c r="D62">
        <f t="shared" si="5"/>
        <v>0</v>
      </c>
      <c r="F62" s="3">
        <f t="shared" si="6"/>
        <v>2</v>
      </c>
      <c r="G62">
        <f t="shared" si="7"/>
        <v>3.762195691</v>
      </c>
      <c r="H62">
        <f t="shared" si="8"/>
        <v>3.626860408</v>
      </c>
      <c r="I62">
        <f t="shared" si="1"/>
        <v>1.626860408</v>
      </c>
      <c r="J62">
        <f t="shared" si="2"/>
        <v>-1</v>
      </c>
      <c r="K62">
        <f t="shared" si="3"/>
        <v>0</v>
      </c>
    </row>
    <row r="63">
      <c r="A63" s="2">
        <v>54.0</v>
      </c>
      <c r="B63">
        <f t="shared" si="11"/>
        <v>0</v>
      </c>
      <c r="C63">
        <f t="shared" si="4"/>
        <v>1</v>
      </c>
      <c r="D63">
        <f t="shared" si="5"/>
        <v>0</v>
      </c>
      <c r="F63" s="3">
        <f t="shared" si="6"/>
        <v>2</v>
      </c>
      <c r="G63">
        <f t="shared" si="7"/>
        <v>3.762195691</v>
      </c>
      <c r="H63">
        <f t="shared" si="8"/>
        <v>3.626860408</v>
      </c>
      <c r="I63">
        <f t="shared" si="1"/>
        <v>1.626860408</v>
      </c>
      <c r="J63">
        <f t="shared" si="2"/>
        <v>-1</v>
      </c>
      <c r="K63">
        <f t="shared" si="3"/>
        <v>0</v>
      </c>
    </row>
    <row r="64">
      <c r="A64" s="2">
        <v>55.0</v>
      </c>
      <c r="B64">
        <f t="shared" si="11"/>
        <v>0</v>
      </c>
      <c r="C64">
        <f t="shared" si="4"/>
        <v>1</v>
      </c>
      <c r="D64">
        <f t="shared" si="5"/>
        <v>0</v>
      </c>
      <c r="F64" s="3">
        <f t="shared" si="6"/>
        <v>2</v>
      </c>
      <c r="G64">
        <f t="shared" si="7"/>
        <v>3.762195691</v>
      </c>
      <c r="H64">
        <f t="shared" si="8"/>
        <v>3.626860408</v>
      </c>
      <c r="I64">
        <f t="shared" si="1"/>
        <v>1.626860408</v>
      </c>
      <c r="J64">
        <f t="shared" si="2"/>
        <v>1</v>
      </c>
      <c r="K64">
        <f t="shared" si="3"/>
        <v>0</v>
      </c>
    </row>
    <row r="65">
      <c r="A65" s="2">
        <v>56.0</v>
      </c>
      <c r="B65">
        <f t="shared" si="11"/>
        <v>0</v>
      </c>
      <c r="C65">
        <f t="shared" si="4"/>
        <v>1</v>
      </c>
      <c r="D65">
        <f t="shared" si="5"/>
        <v>0</v>
      </c>
      <c r="F65" s="3">
        <f t="shared" si="6"/>
        <v>2</v>
      </c>
      <c r="G65">
        <f t="shared" si="7"/>
        <v>3.762195691</v>
      </c>
      <c r="H65">
        <f t="shared" si="8"/>
        <v>3.626860408</v>
      </c>
      <c r="I65">
        <f t="shared" si="1"/>
        <v>1.626860408</v>
      </c>
      <c r="J65">
        <f t="shared" si="2"/>
        <v>1</v>
      </c>
      <c r="K65">
        <f t="shared" si="3"/>
        <v>0</v>
      </c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  <row r="1003">
      <c r="F1003" s="3"/>
    </row>
  </sheetData>
  <drawing r:id="rId1"/>
</worksheet>
</file>