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30" windowWidth="18915" windowHeight="8505" activeTab="1"/>
  </bookViews>
  <sheets>
    <sheet name="COM" sheetId="1" r:id="rId1"/>
    <sheet name="TRIS" sheetId="2" r:id="rId2"/>
    <sheet name="Feuil3" sheetId="3" r:id="rId3"/>
  </sheets>
  <calcPr calcId="125725"/>
</workbook>
</file>

<file path=xl/calcChain.xml><?xml version="1.0" encoding="utf-8"?>
<calcChain xmlns="http://schemas.openxmlformats.org/spreadsheetml/2006/main">
  <c r="G6" i="2"/>
  <c r="G28"/>
  <c r="H28"/>
  <c r="I28"/>
  <c r="J28"/>
  <c r="G29"/>
  <c r="H29"/>
  <c r="I29"/>
  <c r="J29"/>
  <c r="G30"/>
  <c r="H30"/>
  <c r="I30"/>
  <c r="J30"/>
  <c r="G31"/>
  <c r="H31"/>
  <c r="I31"/>
  <c r="J31"/>
  <c r="G32"/>
  <c r="H32"/>
  <c r="I32"/>
  <c r="J32"/>
  <c r="G33"/>
  <c r="H33"/>
  <c r="I33"/>
  <c r="J33"/>
  <c r="G34"/>
  <c r="H34"/>
  <c r="I34"/>
  <c r="J34"/>
  <c r="G35"/>
  <c r="H35"/>
  <c r="I35"/>
  <c r="J35"/>
  <c r="G21"/>
  <c r="G14"/>
  <c r="G22"/>
  <c r="G7"/>
  <c r="G18"/>
  <c r="G15"/>
  <c r="G16"/>
  <c r="G17"/>
  <c r="G2"/>
  <c r="G3"/>
  <c r="G5"/>
  <c r="G25"/>
  <c r="G9"/>
  <c r="G8"/>
  <c r="G11"/>
  <c r="G10"/>
  <c r="G20"/>
  <c r="G19"/>
  <c r="G27"/>
  <c r="G24"/>
  <c r="G23"/>
  <c r="G26"/>
  <c r="G13"/>
  <c r="G12"/>
  <c r="G36"/>
  <c r="G4"/>
  <c r="H27"/>
  <c r="H24"/>
  <c r="H23"/>
  <c r="H26"/>
  <c r="H13"/>
  <c r="H12"/>
  <c r="H36"/>
  <c r="H21"/>
  <c r="I21"/>
  <c r="J21"/>
  <c r="H14"/>
  <c r="I14"/>
  <c r="J14"/>
  <c r="H22"/>
  <c r="I22"/>
  <c r="J22"/>
  <c r="H6"/>
  <c r="I6"/>
  <c r="J6"/>
  <c r="H7"/>
  <c r="I7"/>
  <c r="J7"/>
  <c r="H18"/>
  <c r="I18"/>
  <c r="J18"/>
  <c r="H15"/>
  <c r="I15"/>
  <c r="J15"/>
  <c r="H16"/>
  <c r="I16"/>
  <c r="J16"/>
  <c r="H17"/>
  <c r="I17"/>
  <c r="J17"/>
  <c r="H2"/>
  <c r="I2"/>
  <c r="J2"/>
  <c r="H3"/>
  <c r="I3"/>
  <c r="J3"/>
  <c r="H5"/>
  <c r="I5"/>
  <c r="J5"/>
  <c r="H25"/>
  <c r="I25"/>
  <c r="J25"/>
  <c r="H9"/>
  <c r="I9"/>
  <c r="J9"/>
  <c r="H8"/>
  <c r="I8"/>
  <c r="J8"/>
  <c r="H11"/>
  <c r="I11"/>
  <c r="J11"/>
  <c r="H10"/>
  <c r="I10"/>
  <c r="J10"/>
  <c r="H20"/>
  <c r="I20"/>
  <c r="J20"/>
  <c r="H19"/>
  <c r="I19"/>
  <c r="J19"/>
  <c r="I27"/>
  <c r="J27"/>
  <c r="I24"/>
  <c r="J24"/>
  <c r="I23"/>
  <c r="J23"/>
  <c r="I26"/>
  <c r="J26"/>
  <c r="I13"/>
  <c r="J13"/>
  <c r="I12"/>
  <c r="J12"/>
  <c r="I36"/>
  <c r="J36"/>
  <c r="G37"/>
  <c r="H37"/>
  <c r="I37"/>
  <c r="J37"/>
  <c r="I38"/>
  <c r="J38"/>
  <c r="I39"/>
  <c r="J39"/>
  <c r="I40"/>
  <c r="J40"/>
  <c r="I41"/>
  <c r="J41"/>
  <c r="I42"/>
  <c r="J42"/>
  <c r="I43"/>
  <c r="J43"/>
  <c r="I44"/>
  <c r="J44"/>
  <c r="I45"/>
  <c r="J45"/>
  <c r="I46"/>
  <c r="J46"/>
  <c r="I47"/>
  <c r="J47"/>
  <c r="G48"/>
  <c r="H48"/>
  <c r="I48"/>
  <c r="J48"/>
  <c r="G49"/>
  <c r="H49"/>
  <c r="I49"/>
  <c r="J49"/>
  <c r="G50"/>
  <c r="H50"/>
  <c r="I50"/>
  <c r="J50"/>
  <c r="G51"/>
  <c r="H51"/>
  <c r="I51"/>
  <c r="J51"/>
  <c r="G52"/>
  <c r="H52"/>
  <c r="I52"/>
  <c r="J52"/>
  <c r="G53"/>
  <c r="H53"/>
  <c r="I53"/>
  <c r="J53"/>
  <c r="G54"/>
  <c r="H54"/>
  <c r="I54"/>
  <c r="J54"/>
  <c r="G55"/>
  <c r="H55"/>
  <c r="I55"/>
  <c r="J55"/>
  <c r="G56"/>
  <c r="H56"/>
  <c r="I56"/>
  <c r="J56"/>
  <c r="G57"/>
  <c r="H57"/>
  <c r="I57"/>
  <c r="J57"/>
  <c r="G58"/>
  <c r="H58"/>
  <c r="I58"/>
  <c r="J58"/>
  <c r="G59"/>
  <c r="H59"/>
  <c r="I59"/>
  <c r="J59"/>
  <c r="G60"/>
  <c r="H60"/>
  <c r="I60"/>
  <c r="J60"/>
  <c r="G61"/>
  <c r="H61"/>
  <c r="I61"/>
  <c r="J61"/>
  <c r="G62"/>
  <c r="H62"/>
  <c r="I62"/>
  <c r="J62"/>
  <c r="G63"/>
  <c r="H63"/>
  <c r="I63"/>
  <c r="J63"/>
  <c r="G64"/>
  <c r="H64"/>
  <c r="I64"/>
  <c r="J64"/>
  <c r="G65"/>
  <c r="H65"/>
  <c r="I65"/>
  <c r="J65"/>
  <c r="G66"/>
  <c r="H66"/>
  <c r="I66"/>
  <c r="J66"/>
  <c r="G67"/>
  <c r="H67"/>
  <c r="I67"/>
  <c r="J67"/>
  <c r="G68"/>
  <c r="H68"/>
  <c r="I68"/>
  <c r="J68"/>
  <c r="G69"/>
  <c r="H69"/>
  <c r="I69"/>
  <c r="J69"/>
  <c r="G70"/>
  <c r="H70"/>
  <c r="I70"/>
  <c r="J70"/>
  <c r="G71"/>
  <c r="H71"/>
  <c r="I71"/>
  <c r="J71"/>
  <c r="G72"/>
  <c r="H72"/>
  <c r="I72"/>
  <c r="J72"/>
  <c r="G73"/>
  <c r="H73"/>
  <c r="I73"/>
  <c r="J73"/>
  <c r="G74"/>
  <c r="H74"/>
  <c r="I74"/>
  <c r="J74"/>
  <c r="G75"/>
  <c r="H75"/>
  <c r="I75"/>
  <c r="J75"/>
  <c r="G76"/>
  <c r="H76"/>
  <c r="I76"/>
  <c r="J76"/>
  <c r="G77"/>
  <c r="H77"/>
  <c r="I77"/>
  <c r="J77"/>
  <c r="G78"/>
  <c r="H78"/>
  <c r="I78"/>
  <c r="J78"/>
  <c r="G79"/>
  <c r="H79"/>
  <c r="I79"/>
  <c r="J79"/>
  <c r="G80"/>
  <c r="H80"/>
  <c r="I80"/>
  <c r="J80"/>
  <c r="G81"/>
  <c r="H81"/>
  <c r="I81"/>
  <c r="J81"/>
  <c r="G82"/>
  <c r="H82"/>
  <c r="I82"/>
  <c r="J82"/>
  <c r="G83"/>
  <c r="H83"/>
  <c r="I83"/>
  <c r="J83"/>
  <c r="G84"/>
  <c r="H84"/>
  <c r="I84"/>
  <c r="J84"/>
  <c r="G85"/>
  <c r="H85"/>
  <c r="I85"/>
  <c r="J85"/>
  <c r="G86"/>
  <c r="H86"/>
  <c r="I86"/>
  <c r="J86"/>
  <c r="H4"/>
  <c r="I4"/>
  <c r="J4"/>
  <c r="F3" i="1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2"/>
  <c r="E26"/>
  <c r="E25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F59"/>
  <c r="E60"/>
  <c r="F60"/>
  <c r="E61"/>
  <c r="F61"/>
  <c r="E62"/>
  <c r="F62"/>
  <c r="E63"/>
  <c r="F63"/>
  <c r="E64"/>
  <c r="F64"/>
  <c r="E65"/>
  <c r="F65"/>
  <c r="E66"/>
  <c r="F66"/>
  <c r="E67"/>
  <c r="F67"/>
  <c r="E68"/>
  <c r="F68"/>
  <c r="E69"/>
  <c r="F69"/>
  <c r="E70"/>
  <c r="F70"/>
  <c r="E71"/>
  <c r="F71"/>
  <c r="E72"/>
  <c r="F72"/>
  <c r="E73"/>
  <c r="F73"/>
  <c r="E74"/>
  <c r="F74"/>
  <c r="E24"/>
  <c r="E23"/>
  <c r="E22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"/>
</calcChain>
</file>

<file path=xl/sharedStrings.xml><?xml version="1.0" encoding="utf-8"?>
<sst xmlns="http://schemas.openxmlformats.org/spreadsheetml/2006/main" count="140" uniqueCount="75">
  <si>
    <t>CON</t>
  </si>
  <si>
    <t>CON ou INF</t>
  </si>
  <si>
    <t>COUPLEG</t>
  </si>
  <si>
    <t>entre 0 et 127</t>
  </si>
  <si>
    <t>final</t>
  </si>
  <si>
    <t>longueur</t>
  </si>
  <si>
    <t>nom</t>
  </si>
  <si>
    <t>COUPLED</t>
  </si>
  <si>
    <t>INF</t>
  </si>
  <si>
    <t>ERREUR_CARTE_COURANT</t>
  </si>
  <si>
    <t>VITESSEG</t>
  </si>
  <si>
    <t>VITESSED</t>
  </si>
  <si>
    <t>PRINC_PID_K</t>
  </si>
  <si>
    <t>PRINC_PID_I</t>
  </si>
  <si>
    <t>PRINC_PID_D</t>
  </si>
  <si>
    <t>PRINC_DIR</t>
  </si>
  <si>
    <t>ANGLE</t>
  </si>
  <si>
    <t>VITESSE_ANGULAIRE</t>
  </si>
  <si>
    <t>ACCELERATION</t>
  </si>
  <si>
    <t>ACCELERATION_COEF_FILTRE</t>
  </si>
  <si>
    <t>COEF_KALMAN</t>
  </si>
  <si>
    <t>STOP</t>
  </si>
  <si>
    <t>DEPART</t>
  </si>
  <si>
    <t>PRET</t>
  </si>
  <si>
    <t>SAUVEGARDER_COEF</t>
  </si>
  <si>
    <t>ETAT</t>
  </si>
  <si>
    <t>TEST_COM</t>
  </si>
  <si>
    <t>DISTANCE_PARCOURUE</t>
  </si>
  <si>
    <t>ETAT_BATTERIE</t>
  </si>
  <si>
    <t>SATURATION_VITESSE</t>
  </si>
  <si>
    <t>ANGLE_HORS_INTERVALLE</t>
  </si>
  <si>
    <t>Port</t>
  </si>
  <si>
    <t>num</t>
  </si>
  <si>
    <t>A</t>
  </si>
  <si>
    <t>LED_HAUT</t>
  </si>
  <si>
    <t>sortie 0?</t>
  </si>
  <si>
    <t>accès</t>
  </si>
  <si>
    <t>paramétrage</t>
  </si>
  <si>
    <t>param ANSEL</t>
  </si>
  <si>
    <t>Appel CH0</t>
  </si>
  <si>
    <t>RECHARGER_COEF</t>
  </si>
  <si>
    <t>ana: Lequel?</t>
  </si>
  <si>
    <t>LED_BAS</t>
  </si>
  <si>
    <t>LED_DROITE</t>
  </si>
  <si>
    <t>LED_GAUCHE</t>
  </si>
  <si>
    <t>LED_CENTRE_ORANGE</t>
  </si>
  <si>
    <t>LED_ERREUR</t>
  </si>
  <si>
    <t>LED_TEMOIN</t>
  </si>
  <si>
    <t>BOUTON_VERT</t>
  </si>
  <si>
    <t>BOUTON_ROUGE</t>
  </si>
  <si>
    <t>GYRO</t>
  </si>
  <si>
    <t>ACC_X</t>
  </si>
  <si>
    <t>ACC_Z</t>
  </si>
  <si>
    <t>ACC_CENTRIFUGE</t>
  </si>
  <si>
    <t>BATTERIE</t>
  </si>
  <si>
    <t>PRESENCE_UTILISATEUR</t>
  </si>
  <si>
    <t>CODEUR_A_GAUCHE</t>
  </si>
  <si>
    <t>CODEUR_A_DROITE</t>
  </si>
  <si>
    <t>CODEUR_B_GAUCHE</t>
  </si>
  <si>
    <t>CODEUR_B_DROITE</t>
  </si>
  <si>
    <t>USART_RX1</t>
  </si>
  <si>
    <t>USART_RX2</t>
  </si>
  <si>
    <t>USART_TX1</t>
  </si>
  <si>
    <t>USART_TX2</t>
  </si>
  <si>
    <t>LED_USART1</t>
  </si>
  <si>
    <t>LED_USART2</t>
  </si>
  <si>
    <t>PATTE_PGD</t>
  </si>
  <si>
    <t>PATTE_PGC</t>
  </si>
  <si>
    <t>BOUTON_LIMITATION</t>
  </si>
  <si>
    <t>POTENTIOMETRE_GUIDON</t>
  </si>
  <si>
    <t>E</t>
  </si>
  <si>
    <t>C</t>
  </si>
  <si>
    <t>D</t>
  </si>
  <si>
    <t>B</t>
  </si>
  <si>
    <t>LED_CENTRE_VERTE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</si>
</sst>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2" borderId="1" xfId="0" applyFill="1" applyBorder="1"/>
    <xf numFmtId="0" fontId="1" fillId="2" borderId="1" xfId="0" applyFont="1" applyFill="1" applyBorder="1"/>
    <xf numFmtId="0" fontId="1" fillId="0" borderId="1" xfId="0" applyFont="1" applyBorder="1"/>
    <xf numFmtId="0" fontId="1" fillId="0" borderId="0" xfId="0" applyFont="1"/>
    <xf numFmtId="0" fontId="1" fillId="3" borderId="1" xfId="0" applyFont="1" applyFill="1" applyBorder="1"/>
    <xf numFmtId="0" fontId="0" fillId="3" borderId="1" xfId="0" applyFill="1" applyBorder="1"/>
    <xf numFmtId="0" fontId="1" fillId="4" borderId="1" xfId="0" applyFont="1" applyFill="1" applyBorder="1"/>
    <xf numFmtId="0" fontId="0" fillId="4" borderId="1" xfId="0" applyFill="1" applyBorder="1"/>
    <xf numFmtId="0" fontId="1" fillId="5" borderId="1" xfId="0" applyFont="1" applyFill="1" applyBorder="1"/>
    <xf numFmtId="0" fontId="0" fillId="5" borderId="1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74"/>
  <sheetViews>
    <sheetView topLeftCell="A16" workbookViewId="0">
      <selection activeCell="E36" sqref="E36:F36"/>
    </sheetView>
  </sheetViews>
  <sheetFormatPr baseColWidth="10" defaultRowHeight="15"/>
  <cols>
    <col min="1" max="1" width="11.42578125" style="2"/>
    <col min="2" max="2" width="26.85546875" style="7" bestFit="1" customWidth="1"/>
    <col min="3" max="3" width="13" style="11" bestFit="1" customWidth="1"/>
    <col min="4" max="4" width="13" style="9" customWidth="1"/>
    <col min="5" max="5" width="55.5703125" style="1" bestFit="1" customWidth="1"/>
    <col min="6" max="6" width="52.5703125" style="1" bestFit="1" customWidth="1"/>
  </cols>
  <sheetData>
    <row r="1" spans="1:6" s="5" customFormat="1">
      <c r="A1" s="3" t="s">
        <v>1</v>
      </c>
      <c r="B1" s="6" t="s">
        <v>6</v>
      </c>
      <c r="C1" s="10" t="s">
        <v>3</v>
      </c>
      <c r="D1" s="8" t="s">
        <v>5</v>
      </c>
      <c r="E1" s="4" t="s">
        <v>4</v>
      </c>
      <c r="F1" s="4"/>
    </row>
    <row r="2" spans="1:6">
      <c r="A2" s="2" t="s">
        <v>0</v>
      </c>
      <c r="B2" s="7" t="s">
        <v>2</v>
      </c>
      <c r="C2" s="11">
        <v>10</v>
      </c>
      <c r="D2" s="9">
        <v>1</v>
      </c>
      <c r="E2" s="1" t="str">
        <f>IF(A2&lt;&gt;"",CONCATENATE("#define TYPE_TRAME_",A2,"_",B2," ",IF(A2="CON",128,0)+C2),"")</f>
        <v>#define TYPE_TRAME_CON_COUPLEG 138</v>
      </c>
      <c r="F2" s="1" t="str">
        <f>IF(A2&lt;&gt;"",CONCATENATE("#define LG_TRAME_",A2,"_",B2," ",D2),"")</f>
        <v>#define LG_TRAME_CON_COUPLEG 1</v>
      </c>
    </row>
    <row r="3" spans="1:6">
      <c r="A3" s="2" t="s">
        <v>0</v>
      </c>
      <c r="B3" s="7" t="s">
        <v>7</v>
      </c>
      <c r="C3" s="11">
        <v>11</v>
      </c>
      <c r="D3" s="9">
        <v>1</v>
      </c>
      <c r="E3" s="1" t="str">
        <f t="shared" ref="E3:E26" si="0">IF(A3&lt;&gt;"",CONCATENATE("#define TYPE_TRAME_",A3,"_",B3," ",IF(A3="CON",128,0)+C3),"")</f>
        <v>#define TYPE_TRAME_CON_COUPLED 139</v>
      </c>
      <c r="F3" s="1" t="str">
        <f t="shared" ref="F3:F58" si="1">IF(A3&lt;&gt;"",CONCATENATE("#define LG_TRAME_",A3,"_",B3," ",D3),"")</f>
        <v>#define LG_TRAME_CON_COUPLED 1</v>
      </c>
    </row>
    <row r="4" spans="1:6">
      <c r="A4" s="2" t="s">
        <v>8</v>
      </c>
      <c r="B4" s="7" t="s">
        <v>2</v>
      </c>
      <c r="C4" s="11">
        <v>10</v>
      </c>
      <c r="D4" s="9">
        <v>1</v>
      </c>
      <c r="E4" s="1" t="str">
        <f t="shared" si="0"/>
        <v>#define TYPE_TRAME_INF_COUPLEG 10</v>
      </c>
      <c r="F4" s="1" t="str">
        <f t="shared" si="1"/>
        <v>#define LG_TRAME_INF_COUPLEG 1</v>
      </c>
    </row>
    <row r="5" spans="1:6">
      <c r="A5" s="2" t="s">
        <v>8</v>
      </c>
      <c r="B5" s="7" t="s">
        <v>7</v>
      </c>
      <c r="C5" s="11">
        <v>11</v>
      </c>
      <c r="D5" s="9">
        <v>1</v>
      </c>
      <c r="E5" s="1" t="str">
        <f t="shared" si="0"/>
        <v>#define TYPE_TRAME_INF_COUPLED 11</v>
      </c>
      <c r="F5" s="1" t="str">
        <f t="shared" si="1"/>
        <v>#define LG_TRAME_INF_COUPLED 1</v>
      </c>
    </row>
    <row r="6" spans="1:6">
      <c r="A6" s="2" t="s">
        <v>8</v>
      </c>
      <c r="B6" s="7" t="s">
        <v>9</v>
      </c>
      <c r="C6" s="11">
        <v>12</v>
      </c>
      <c r="D6" s="9">
        <v>1</v>
      </c>
      <c r="E6" s="1" t="str">
        <f t="shared" si="0"/>
        <v>#define TYPE_TRAME_INF_ERREUR_CARTE_COURANT 12</v>
      </c>
      <c r="F6" s="1" t="str">
        <f t="shared" si="1"/>
        <v>#define LG_TRAME_INF_ERREUR_CARTE_COURANT 1</v>
      </c>
    </row>
    <row r="7" spans="1:6">
      <c r="E7" s="1" t="str">
        <f t="shared" si="0"/>
        <v/>
      </c>
      <c r="F7" s="1" t="str">
        <f t="shared" si="1"/>
        <v/>
      </c>
    </row>
    <row r="8" spans="1:6">
      <c r="A8" s="2" t="s">
        <v>8</v>
      </c>
      <c r="B8" s="7" t="s">
        <v>10</v>
      </c>
      <c r="C8" s="11">
        <v>13</v>
      </c>
      <c r="D8" s="9">
        <v>2</v>
      </c>
      <c r="E8" s="1" t="str">
        <f t="shared" si="0"/>
        <v>#define TYPE_TRAME_INF_VITESSEG 13</v>
      </c>
      <c r="F8" s="1" t="str">
        <f t="shared" si="1"/>
        <v>#define LG_TRAME_INF_VITESSEG 2</v>
      </c>
    </row>
    <row r="9" spans="1:6">
      <c r="A9" s="2" t="s">
        <v>8</v>
      </c>
      <c r="B9" s="7" t="s">
        <v>11</v>
      </c>
      <c r="C9" s="11">
        <v>14</v>
      </c>
      <c r="D9" s="9">
        <v>2</v>
      </c>
      <c r="E9" s="1" t="str">
        <f t="shared" si="0"/>
        <v>#define TYPE_TRAME_INF_VITESSED 14</v>
      </c>
      <c r="F9" s="1" t="str">
        <f t="shared" si="1"/>
        <v>#define LG_TRAME_INF_VITESSED 2</v>
      </c>
    </row>
    <row r="10" spans="1:6">
      <c r="A10" s="2" t="s">
        <v>8</v>
      </c>
      <c r="B10" s="7" t="s">
        <v>12</v>
      </c>
      <c r="C10" s="11">
        <v>15</v>
      </c>
      <c r="D10" s="9">
        <v>2</v>
      </c>
      <c r="E10" s="1" t="str">
        <f t="shared" si="0"/>
        <v>#define TYPE_TRAME_INF_PRINC_PID_K 15</v>
      </c>
      <c r="F10" s="1" t="str">
        <f t="shared" si="1"/>
        <v>#define LG_TRAME_INF_PRINC_PID_K 2</v>
      </c>
    </row>
    <row r="11" spans="1:6">
      <c r="A11" s="2" t="s">
        <v>0</v>
      </c>
      <c r="B11" s="7" t="s">
        <v>12</v>
      </c>
      <c r="C11" s="11">
        <v>15</v>
      </c>
      <c r="D11" s="9">
        <v>2</v>
      </c>
      <c r="E11" s="1" t="str">
        <f t="shared" si="0"/>
        <v>#define TYPE_TRAME_CON_PRINC_PID_K 143</v>
      </c>
      <c r="F11" s="1" t="str">
        <f t="shared" si="1"/>
        <v>#define LG_TRAME_CON_PRINC_PID_K 2</v>
      </c>
    </row>
    <row r="12" spans="1:6">
      <c r="A12" s="2" t="s">
        <v>8</v>
      </c>
      <c r="B12" s="7" t="s">
        <v>13</v>
      </c>
      <c r="C12" s="11">
        <v>16</v>
      </c>
      <c r="D12" s="9">
        <v>2</v>
      </c>
      <c r="E12" s="1" t="str">
        <f t="shared" si="0"/>
        <v>#define TYPE_TRAME_INF_PRINC_PID_I 16</v>
      </c>
      <c r="F12" s="1" t="str">
        <f t="shared" si="1"/>
        <v>#define LG_TRAME_INF_PRINC_PID_I 2</v>
      </c>
    </row>
    <row r="13" spans="1:6">
      <c r="A13" s="2" t="s">
        <v>0</v>
      </c>
      <c r="B13" s="7" t="s">
        <v>13</v>
      </c>
      <c r="C13" s="11">
        <v>16</v>
      </c>
      <c r="D13" s="9">
        <v>2</v>
      </c>
      <c r="E13" s="1" t="str">
        <f t="shared" si="0"/>
        <v>#define TYPE_TRAME_CON_PRINC_PID_I 144</v>
      </c>
      <c r="F13" s="1" t="str">
        <f t="shared" si="1"/>
        <v>#define LG_TRAME_CON_PRINC_PID_I 2</v>
      </c>
    </row>
    <row r="14" spans="1:6">
      <c r="A14" s="2" t="s">
        <v>8</v>
      </c>
      <c r="B14" s="7" t="s">
        <v>14</v>
      </c>
      <c r="C14" s="11">
        <v>17</v>
      </c>
      <c r="D14" s="9">
        <v>2</v>
      </c>
      <c r="E14" s="1" t="str">
        <f t="shared" si="0"/>
        <v>#define TYPE_TRAME_INF_PRINC_PID_D 17</v>
      </c>
      <c r="F14" s="1" t="str">
        <f t="shared" si="1"/>
        <v>#define LG_TRAME_INF_PRINC_PID_D 2</v>
      </c>
    </row>
    <row r="15" spans="1:6">
      <c r="A15" s="2" t="s">
        <v>0</v>
      </c>
      <c r="B15" s="7" t="s">
        <v>14</v>
      </c>
      <c r="C15" s="11">
        <v>17</v>
      </c>
      <c r="D15" s="9">
        <v>2</v>
      </c>
      <c r="E15" s="1" t="str">
        <f t="shared" si="0"/>
        <v>#define TYPE_TRAME_CON_PRINC_PID_D 145</v>
      </c>
      <c r="F15" s="1" t="str">
        <f t="shared" si="1"/>
        <v>#define LG_TRAME_CON_PRINC_PID_D 2</v>
      </c>
    </row>
    <row r="16" spans="1:6">
      <c r="A16" s="2" t="s">
        <v>8</v>
      </c>
      <c r="B16" s="7" t="s">
        <v>15</v>
      </c>
      <c r="C16" s="11">
        <v>18</v>
      </c>
      <c r="D16" s="9">
        <v>2</v>
      </c>
      <c r="E16" s="1" t="str">
        <f t="shared" si="0"/>
        <v>#define TYPE_TRAME_INF_PRINC_DIR 18</v>
      </c>
      <c r="F16" s="1" t="str">
        <f t="shared" si="1"/>
        <v>#define LG_TRAME_INF_PRINC_DIR 2</v>
      </c>
    </row>
    <row r="17" spans="1:6">
      <c r="A17" s="2" t="s">
        <v>0</v>
      </c>
      <c r="B17" s="7" t="s">
        <v>15</v>
      </c>
      <c r="C17" s="11">
        <v>18</v>
      </c>
      <c r="D17" s="9">
        <v>2</v>
      </c>
      <c r="E17" s="1" t="str">
        <f t="shared" si="0"/>
        <v>#define TYPE_TRAME_CON_PRINC_DIR 146</v>
      </c>
      <c r="F17" s="1" t="str">
        <f t="shared" si="1"/>
        <v>#define LG_TRAME_CON_PRINC_DIR 2</v>
      </c>
    </row>
    <row r="18" spans="1:6">
      <c r="A18" s="2" t="s">
        <v>8</v>
      </c>
      <c r="B18" s="7" t="s">
        <v>16</v>
      </c>
      <c r="C18" s="11">
        <v>19</v>
      </c>
      <c r="D18" s="9">
        <v>2</v>
      </c>
      <c r="E18" s="1" t="str">
        <f t="shared" si="0"/>
        <v>#define TYPE_TRAME_INF_ANGLE 19</v>
      </c>
      <c r="F18" s="1" t="str">
        <f t="shared" si="1"/>
        <v>#define LG_TRAME_INF_ANGLE 2</v>
      </c>
    </row>
    <row r="19" spans="1:6">
      <c r="A19" s="2" t="s">
        <v>8</v>
      </c>
      <c r="B19" s="7" t="s">
        <v>17</v>
      </c>
      <c r="C19" s="11">
        <v>30</v>
      </c>
      <c r="D19" s="9">
        <v>2</v>
      </c>
      <c r="E19" s="1" t="str">
        <f t="shared" si="0"/>
        <v>#define TYPE_TRAME_INF_VITESSE_ANGULAIRE 30</v>
      </c>
      <c r="F19" s="1" t="str">
        <f t="shared" si="1"/>
        <v>#define LG_TRAME_INF_VITESSE_ANGULAIRE 2</v>
      </c>
    </row>
    <row r="20" spans="1:6">
      <c r="A20" s="2" t="s">
        <v>8</v>
      </c>
      <c r="B20" s="7" t="s">
        <v>18</v>
      </c>
      <c r="C20" s="11">
        <v>20</v>
      </c>
      <c r="D20" s="9">
        <v>2</v>
      </c>
      <c r="E20" s="1" t="str">
        <f t="shared" si="0"/>
        <v>#define TYPE_TRAME_INF_ACCELERATION 20</v>
      </c>
      <c r="F20" s="1" t="str">
        <f t="shared" si="1"/>
        <v>#define LG_TRAME_INF_ACCELERATION 2</v>
      </c>
    </row>
    <row r="21" spans="1:6">
      <c r="A21" s="2" t="s">
        <v>0</v>
      </c>
      <c r="B21" s="7" t="s">
        <v>19</v>
      </c>
      <c r="C21" s="11">
        <v>20</v>
      </c>
      <c r="D21" s="9">
        <v>2</v>
      </c>
      <c r="E21" s="1" t="str">
        <f t="shared" si="0"/>
        <v>#define TYPE_TRAME_CON_ACCELERATION_COEF_FILTRE 148</v>
      </c>
      <c r="F21" s="1" t="str">
        <f t="shared" si="1"/>
        <v>#define LG_TRAME_CON_ACCELERATION_COEF_FILTRE 2</v>
      </c>
    </row>
    <row r="22" spans="1:6">
      <c r="A22" s="2" t="s">
        <v>8</v>
      </c>
      <c r="B22" s="7" t="s">
        <v>20</v>
      </c>
      <c r="C22" s="11">
        <v>21</v>
      </c>
      <c r="D22" s="9">
        <v>1</v>
      </c>
      <c r="E22" s="1" t="str">
        <f t="shared" si="0"/>
        <v>#define TYPE_TRAME_INF_COEF_KALMAN 21</v>
      </c>
      <c r="F22" s="1" t="str">
        <f t="shared" si="1"/>
        <v>#define LG_TRAME_INF_COEF_KALMAN 1</v>
      </c>
    </row>
    <row r="23" spans="1:6">
      <c r="A23" s="2" t="s">
        <v>0</v>
      </c>
      <c r="B23" s="7" t="s">
        <v>20</v>
      </c>
      <c r="C23" s="11">
        <v>21</v>
      </c>
      <c r="D23" s="9">
        <v>1</v>
      </c>
      <c r="E23" s="1" t="str">
        <f t="shared" si="0"/>
        <v>#define TYPE_TRAME_CON_COEF_KALMAN 149</v>
      </c>
      <c r="F23" s="1" t="str">
        <f t="shared" si="1"/>
        <v>#define LG_TRAME_CON_COEF_KALMAN 1</v>
      </c>
    </row>
    <row r="24" spans="1:6">
      <c r="A24" s="2" t="s">
        <v>0</v>
      </c>
      <c r="B24" s="7" t="s">
        <v>24</v>
      </c>
      <c r="C24" s="11">
        <v>22</v>
      </c>
      <c r="D24" s="9">
        <v>0</v>
      </c>
      <c r="E24" s="1" t="str">
        <f t="shared" si="0"/>
        <v>#define TYPE_TRAME_CON_SAUVEGARDER_COEF 150</v>
      </c>
      <c r="F24" s="1" t="str">
        <f t="shared" si="1"/>
        <v>#define LG_TRAME_CON_SAUVEGARDER_COEF 0</v>
      </c>
    </row>
    <row r="25" spans="1:6">
      <c r="A25" s="2" t="s">
        <v>8</v>
      </c>
      <c r="B25" s="7" t="s">
        <v>27</v>
      </c>
      <c r="C25" s="11">
        <v>23</v>
      </c>
      <c r="D25" s="9">
        <v>2</v>
      </c>
      <c r="E25" s="1" t="str">
        <f t="shared" si="0"/>
        <v>#define TYPE_TRAME_INF_DISTANCE_PARCOURUE 23</v>
      </c>
      <c r="F25" s="1" t="str">
        <f t="shared" si="1"/>
        <v>#define LG_TRAME_INF_DISTANCE_PARCOURUE 2</v>
      </c>
    </row>
    <row r="26" spans="1:6">
      <c r="A26" s="2" t="s">
        <v>8</v>
      </c>
      <c r="B26" s="7" t="s">
        <v>28</v>
      </c>
      <c r="C26" s="11">
        <v>24</v>
      </c>
      <c r="D26" s="9">
        <v>2</v>
      </c>
      <c r="E26" s="1" t="str">
        <f t="shared" si="0"/>
        <v>#define TYPE_TRAME_INF_ETAT_BATTERIE 24</v>
      </c>
      <c r="F26" s="1" t="str">
        <f t="shared" si="1"/>
        <v>#define LG_TRAME_INF_ETAT_BATTERIE 2</v>
      </c>
    </row>
    <row r="27" spans="1:6">
      <c r="E27" s="1" t="str">
        <f t="shared" ref="E27:E74" si="2">IF(A27&lt;&gt;"",CONCATENATE("#define TYPE_TRAME_",A27,"_",B27," ",IF(A27="CON",128,0)+C27),"")</f>
        <v/>
      </c>
      <c r="F27" s="1" t="str">
        <f t="shared" si="1"/>
        <v/>
      </c>
    </row>
    <row r="28" spans="1:6">
      <c r="A28" s="2" t="s">
        <v>0</v>
      </c>
      <c r="B28" s="7" t="s">
        <v>21</v>
      </c>
      <c r="C28" s="11">
        <v>25</v>
      </c>
      <c r="D28" s="9">
        <v>0</v>
      </c>
      <c r="E28" s="1" t="str">
        <f t="shared" si="2"/>
        <v>#define TYPE_TRAME_CON_STOP 153</v>
      </c>
      <c r="F28" s="1" t="str">
        <f t="shared" si="1"/>
        <v>#define LG_TRAME_CON_STOP 0</v>
      </c>
    </row>
    <row r="29" spans="1:6">
      <c r="A29" s="2" t="s">
        <v>0</v>
      </c>
      <c r="B29" s="7" t="s">
        <v>22</v>
      </c>
      <c r="C29" s="11">
        <v>26</v>
      </c>
      <c r="D29" s="9">
        <v>0</v>
      </c>
      <c r="E29" s="1" t="str">
        <f t="shared" si="2"/>
        <v>#define TYPE_TRAME_CON_DEPART 154</v>
      </c>
      <c r="F29" s="1" t="str">
        <f t="shared" si="1"/>
        <v>#define LG_TRAME_CON_DEPART 0</v>
      </c>
    </row>
    <row r="30" spans="1:6">
      <c r="A30" s="2" t="s">
        <v>8</v>
      </c>
      <c r="B30" s="7" t="s">
        <v>23</v>
      </c>
      <c r="C30" s="11">
        <v>25</v>
      </c>
      <c r="D30" s="9">
        <v>0</v>
      </c>
      <c r="E30" s="1" t="str">
        <f t="shared" si="2"/>
        <v>#define TYPE_TRAME_INF_PRET 25</v>
      </c>
      <c r="F30" s="1" t="str">
        <f t="shared" si="1"/>
        <v>#define LG_TRAME_INF_PRET 0</v>
      </c>
    </row>
    <row r="31" spans="1:6">
      <c r="A31" s="2" t="s">
        <v>8</v>
      </c>
      <c r="B31" s="7" t="s">
        <v>25</v>
      </c>
      <c r="C31" s="11">
        <v>26</v>
      </c>
      <c r="D31" s="9">
        <v>1</v>
      </c>
      <c r="E31" s="1" t="str">
        <f t="shared" si="2"/>
        <v>#define TYPE_TRAME_INF_ETAT 26</v>
      </c>
      <c r="F31" s="1" t="str">
        <f t="shared" si="1"/>
        <v>#define LG_TRAME_INF_ETAT 1</v>
      </c>
    </row>
    <row r="32" spans="1:6">
      <c r="A32" s="2" t="s">
        <v>0</v>
      </c>
      <c r="B32" s="7" t="s">
        <v>26</v>
      </c>
      <c r="C32" s="11">
        <v>27</v>
      </c>
      <c r="D32" s="9">
        <v>1</v>
      </c>
      <c r="E32" s="1" t="str">
        <f t="shared" si="2"/>
        <v>#define TYPE_TRAME_CON_TEST_COM 155</v>
      </c>
      <c r="F32" s="1" t="str">
        <f t="shared" si="1"/>
        <v>#define LG_TRAME_CON_TEST_COM 1</v>
      </c>
    </row>
    <row r="33" spans="1:6">
      <c r="A33" s="2" t="s">
        <v>8</v>
      </c>
      <c r="B33" s="7" t="s">
        <v>29</v>
      </c>
      <c r="C33" s="11">
        <v>28</v>
      </c>
      <c r="D33" s="9">
        <v>2</v>
      </c>
      <c r="E33" s="1" t="str">
        <f t="shared" si="2"/>
        <v>#define TYPE_TRAME_INF_SATURATION_VITESSE 28</v>
      </c>
      <c r="F33" s="1" t="str">
        <f t="shared" si="1"/>
        <v>#define LG_TRAME_INF_SATURATION_VITESSE 2</v>
      </c>
    </row>
    <row r="34" spans="1:6">
      <c r="A34" s="2" t="s">
        <v>0</v>
      </c>
      <c r="B34" s="7" t="s">
        <v>29</v>
      </c>
      <c r="C34" s="11">
        <v>28</v>
      </c>
      <c r="D34" s="9">
        <v>2</v>
      </c>
      <c r="E34" s="1" t="str">
        <f t="shared" si="2"/>
        <v>#define TYPE_TRAME_CON_SATURATION_VITESSE 156</v>
      </c>
      <c r="F34" s="1" t="str">
        <f t="shared" si="1"/>
        <v>#define LG_TRAME_CON_SATURATION_VITESSE 2</v>
      </c>
    </row>
    <row r="35" spans="1:6">
      <c r="A35" s="2" t="s">
        <v>8</v>
      </c>
      <c r="B35" s="7" t="s">
        <v>30</v>
      </c>
      <c r="C35" s="11">
        <v>29</v>
      </c>
      <c r="D35" s="9">
        <v>1</v>
      </c>
      <c r="E35" s="1" t="str">
        <f t="shared" si="2"/>
        <v>#define TYPE_TRAME_INF_ANGLE_HORS_INTERVALLE 29</v>
      </c>
      <c r="F35" s="1" t="str">
        <f t="shared" si="1"/>
        <v>#define LG_TRAME_INF_ANGLE_HORS_INTERVALLE 1</v>
      </c>
    </row>
    <row r="36" spans="1:6">
      <c r="A36" s="2" t="s">
        <v>0</v>
      </c>
      <c r="B36" s="7" t="s">
        <v>40</v>
      </c>
      <c r="C36" s="11">
        <v>22</v>
      </c>
      <c r="D36" s="9">
        <v>1</v>
      </c>
      <c r="E36" s="1" t="str">
        <f t="shared" si="2"/>
        <v>#define TYPE_TRAME_CON_RECHARGER_COEF 150</v>
      </c>
      <c r="F36" s="1" t="str">
        <f t="shared" si="1"/>
        <v>#define LG_TRAME_CON_RECHARGER_COEF 1</v>
      </c>
    </row>
    <row r="37" spans="1:6">
      <c r="E37" s="1" t="str">
        <f t="shared" si="2"/>
        <v/>
      </c>
      <c r="F37" s="1" t="str">
        <f t="shared" si="1"/>
        <v/>
      </c>
    </row>
    <row r="38" spans="1:6">
      <c r="E38" s="1" t="str">
        <f t="shared" si="2"/>
        <v/>
      </c>
      <c r="F38" s="1" t="str">
        <f t="shared" si="1"/>
        <v/>
      </c>
    </row>
    <row r="39" spans="1:6">
      <c r="E39" s="1" t="str">
        <f t="shared" si="2"/>
        <v/>
      </c>
      <c r="F39" s="1" t="str">
        <f t="shared" si="1"/>
        <v/>
      </c>
    </row>
    <row r="40" spans="1:6">
      <c r="E40" s="1" t="str">
        <f t="shared" si="2"/>
        <v/>
      </c>
      <c r="F40" s="1" t="str">
        <f t="shared" si="1"/>
        <v/>
      </c>
    </row>
    <row r="41" spans="1:6">
      <c r="E41" s="1" t="str">
        <f t="shared" si="2"/>
        <v/>
      </c>
      <c r="F41" s="1" t="str">
        <f t="shared" si="1"/>
        <v/>
      </c>
    </row>
    <row r="42" spans="1:6">
      <c r="E42" s="1" t="str">
        <f t="shared" si="2"/>
        <v/>
      </c>
      <c r="F42" s="1" t="str">
        <f t="shared" si="1"/>
        <v/>
      </c>
    </row>
    <row r="43" spans="1:6">
      <c r="E43" s="1" t="str">
        <f t="shared" si="2"/>
        <v/>
      </c>
      <c r="F43" s="1" t="str">
        <f t="shared" si="1"/>
        <v/>
      </c>
    </row>
    <row r="44" spans="1:6">
      <c r="E44" s="1" t="str">
        <f t="shared" si="2"/>
        <v/>
      </c>
      <c r="F44" s="1" t="str">
        <f t="shared" si="1"/>
        <v/>
      </c>
    </row>
    <row r="45" spans="1:6">
      <c r="E45" s="1" t="str">
        <f t="shared" si="2"/>
        <v/>
      </c>
      <c r="F45" s="1" t="str">
        <f t="shared" si="1"/>
        <v/>
      </c>
    </row>
    <row r="46" spans="1:6">
      <c r="E46" s="1" t="str">
        <f t="shared" si="2"/>
        <v/>
      </c>
      <c r="F46" s="1" t="str">
        <f t="shared" si="1"/>
        <v/>
      </c>
    </row>
    <row r="47" spans="1:6">
      <c r="E47" s="1" t="str">
        <f t="shared" si="2"/>
        <v/>
      </c>
      <c r="F47" s="1" t="str">
        <f t="shared" si="1"/>
        <v/>
      </c>
    </row>
    <row r="48" spans="1:6">
      <c r="E48" s="1" t="str">
        <f t="shared" si="2"/>
        <v/>
      </c>
      <c r="F48" s="1" t="str">
        <f t="shared" si="1"/>
        <v/>
      </c>
    </row>
    <row r="49" spans="5:6">
      <c r="E49" s="1" t="str">
        <f t="shared" si="2"/>
        <v/>
      </c>
      <c r="F49" s="1" t="str">
        <f t="shared" si="1"/>
        <v/>
      </c>
    </row>
    <row r="50" spans="5:6">
      <c r="E50" s="1" t="str">
        <f t="shared" si="2"/>
        <v/>
      </c>
      <c r="F50" s="1" t="str">
        <f t="shared" si="1"/>
        <v/>
      </c>
    </row>
    <row r="51" spans="5:6">
      <c r="E51" s="1" t="str">
        <f t="shared" si="2"/>
        <v/>
      </c>
      <c r="F51" s="1" t="str">
        <f t="shared" si="1"/>
        <v/>
      </c>
    </row>
    <row r="52" spans="5:6">
      <c r="E52" s="1" t="str">
        <f t="shared" si="2"/>
        <v/>
      </c>
      <c r="F52" s="1" t="str">
        <f t="shared" si="1"/>
        <v/>
      </c>
    </row>
    <row r="53" spans="5:6">
      <c r="E53" s="1" t="str">
        <f t="shared" si="2"/>
        <v/>
      </c>
      <c r="F53" s="1" t="str">
        <f t="shared" si="1"/>
        <v/>
      </c>
    </row>
    <row r="54" spans="5:6">
      <c r="E54" s="1" t="str">
        <f t="shared" si="2"/>
        <v/>
      </c>
      <c r="F54" s="1" t="str">
        <f t="shared" si="1"/>
        <v/>
      </c>
    </row>
    <row r="55" spans="5:6">
      <c r="E55" s="1" t="str">
        <f t="shared" si="2"/>
        <v/>
      </c>
      <c r="F55" s="1" t="str">
        <f t="shared" si="1"/>
        <v/>
      </c>
    </row>
    <row r="56" spans="5:6">
      <c r="E56" s="1" t="str">
        <f t="shared" si="2"/>
        <v/>
      </c>
      <c r="F56" s="1" t="str">
        <f t="shared" si="1"/>
        <v/>
      </c>
    </row>
    <row r="57" spans="5:6">
      <c r="E57" s="1" t="str">
        <f t="shared" si="2"/>
        <v/>
      </c>
      <c r="F57" s="1" t="str">
        <f t="shared" si="1"/>
        <v/>
      </c>
    </row>
    <row r="58" spans="5:6">
      <c r="E58" s="1" t="str">
        <f t="shared" si="2"/>
        <v/>
      </c>
      <c r="F58" s="1" t="str">
        <f t="shared" si="1"/>
        <v/>
      </c>
    </row>
    <row r="59" spans="5:6">
      <c r="E59" s="1" t="str">
        <f t="shared" si="2"/>
        <v/>
      </c>
      <c r="F59" s="1" t="str">
        <f t="shared" ref="F27:F74" si="3">IF(A59&lt;&gt;"",CONCATENATE("#define LGT_TRAME_",A59,"_",B59," ",D59),"")</f>
        <v/>
      </c>
    </row>
    <row r="60" spans="5:6">
      <c r="E60" s="1" t="str">
        <f t="shared" si="2"/>
        <v/>
      </c>
      <c r="F60" s="1" t="str">
        <f t="shared" si="3"/>
        <v/>
      </c>
    </row>
    <row r="61" spans="5:6">
      <c r="E61" s="1" t="str">
        <f t="shared" si="2"/>
        <v/>
      </c>
      <c r="F61" s="1" t="str">
        <f t="shared" si="3"/>
        <v/>
      </c>
    </row>
    <row r="62" spans="5:6">
      <c r="E62" s="1" t="str">
        <f t="shared" si="2"/>
        <v/>
      </c>
      <c r="F62" s="1" t="str">
        <f t="shared" si="3"/>
        <v/>
      </c>
    </row>
    <row r="63" spans="5:6">
      <c r="E63" s="1" t="str">
        <f t="shared" si="2"/>
        <v/>
      </c>
      <c r="F63" s="1" t="str">
        <f t="shared" si="3"/>
        <v/>
      </c>
    </row>
    <row r="64" spans="5:6">
      <c r="E64" s="1" t="str">
        <f t="shared" si="2"/>
        <v/>
      </c>
      <c r="F64" s="1" t="str">
        <f t="shared" si="3"/>
        <v/>
      </c>
    </row>
    <row r="65" spans="5:6">
      <c r="E65" s="1" t="str">
        <f t="shared" si="2"/>
        <v/>
      </c>
      <c r="F65" s="1" t="str">
        <f t="shared" si="3"/>
        <v/>
      </c>
    </row>
    <row r="66" spans="5:6">
      <c r="E66" s="1" t="str">
        <f t="shared" si="2"/>
        <v/>
      </c>
      <c r="F66" s="1" t="str">
        <f t="shared" si="3"/>
        <v/>
      </c>
    </row>
    <row r="67" spans="5:6">
      <c r="E67" s="1" t="str">
        <f t="shared" si="2"/>
        <v/>
      </c>
      <c r="F67" s="1" t="str">
        <f t="shared" si="3"/>
        <v/>
      </c>
    </row>
    <row r="68" spans="5:6">
      <c r="E68" s="1" t="str">
        <f t="shared" si="2"/>
        <v/>
      </c>
      <c r="F68" s="1" t="str">
        <f t="shared" si="3"/>
        <v/>
      </c>
    </row>
    <row r="69" spans="5:6">
      <c r="E69" s="1" t="str">
        <f t="shared" si="2"/>
        <v/>
      </c>
      <c r="F69" s="1" t="str">
        <f t="shared" si="3"/>
        <v/>
      </c>
    </row>
    <row r="70" spans="5:6">
      <c r="E70" s="1" t="str">
        <f t="shared" si="2"/>
        <v/>
      </c>
      <c r="F70" s="1" t="str">
        <f t="shared" si="3"/>
        <v/>
      </c>
    </row>
    <row r="71" spans="5:6">
      <c r="E71" s="1" t="str">
        <f t="shared" si="2"/>
        <v/>
      </c>
      <c r="F71" s="1" t="str">
        <f t="shared" si="3"/>
        <v/>
      </c>
    </row>
    <row r="72" spans="5:6">
      <c r="E72" s="1" t="str">
        <f t="shared" si="2"/>
        <v/>
      </c>
      <c r="F72" s="1" t="str">
        <f t="shared" si="3"/>
        <v/>
      </c>
    </row>
    <row r="73" spans="5:6">
      <c r="E73" s="1" t="str">
        <f t="shared" si="2"/>
        <v/>
      </c>
      <c r="F73" s="1" t="str">
        <f t="shared" si="3"/>
        <v/>
      </c>
    </row>
    <row r="74" spans="5:6">
      <c r="E74" s="1" t="str">
        <f t="shared" si="2"/>
        <v/>
      </c>
      <c r="F74" s="1" t="str">
        <f t="shared" si="3"/>
        <v/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86"/>
  <sheetViews>
    <sheetView tabSelected="1" workbookViewId="0">
      <selection activeCell="C7" sqref="C7"/>
    </sheetView>
  </sheetViews>
  <sheetFormatPr baseColWidth="10" defaultRowHeight="15"/>
  <cols>
    <col min="1" max="1" width="4.85546875" customWidth="1"/>
    <col min="2" max="2" width="5.42578125" customWidth="1"/>
    <col min="3" max="3" width="16.42578125" customWidth="1"/>
    <col min="4" max="4" width="8.42578125" customWidth="1"/>
    <col min="5" max="5" width="12" customWidth="1"/>
    <col min="7" max="7" width="36" customWidth="1"/>
    <col min="8" max="8" width="30.28515625" customWidth="1"/>
    <col min="9" max="9" width="32.28515625" customWidth="1"/>
    <col min="10" max="10" width="28.7109375" customWidth="1"/>
  </cols>
  <sheetData>
    <row r="1" spans="1:10" s="5" customFormat="1">
      <c r="A1" s="5" t="s">
        <v>31</v>
      </c>
      <c r="B1" s="5" t="s">
        <v>32</v>
      </c>
      <c r="C1" s="5" t="s">
        <v>6</v>
      </c>
      <c r="D1" s="5" t="s">
        <v>35</v>
      </c>
      <c r="E1" s="5" t="s">
        <v>41</v>
      </c>
      <c r="G1" s="5" t="s">
        <v>36</v>
      </c>
      <c r="H1" s="5" t="s">
        <v>37</v>
      </c>
      <c r="I1" s="5" t="s">
        <v>38</v>
      </c>
      <c r="J1" s="5" t="s">
        <v>39</v>
      </c>
    </row>
    <row r="2" spans="1:10">
      <c r="A2" t="s">
        <v>33</v>
      </c>
      <c r="B2">
        <v>0</v>
      </c>
      <c r="C2" t="s">
        <v>50</v>
      </c>
      <c r="D2">
        <v>1</v>
      </c>
      <c r="E2">
        <v>0</v>
      </c>
      <c r="G2" t="str">
        <f>IF(C2&lt;&gt;"",CONCATENATE("#define ",C2," ",IF(D2=0,"LAT","PORT"),A2,"bits.",IF(D2=0,"LAT","R"),A2,B2),"")</f>
        <v>#define GYRO PORTAbits.RA0</v>
      </c>
      <c r="H2" t="str">
        <f>IF(C2&lt;&gt;"",CONCATENATE("TRIS",A2,"bits.","R",A2,B2,"=",D2,"; //",C2),"")</f>
        <v>TRISAbits.RA0=1; //GYRO</v>
      </c>
      <c r="I2" t="str">
        <f>IF(E2&lt;&gt;"",CONCATENATE("ANSEL",A2,"bits.","ANS",A2,B2,"=",D2,"; //",C2),"")</f>
        <v>ANSELAbits.ANSA0=1; //GYRO</v>
      </c>
      <c r="J2" t="str">
        <f>IF(E2&lt;&gt;"",CONCATENATE("#define CH_",C2," ADC_CH",E2),"")</f>
        <v>#define CH_GYRO ADC_CH0</v>
      </c>
    </row>
    <row r="3" spans="1:10">
      <c r="A3" t="s">
        <v>33</v>
      </c>
      <c r="B3">
        <v>1</v>
      </c>
      <c r="C3" t="s">
        <v>51</v>
      </c>
      <c r="D3">
        <v>1</v>
      </c>
      <c r="E3">
        <v>1</v>
      </c>
      <c r="G3" t="str">
        <f>IF(C3&lt;&gt;"",CONCATENATE("#define ",C3," ",IF(D3=0,"LAT","PORT"),A3,"bits.",IF(D3=0,"LAT","R"),A3,B3),"")</f>
        <v>#define ACC_X PORTAbits.RA1</v>
      </c>
      <c r="H3" t="str">
        <f>IF(C3&lt;&gt;"",CONCATENATE("TRIS",A3,"bits.","R",A3,B3,"=",D3,"; //",C3),"")</f>
        <v>TRISAbits.RA1=1; //ACC_X</v>
      </c>
      <c r="I3" t="str">
        <f>IF(E3&lt;&gt;"",CONCATENATE("ANSEL",A3,"bits.","ANS",A3,B3,"=",D3,"; //",C3),"")</f>
        <v>ANSELAbits.ANSA1=1; //ACC_X</v>
      </c>
      <c r="J3" t="str">
        <f>IF(E3&lt;&gt;"",CONCATENATE("#define CH_",C3," ADC_CH",E3),"")</f>
        <v>#define CH_ACC_X ADC_CH1</v>
      </c>
    </row>
    <row r="4" spans="1:10">
      <c r="A4" t="s">
        <v>33</v>
      </c>
      <c r="B4">
        <v>4</v>
      </c>
      <c r="C4" t="s">
        <v>34</v>
      </c>
      <c r="D4">
        <v>0</v>
      </c>
      <c r="G4" t="str">
        <f>IF(C4&lt;&gt;"",CONCATENATE("#define ",C4," ",IF(D4=0,"LAT","PORT"),A4,"bits.",IF(D4=0,"LAT","R"),A4,B4),"")</f>
        <v>#define LED_HAUT LATAbits.LATA4</v>
      </c>
      <c r="H4" t="str">
        <f>IF(C4&lt;&gt;"",CONCATENATE("TRIS",A4,"bits.","R",A4,B4,"=",D4,"; //",C4),"")</f>
        <v>TRISAbits.RA4=0; //LED_HAUT</v>
      </c>
      <c r="I4" t="str">
        <f>IF(E4&lt;&gt;"",CONCATENATE("ANSEL",A4,"bits.","ANS",A4,B4,"=",D4,"; //",C4),"")</f>
        <v/>
      </c>
      <c r="J4" t="str">
        <f>IF(E4&lt;&gt;"",CONCATENATE("#define CH_",C4," ADC_CH",E4),"")</f>
        <v/>
      </c>
    </row>
    <row r="5" spans="1:10">
      <c r="A5" t="s">
        <v>33</v>
      </c>
      <c r="B5">
        <v>5</v>
      </c>
      <c r="C5" t="s">
        <v>52</v>
      </c>
      <c r="D5">
        <v>1</v>
      </c>
      <c r="E5">
        <v>4</v>
      </c>
      <c r="G5" t="str">
        <f>IF(C5&lt;&gt;"",CONCATENATE("#define ",C5," ",IF(D5=0,"LAT","PORT"),A5,"bits.",IF(D5=0,"LAT","R"),A5,B5),"")</f>
        <v>#define ACC_Z PORTAbits.RA5</v>
      </c>
      <c r="H5" t="str">
        <f>IF(C5&lt;&gt;"",CONCATENATE("TRIS",A5,"bits.","R",A5,B5,"=",D5,"; //",C5),"")</f>
        <v>TRISAbits.RA5=1; //ACC_Z</v>
      </c>
      <c r="I5" t="str">
        <f>IF(E5&lt;&gt;"",CONCATENATE("ANSEL",A5,"bits.","ANS",A5,B5,"=",D5,"; //",C5),"")</f>
        <v>ANSELAbits.ANSA5=1; //ACC_Z</v>
      </c>
      <c r="J5" t="str">
        <f>IF(E5&lt;&gt;"",CONCATENATE("#define CH_",C5," ADC_CH",E5),"")</f>
        <v>#define CH_ACC_Z ADC_CH4</v>
      </c>
    </row>
    <row r="6" spans="1:10">
      <c r="A6" t="s">
        <v>33</v>
      </c>
      <c r="B6">
        <v>6</v>
      </c>
      <c r="C6" t="s">
        <v>74</v>
      </c>
      <c r="D6">
        <v>0</v>
      </c>
      <c r="G6" t="str">
        <f>IF(C6&lt;&gt;"",CONCATENATE("#define ",C6," ",IF(D6=0,"LAT","PORT"),A6,"bits.",IF(D6=0,"LAT","R"),A6,B6),"")</f>
        <v>#define LED_CENTRE_VERTE LATAbits.LATA6</v>
      </c>
      <c r="H6" t="str">
        <f>IF(C6&lt;&gt;"",CONCATENATE("TRIS",A6,"bits.","R",A6,B6,"=",D6,"; //",C6),"")</f>
        <v>TRISAbits.RA6=0; //LED_CENTRE_VERTE</v>
      </c>
      <c r="I6" t="str">
        <f>IF(E6&lt;&gt;"",CONCATENATE("ANSEL",A6,"bits.","ANS",A6,B6,"=",D6,"; //",C6),"")</f>
        <v/>
      </c>
      <c r="J6" t="str">
        <f>IF(E6&lt;&gt;"",CONCATENATE("#define CH_",C6," ADC_CH",E6),"")</f>
        <v/>
      </c>
    </row>
    <row r="7" spans="1:10">
      <c r="A7" t="s">
        <v>33</v>
      </c>
      <c r="B7">
        <v>7</v>
      </c>
      <c r="C7" t="s">
        <v>45</v>
      </c>
      <c r="D7">
        <v>0</v>
      </c>
      <c r="G7" t="str">
        <f>IF(C7&lt;&gt;"",CONCATENATE("#define ",C7," ",IF(D7=0,"LAT","PORT"),A7,"bits.",IF(D7=0,"LAT","R"),A7,B7),"")</f>
        <v>#define LED_CENTRE_ORANGE LATAbits.LATA7</v>
      </c>
      <c r="H7" t="str">
        <f>IF(C7&lt;&gt;"",CONCATENATE("TRIS",A7,"bits.","R",A7,B7,"=",D7,"; //",C7),"")</f>
        <v>TRISAbits.RA7=0; //LED_CENTRE_ORANGE</v>
      </c>
      <c r="I7" t="str">
        <f>IF(E7&lt;&gt;"",CONCATENATE("ANSEL",A7,"bits.","ANS",A7,B7,"=",D7,"; //",C7),"")</f>
        <v/>
      </c>
      <c r="J7" t="str">
        <f>IF(E7&lt;&gt;"",CONCATENATE("#define CH_",C7," ADC_CH",E7),"")</f>
        <v/>
      </c>
    </row>
    <row r="8" spans="1:10">
      <c r="A8" t="s">
        <v>73</v>
      </c>
      <c r="B8">
        <v>0</v>
      </c>
      <c r="C8" t="s">
        <v>57</v>
      </c>
      <c r="D8">
        <v>1</v>
      </c>
      <c r="G8" t="str">
        <f>IF(C8&lt;&gt;"",CONCATENATE("#define ",C8," ",IF(D8=0,"LAT","PORT"),A8,"bits.",IF(D8=0,"LAT","R"),A8,B8),"")</f>
        <v>#define CODEUR_A_DROITE PORTBbits.RB0</v>
      </c>
      <c r="H8" t="str">
        <f>IF(C8&lt;&gt;"",CONCATENATE("TRIS",A8,"bits.","R",A8,B8,"=",D8,"; //",C8),"")</f>
        <v>TRISBbits.RB0=1; //CODEUR_A_DROITE</v>
      </c>
      <c r="I8" t="str">
        <f>IF(E8&lt;&gt;"",CONCATENATE("ANSEL",A8,"bits.","ANS",A8,B8,"=",D8,"; //",C8),"")</f>
        <v/>
      </c>
      <c r="J8" t="str">
        <f>IF(E8&lt;&gt;"",CONCATENATE("#define CH_",C8," ADC_CH",E8),"")</f>
        <v/>
      </c>
    </row>
    <row r="9" spans="1:10">
      <c r="A9" t="s">
        <v>73</v>
      </c>
      <c r="B9">
        <v>1</v>
      </c>
      <c r="C9" t="s">
        <v>56</v>
      </c>
      <c r="D9">
        <v>1</v>
      </c>
      <c r="G9" t="str">
        <f>IF(C9&lt;&gt;"",CONCATENATE("#define ",C9," ",IF(D9=0,"LAT","PORT"),A9,"bits.",IF(D9=0,"LAT","R"),A9,B9),"")</f>
        <v>#define CODEUR_A_GAUCHE PORTBbits.RB1</v>
      </c>
      <c r="H9" t="str">
        <f>IF(C9&lt;&gt;"",CONCATENATE("TRIS",A9,"bits.","R",A9,B9,"=",D9,"; //",C9),"")</f>
        <v>TRISBbits.RB1=1; //CODEUR_A_GAUCHE</v>
      </c>
      <c r="I9" t="str">
        <f>IF(E9&lt;&gt;"",CONCATENATE("ANSEL",A9,"bits.","ANS",A9,B9,"=",D9,"; //",C9),"")</f>
        <v/>
      </c>
      <c r="J9" t="str">
        <f>IF(E9&lt;&gt;"",CONCATENATE("#define CH_",C9," ADC_CH",E9),"")</f>
        <v/>
      </c>
    </row>
    <row r="10" spans="1:10">
      <c r="A10" t="s">
        <v>73</v>
      </c>
      <c r="B10">
        <v>3</v>
      </c>
      <c r="C10" t="s">
        <v>59</v>
      </c>
      <c r="D10">
        <v>1</v>
      </c>
      <c r="G10" t="str">
        <f>IF(C10&lt;&gt;"",CONCATENATE("#define ",C10," ",IF(D10=0,"LAT","PORT"),A10,"bits.",IF(D10=0,"LAT","R"),A10,B10),"")</f>
        <v>#define CODEUR_B_DROITE PORTBbits.RB3</v>
      </c>
      <c r="H10" t="str">
        <f>IF(C10&lt;&gt;"",CONCATENATE("TRIS",A10,"bits.","R",A10,B10,"=",D10,"; //",C10),"")</f>
        <v>TRISBbits.RB3=1; //CODEUR_B_DROITE</v>
      </c>
      <c r="I10" t="str">
        <f>IF(E10&lt;&gt;"",CONCATENATE("ANSEL",A10,"bits.","ANS",A10,B10,"=",D10,"; //",C10),"")</f>
        <v/>
      </c>
      <c r="J10" t="str">
        <f>IF(E10&lt;&gt;"",CONCATENATE("#define CH_",C10," ADC_CH",E10),"")</f>
        <v/>
      </c>
    </row>
    <row r="11" spans="1:10">
      <c r="A11" t="s">
        <v>73</v>
      </c>
      <c r="B11">
        <v>4</v>
      </c>
      <c r="C11" t="s">
        <v>58</v>
      </c>
      <c r="D11">
        <v>1</v>
      </c>
      <c r="G11" t="str">
        <f>IF(C11&lt;&gt;"",CONCATENATE("#define ",C11," ",IF(D11=0,"LAT","PORT"),A11,"bits.",IF(D11=0,"LAT","R"),A11,B11),"")</f>
        <v>#define CODEUR_B_GAUCHE PORTBbits.RB4</v>
      </c>
      <c r="H11" t="str">
        <f>IF(C11&lt;&gt;"",CONCATENATE("TRIS",A11,"bits.","R",A11,B11,"=",D11,"; //",C11),"")</f>
        <v>TRISBbits.RB4=1; //CODEUR_B_GAUCHE</v>
      </c>
      <c r="I11" t="str">
        <f>IF(E11&lt;&gt;"",CONCATENATE("ANSEL",A11,"bits.","ANS",A11,B11,"=",D11,"; //",C11),"")</f>
        <v/>
      </c>
      <c r="J11" t="str">
        <f>IF(E11&lt;&gt;"",CONCATENATE("#define CH_",C11," ADC_CH",E11),"")</f>
        <v/>
      </c>
    </row>
    <row r="12" spans="1:10">
      <c r="A12" t="s">
        <v>73</v>
      </c>
      <c r="B12">
        <v>6</v>
      </c>
      <c r="C12" t="s">
        <v>67</v>
      </c>
      <c r="D12">
        <v>1</v>
      </c>
      <c r="G12" t="str">
        <f>IF(C12&lt;&gt;"",CONCATENATE("#define ",C12," ",IF(D12=0,"LAT","PORT"),A12,"bits.",IF(D12=0,"LAT","R"),A12,B12),"")</f>
        <v>#define PATTE_PGC PORTBbits.RB6</v>
      </c>
      <c r="H12" t="str">
        <f>IF(C12&lt;&gt;"",CONCATENATE("TRIS",A12,"bits.","R",A12,B12,"=",D12,"; //",C12),"")</f>
        <v>TRISBbits.RB6=1; //PATTE_PGC</v>
      </c>
      <c r="I12" t="str">
        <f>IF(E12&lt;&gt;"",CONCATENATE("ANSEL",A12,"bits.","ANS",A12,B12,"=",D12,"; //",#REF!),"")</f>
        <v/>
      </c>
      <c r="J12" t="str">
        <f>IF(E12&lt;&gt;"",CONCATENATE("#define CH_",#REF!," ADC_CH",E12),"")</f>
        <v/>
      </c>
    </row>
    <row r="13" spans="1:10">
      <c r="A13" t="s">
        <v>73</v>
      </c>
      <c r="B13">
        <v>7</v>
      </c>
      <c r="C13" t="s">
        <v>66</v>
      </c>
      <c r="D13">
        <v>1</v>
      </c>
      <c r="G13" t="str">
        <f>IF(C13&lt;&gt;"",CONCATENATE("#define ",C13," ",IF(D13=0,"LAT","PORT"),A13,"bits.",IF(D13=0,"LAT","R"),A13,B13),"")</f>
        <v>#define PATTE_PGD PORTBbits.RB7</v>
      </c>
      <c r="H13" t="str">
        <f>IF(C13&lt;&gt;"",CONCATENATE("TRIS",A13,"bits.","R",A13,B13,"=",D13,"; //",C13),"")</f>
        <v>TRISBbits.RB7=1; //PATTE_PGD</v>
      </c>
      <c r="I13" t="str">
        <f>IF(E13&lt;&gt;"",CONCATENATE("ANSEL",A13,"bits.","ANS",A13,B13,"=",D13,"; //",#REF!),"")</f>
        <v/>
      </c>
      <c r="J13" t="str">
        <f>IF(E13&lt;&gt;"",CONCATENATE("#define CH_",#REF!," ADC_CH",E13),"")</f>
        <v/>
      </c>
    </row>
    <row r="14" spans="1:10">
      <c r="A14" t="s">
        <v>71</v>
      </c>
      <c r="B14">
        <v>0</v>
      </c>
      <c r="C14" t="s">
        <v>43</v>
      </c>
      <c r="D14">
        <v>0</v>
      </c>
      <c r="G14" t="str">
        <f>IF(C14&lt;&gt;"",CONCATENATE("#define ",C14," ",IF(D14=0,"LAT","PORT"),A14,"bits.",IF(D14=0,"LAT","R"),A14,B14),"")</f>
        <v>#define LED_DROITE LATCbits.LATC0</v>
      </c>
      <c r="H14" t="str">
        <f>IF(C14&lt;&gt;"",CONCATENATE("TRIS",A14,"bits.","R",A14,B14,"=",D14,"; //",C14),"")</f>
        <v>TRISCbits.RC0=0; //LED_DROITE</v>
      </c>
      <c r="I14" t="str">
        <f>IF(E14&lt;&gt;"",CONCATENATE("ANSEL",A14,"bits.","ANS",A14,B14,"=",D14,"; //",C14),"")</f>
        <v/>
      </c>
      <c r="J14" t="str">
        <f>IF(E14&lt;&gt;"",CONCATENATE("#define CH_",C14," ADC_CH",E14),"")</f>
        <v/>
      </c>
    </row>
    <row r="15" spans="1:10">
      <c r="A15" t="s">
        <v>71</v>
      </c>
      <c r="B15">
        <v>1</v>
      </c>
      <c r="C15" t="s">
        <v>47</v>
      </c>
      <c r="D15">
        <v>0</v>
      </c>
      <c r="G15" t="str">
        <f>IF(C15&lt;&gt;"",CONCATENATE("#define ",C15," ",IF(D15=0,"LAT","PORT"),A15,"bits.",IF(D15=0,"LAT","R"),A15,B15),"")</f>
        <v>#define LED_TEMOIN LATCbits.LATC1</v>
      </c>
      <c r="H15" t="str">
        <f>IF(C15&lt;&gt;"",CONCATENATE("TRIS",A15,"bits.","R",A15,B15,"=",D15,"; //",C15),"")</f>
        <v>TRISCbits.RC1=0; //LED_TEMOIN</v>
      </c>
      <c r="I15" t="str">
        <f>IF(E15&lt;&gt;"",CONCATENATE("ANSEL",A15,"bits.","ANS",A15,B15,"=",D15,"; //",C15),"")</f>
        <v/>
      </c>
      <c r="J15" t="str">
        <f>IF(E15&lt;&gt;"",CONCATENATE("#define CH_",C15," ADC_CH",E15),"")</f>
        <v/>
      </c>
    </row>
    <row r="16" spans="1:10">
      <c r="A16" t="s">
        <v>71</v>
      </c>
      <c r="B16">
        <v>2</v>
      </c>
      <c r="C16" t="s">
        <v>48</v>
      </c>
      <c r="D16">
        <v>1</v>
      </c>
      <c r="G16" t="str">
        <f>IF(C16&lt;&gt;"",CONCATENATE("#define ",C16," ",IF(D16=0,"LAT","PORT"),A16,"bits.",IF(D16=0,"LAT","R"),A16,B16),"")</f>
        <v>#define BOUTON_VERT PORTCbits.RC2</v>
      </c>
      <c r="H16" t="str">
        <f>IF(C16&lt;&gt;"",CONCATENATE("TRIS",A16,"bits.","R",A16,B16,"=",D16,"; //",C16),"")</f>
        <v>TRISCbits.RC2=1; //BOUTON_VERT</v>
      </c>
      <c r="I16" t="str">
        <f>IF(E16&lt;&gt;"",CONCATENATE("ANSEL",A16,"bits.","ANS",A16,B16,"=",D16,"; //",C16),"")</f>
        <v/>
      </c>
      <c r="J16" t="str">
        <f>IF(E16&lt;&gt;"",CONCATENATE("#define CH_",C16," ADC_CH",E16),"")</f>
        <v/>
      </c>
    </row>
    <row r="17" spans="1:10">
      <c r="A17" t="s">
        <v>71</v>
      </c>
      <c r="B17">
        <v>3</v>
      </c>
      <c r="C17" t="s">
        <v>49</v>
      </c>
      <c r="D17">
        <v>1</v>
      </c>
      <c r="G17" t="str">
        <f>IF(C17&lt;&gt;"",CONCATENATE("#define ",C17," ",IF(D17=0,"LAT","PORT"),A17,"bits.",IF(D17=0,"LAT","R"),A17,B17),"")</f>
        <v>#define BOUTON_ROUGE PORTCbits.RC3</v>
      </c>
      <c r="H17" t="str">
        <f>IF(C17&lt;&gt;"",CONCATENATE("TRIS",A17,"bits.","R",A17,B17,"=",D17,"; //",C17),"")</f>
        <v>TRISCbits.RC3=1; //BOUTON_ROUGE</v>
      </c>
      <c r="I17" t="str">
        <f>IF(E17&lt;&gt;"",CONCATENATE("ANSEL",A17,"bits.","ANS",A17,B17,"=",D17,"; //",C17),"")</f>
        <v/>
      </c>
      <c r="J17" t="str">
        <f>IF(E17&lt;&gt;"",CONCATENATE("#define CH_",C17," ADC_CH",E17),"")</f>
        <v/>
      </c>
    </row>
    <row r="18" spans="1:10">
      <c r="A18" t="s">
        <v>71</v>
      </c>
      <c r="B18">
        <v>4</v>
      </c>
      <c r="C18" t="s">
        <v>46</v>
      </c>
      <c r="D18">
        <v>0</v>
      </c>
      <c r="G18" t="str">
        <f>IF(C18&lt;&gt;"",CONCATENATE("#define ",C18," ",IF(D18=0,"LAT","PORT"),A18,"bits.",IF(D18=0,"LAT","R"),A18,B18),"")</f>
        <v>#define LED_ERREUR LATCbits.LATC4</v>
      </c>
      <c r="H18" t="str">
        <f>IF(C18&lt;&gt;"",CONCATENATE("TRIS",A18,"bits.","R",A18,B18,"=",D18,"; //",C18),"")</f>
        <v>TRISCbits.RC4=0; //LED_ERREUR</v>
      </c>
      <c r="I18" t="str">
        <f>IF(E18&lt;&gt;"",CONCATENATE("ANSEL",A18,"bits.","ANS",A18,B18,"=",D18,"; //",C18),"")</f>
        <v/>
      </c>
      <c r="J18" t="str">
        <f>IF(E18&lt;&gt;"",CONCATENATE("#define CH_",C18," ADC_CH",E18),"")</f>
        <v/>
      </c>
    </row>
    <row r="19" spans="1:10">
      <c r="A19" t="s">
        <v>71</v>
      </c>
      <c r="B19">
        <v>6</v>
      </c>
      <c r="C19" t="s">
        <v>62</v>
      </c>
      <c r="D19">
        <v>0</v>
      </c>
      <c r="G19" t="str">
        <f>IF(C19&lt;&gt;"",CONCATENATE("#define ",C19," ",IF(D19=0,"LAT","PORT"),A19,"bits.",IF(D19=0,"LAT","R"),A19,B19),"")</f>
        <v>#define USART_TX1 LATCbits.LATC6</v>
      </c>
      <c r="H19" t="str">
        <f>IF(C19&lt;&gt;"",CONCATENATE("TRIS",A19,"bits.","R",A19,B19,"=",D19,"; //",C19),"")</f>
        <v>TRISCbits.RC6=0; //USART_TX1</v>
      </c>
      <c r="I19" t="str">
        <f>IF(E19&lt;&gt;"",CONCATENATE("ANSEL",A19,"bits.","ANS",A19,B19,"=",D19,"; //",C19),"")</f>
        <v/>
      </c>
      <c r="J19" t="str">
        <f>IF(E19&lt;&gt;"",CONCATENATE("#define CH_",C19," ADC_CH",E19),"")</f>
        <v/>
      </c>
    </row>
    <row r="20" spans="1:10">
      <c r="A20" t="s">
        <v>71</v>
      </c>
      <c r="B20">
        <v>7</v>
      </c>
      <c r="C20" t="s">
        <v>60</v>
      </c>
      <c r="D20">
        <v>1</v>
      </c>
      <c r="G20" t="str">
        <f>IF(C20&lt;&gt;"",CONCATENATE("#define ",C20," ",IF(D20=0,"LAT","PORT"),A20,"bits.",IF(D20=0,"LAT","R"),A20,B20),"")</f>
        <v>#define USART_RX1 PORTCbits.RC7</v>
      </c>
      <c r="H20" t="str">
        <f>IF(C20&lt;&gt;"",CONCATENATE("TRIS",A20,"bits.","R",A20,B20,"=",D20,"; //",C20),"")</f>
        <v>TRISCbits.RC7=1; //USART_RX1</v>
      </c>
      <c r="I20" t="str">
        <f>IF(E20&lt;&gt;"",CONCATENATE("ANSEL",A20,"bits.","ANS",A20,B20,"=",D20,"; //",C20),"")</f>
        <v/>
      </c>
      <c r="J20" t="str">
        <f>IF(E20&lt;&gt;"",CONCATENATE("#define CH_",C20," ADC_CH",E20),"")</f>
        <v/>
      </c>
    </row>
    <row r="21" spans="1:10">
      <c r="A21" t="s">
        <v>72</v>
      </c>
      <c r="B21">
        <v>0</v>
      </c>
      <c r="C21" t="s">
        <v>42</v>
      </c>
      <c r="D21">
        <v>0</v>
      </c>
      <c r="G21" t="str">
        <f>IF(C21&lt;&gt;"",CONCATENATE("#define ",C21," ",IF(D21=0,"LAT","PORT"),A21,"bits.",IF(D21=0,"LAT","R"),A21,B21),"")</f>
        <v>#define LED_BAS LATDbits.LATD0</v>
      </c>
      <c r="H21" t="str">
        <f>IF(C21&lt;&gt;"",CONCATENATE("TRIS",A21,"bits.","R",A21,B21,"=",D21,"; //",C21),"")</f>
        <v>TRISDbits.RD0=0; //LED_BAS</v>
      </c>
      <c r="I21" t="str">
        <f>IF(E21&lt;&gt;"",CONCATENATE("ANSEL",A21,"bits.","ANS",A21,B21,"=",D21,"; //",C21),"")</f>
        <v/>
      </c>
      <c r="J21" t="str">
        <f>IF(E21&lt;&gt;"",CONCATENATE("#define CH_",C21," ADC_CH",E21),"")</f>
        <v/>
      </c>
    </row>
    <row r="22" spans="1:10">
      <c r="A22" t="s">
        <v>72</v>
      </c>
      <c r="B22">
        <v>1</v>
      </c>
      <c r="C22" t="s">
        <v>44</v>
      </c>
      <c r="D22">
        <v>0</v>
      </c>
      <c r="G22" t="str">
        <f>IF(C22&lt;&gt;"",CONCATENATE("#define ",C22," ",IF(D22=0,"LAT","PORT"),A22,"bits.",IF(D22=0,"LAT","R"),A22,B22),"")</f>
        <v>#define LED_GAUCHE LATDbits.LATD1</v>
      </c>
      <c r="H22" t="str">
        <f>IF(C22&lt;&gt;"",CONCATENATE("TRIS",A22,"bits.","R",A22,B22,"=",D22,"; //",C22),"")</f>
        <v>TRISDbits.RD1=0; //LED_GAUCHE</v>
      </c>
      <c r="I22" t="str">
        <f>IF(E22&lt;&gt;"",CONCATENATE("ANSEL",A22,"bits.","ANS",A22,B22,"=",D22,"; //",C22),"")</f>
        <v/>
      </c>
      <c r="J22" t="str">
        <f>IF(E22&lt;&gt;"",CONCATENATE("#define CH_",C22," ADC_CH",E22),"")</f>
        <v/>
      </c>
    </row>
    <row r="23" spans="1:10">
      <c r="A23" t="s">
        <v>72</v>
      </c>
      <c r="B23">
        <v>2</v>
      </c>
      <c r="C23" t="s">
        <v>65</v>
      </c>
      <c r="D23">
        <v>0</v>
      </c>
      <c r="G23" t="str">
        <f>IF(C23&lt;&gt;"",CONCATENATE("#define ",C23," ",IF(D23=0,"LAT","PORT"),A23,"bits.",IF(D23=0,"LAT","R"),A23,B23),"")</f>
        <v>#define LED_USART2 LATDbits.LATD2</v>
      </c>
      <c r="H23" t="str">
        <f>IF(C23&lt;&gt;"",CONCATENATE("TRIS",A23,"bits.","R",A23,B23,"=",D23,"; //",C23),"")</f>
        <v>TRISDbits.RD2=0; //LED_USART2</v>
      </c>
      <c r="I23" t="str">
        <f>IF(E23&lt;&gt;"",CONCATENATE("ANSEL",A23,"bits.","ANS",A23,B23,"=",D23,"; //",C23),"")</f>
        <v/>
      </c>
      <c r="J23" t="str">
        <f>IF(E23&lt;&gt;"",CONCATENATE("#define CH_",C23," ADC_CH",E23),"")</f>
        <v/>
      </c>
    </row>
    <row r="24" spans="1:10">
      <c r="A24" t="s">
        <v>72</v>
      </c>
      <c r="B24">
        <v>3</v>
      </c>
      <c r="C24" t="s">
        <v>64</v>
      </c>
      <c r="D24">
        <v>0</v>
      </c>
      <c r="G24" t="str">
        <f>IF(C24&lt;&gt;"",CONCATENATE("#define ",C24," ",IF(D24=0,"LAT","PORT"),A24,"bits.",IF(D24=0,"LAT","R"),A24,B24),"")</f>
        <v>#define LED_USART1 LATDbits.LATD3</v>
      </c>
      <c r="H24" t="str">
        <f>IF(C24&lt;&gt;"",CONCATENATE("TRIS",A24,"bits.","R",A24,B24,"=",D24,"; //",C24),"")</f>
        <v>TRISDbits.RD3=0; //LED_USART1</v>
      </c>
      <c r="I24" t="str">
        <f>IF(E24&lt;&gt;"",CONCATENATE("ANSEL",A24,"bits.","ANS",A24,B24,"=",D24,"; //",C24),"")</f>
        <v/>
      </c>
      <c r="J24" t="str">
        <f>IF(E24&lt;&gt;"",CONCATENATE("#define CH_",C24," ADC_CH",E24),"")</f>
        <v/>
      </c>
    </row>
    <row r="25" spans="1:10">
      <c r="A25" t="s">
        <v>72</v>
      </c>
      <c r="B25">
        <v>5</v>
      </c>
      <c r="C25" t="s">
        <v>55</v>
      </c>
      <c r="D25">
        <v>1</v>
      </c>
      <c r="E25">
        <v>13</v>
      </c>
      <c r="G25" t="str">
        <f>IF(C25&lt;&gt;"",CONCATENATE("#define ",C25," ",IF(D25=0,"LAT","PORT"),A25,"bits.",IF(D25=0,"LAT","R"),A25,B25),"")</f>
        <v>#define PRESENCE_UTILISATEUR PORTDbits.RD5</v>
      </c>
      <c r="H25" t="str">
        <f>IF(C25&lt;&gt;"",CONCATENATE("TRIS",A25,"bits.","R",A25,B25,"=",D25,"; //",C25),"")</f>
        <v>TRISDbits.RD5=1; //PRESENCE_UTILISATEUR</v>
      </c>
      <c r="I25" t="str">
        <f>IF(E25&lt;&gt;"",CONCATENATE("ANSEL",A25,"bits.","ANS",A25,B25,"=",D25,"; //",C25),"")</f>
        <v>ANSELDbits.ANSD5=1; //PRESENCE_UTILISATEUR</v>
      </c>
      <c r="J25" t="str">
        <f>IF(E25&lt;&gt;"",CONCATENATE("#define CH_",C25," ADC_CH",E25),"")</f>
        <v>#define CH_PRESENCE_UTILISATEUR ADC_CH13</v>
      </c>
    </row>
    <row r="26" spans="1:10">
      <c r="A26" t="s">
        <v>72</v>
      </c>
      <c r="B26">
        <v>5</v>
      </c>
      <c r="C26" t="s">
        <v>68</v>
      </c>
      <c r="D26">
        <v>1</v>
      </c>
      <c r="G26" t="str">
        <f>IF(C26&lt;&gt;"",CONCATENATE("#define ",C26," ",IF(D26=0,"LAT","PORT"),A26,"bits.",IF(D26=0,"LAT","R"),A26,B26),"")</f>
        <v>#define BOUTON_LIMITATION PORTDbits.RD5</v>
      </c>
      <c r="H26" t="str">
        <f>IF(C26&lt;&gt;"",CONCATENATE("TRIS",A26,"bits.","R",A26,B26,"=",D26,"; //",C26),"")</f>
        <v>TRISDbits.RD5=1; //BOUTON_LIMITATION</v>
      </c>
      <c r="I26" t="str">
        <f>IF(E26&lt;&gt;"",CONCATENATE("ANSEL",A26,"bits.","ANS",A26,B26,"=",D26,"; //",C26),"")</f>
        <v/>
      </c>
      <c r="J26" t="str">
        <f>IF(E26&lt;&gt;"",CONCATENATE("#define CH_",C26," ADC_CH",E26),"")</f>
        <v/>
      </c>
    </row>
    <row r="27" spans="1:10">
      <c r="A27" t="s">
        <v>72</v>
      </c>
      <c r="B27">
        <v>6</v>
      </c>
      <c r="C27" t="s">
        <v>63</v>
      </c>
      <c r="D27">
        <v>0</v>
      </c>
      <c r="G27" t="str">
        <f>IF(C27&lt;&gt;"",CONCATENATE("#define ",C27," ",IF(D27=0,"LAT","PORT"),A27,"bits.",IF(D27=0,"LAT","R"),A27,B27),"")</f>
        <v>#define USART_TX2 LATDbits.LATD6</v>
      </c>
      <c r="H27" t="str">
        <f>IF(C27&lt;&gt;"",CONCATENATE("TRIS",A27,"bits.","R",A27,B27,"=",D27,"; //",C27),"")</f>
        <v>TRISDbits.RD6=0; //USART_TX2</v>
      </c>
      <c r="I27" t="str">
        <f>IF(E27&lt;&gt;"",CONCATENATE("ANSEL",A27,"bits.","ANS",A27,B27,"=",D27,"; //",C27),"")</f>
        <v/>
      </c>
      <c r="J27" t="str">
        <f>IF(E27&lt;&gt;"",CONCATENATE("#define CH_",C27," ADC_CH",E27),"")</f>
        <v/>
      </c>
    </row>
    <row r="28" spans="1:10">
      <c r="A28" t="s">
        <v>72</v>
      </c>
      <c r="B28">
        <v>7</v>
      </c>
      <c r="C28" t="s">
        <v>61</v>
      </c>
      <c r="D28">
        <v>1</v>
      </c>
      <c r="G28" t="str">
        <f t="shared" ref="G28:G35" si="0">IF(C28&lt;&gt;"",CONCATENATE("#define ",C28," ",IF(D28=0,"LAT","PORT"),A28,"bits.",IF(D28=0,"LAT","R"),A28,B28),"")</f>
        <v>#define USART_RX2 PORTDbits.RD7</v>
      </c>
      <c r="H28" t="str">
        <f t="shared" ref="H28:H35" si="1">IF(C28&lt;&gt;"",CONCATENATE("TRIS",A28,"bits.","R",A28,B28,"=",D28,"; //",C28),"")</f>
        <v>TRISDbits.RD7=1; //USART_RX2</v>
      </c>
      <c r="I28" t="str">
        <f t="shared" ref="I28:I35" si="2">IF(E28&lt;&gt;"",CONCATENATE("ANSEL",A28,"bits.","ANS",A28,B28,"=",D28,"; //",C28),"")</f>
        <v/>
      </c>
      <c r="J28" t="str">
        <f t="shared" ref="J28:J35" si="3">IF(E28&lt;&gt;"",CONCATENATE("#define CH_",C28," ADC_CH",E28),"")</f>
        <v/>
      </c>
    </row>
    <row r="29" spans="1:10">
      <c r="A29" t="s">
        <v>70</v>
      </c>
      <c r="B29">
        <v>0</v>
      </c>
      <c r="C29" t="s">
        <v>69</v>
      </c>
      <c r="D29">
        <v>1</v>
      </c>
      <c r="E29">
        <v>5</v>
      </c>
      <c r="G29" t="str">
        <f t="shared" si="0"/>
        <v>#define POTENTIOMETRE_GUIDON PORTEbits.RE0</v>
      </c>
      <c r="H29" t="str">
        <f t="shared" si="1"/>
        <v>TRISEbits.RE0=1; //POTENTIOMETRE_GUIDON</v>
      </c>
      <c r="I29" t="str">
        <f t="shared" si="2"/>
        <v>ANSELEbits.ANSE0=1; //POTENTIOMETRE_GUIDON</v>
      </c>
      <c r="J29" t="str">
        <f t="shared" si="3"/>
        <v>#define CH_POTENTIOMETRE_GUIDON ADC_CH5</v>
      </c>
    </row>
    <row r="30" spans="1:10">
      <c r="A30" t="s">
        <v>70</v>
      </c>
      <c r="B30">
        <v>1</v>
      </c>
      <c r="C30" t="s">
        <v>54</v>
      </c>
      <c r="D30">
        <v>1</v>
      </c>
      <c r="E30">
        <v>6</v>
      </c>
      <c r="G30" t="str">
        <f t="shared" si="0"/>
        <v>#define BATTERIE PORTEbits.RE1</v>
      </c>
      <c r="H30" t="str">
        <f t="shared" si="1"/>
        <v>TRISEbits.RE1=1; //BATTERIE</v>
      </c>
      <c r="I30" t="str">
        <f t="shared" si="2"/>
        <v>ANSELEbits.ANSE1=1; //BATTERIE</v>
      </c>
      <c r="J30" t="str">
        <f t="shared" si="3"/>
        <v>#define CH_BATTERIE ADC_CH6</v>
      </c>
    </row>
    <row r="31" spans="1:10">
      <c r="A31" t="s">
        <v>70</v>
      </c>
      <c r="B31">
        <v>2</v>
      </c>
      <c r="C31" t="s">
        <v>53</v>
      </c>
      <c r="D31">
        <v>1</v>
      </c>
      <c r="E31">
        <v>7</v>
      </c>
      <c r="G31" t="str">
        <f t="shared" si="0"/>
        <v>#define ACC_CENTRIFUGE PORTEbits.RE2</v>
      </c>
      <c r="H31" t="str">
        <f t="shared" si="1"/>
        <v>TRISEbits.RE2=1; //ACC_CENTRIFUGE</v>
      </c>
      <c r="I31" t="str">
        <f t="shared" si="2"/>
        <v>ANSELEbits.ANSE2=1; //ACC_CENTRIFUGE</v>
      </c>
      <c r="J31" t="str">
        <f t="shared" si="3"/>
        <v>#define CH_ACC_CENTRIFUGE ADC_CH7</v>
      </c>
    </row>
    <row r="32" spans="1:10">
      <c r="G32" t="str">
        <f t="shared" si="0"/>
        <v/>
      </c>
      <c r="H32" t="str">
        <f t="shared" si="1"/>
        <v/>
      </c>
      <c r="I32" t="str">
        <f t="shared" si="2"/>
        <v/>
      </c>
      <c r="J32" t="str">
        <f t="shared" si="3"/>
        <v/>
      </c>
    </row>
    <row r="33" spans="7:10">
      <c r="G33" t="str">
        <f t="shared" si="0"/>
        <v/>
      </c>
      <c r="H33" t="str">
        <f t="shared" si="1"/>
        <v/>
      </c>
      <c r="I33" t="str">
        <f t="shared" si="2"/>
        <v/>
      </c>
      <c r="J33" t="str">
        <f t="shared" si="3"/>
        <v/>
      </c>
    </row>
    <row r="34" spans="7:10">
      <c r="G34" t="str">
        <f t="shared" si="0"/>
        <v/>
      </c>
      <c r="H34" t="str">
        <f t="shared" si="1"/>
        <v/>
      </c>
      <c r="I34" t="str">
        <f t="shared" si="2"/>
        <v/>
      </c>
      <c r="J34" t="str">
        <f t="shared" si="3"/>
        <v/>
      </c>
    </row>
    <row r="35" spans="7:10">
      <c r="G35" t="str">
        <f t="shared" si="0"/>
        <v/>
      </c>
      <c r="H35" t="str">
        <f t="shared" si="1"/>
        <v/>
      </c>
      <c r="I35" t="str">
        <f t="shared" si="2"/>
        <v/>
      </c>
      <c r="J35" t="str">
        <f t="shared" si="3"/>
        <v/>
      </c>
    </row>
    <row r="36" spans="7:10">
      <c r="G36" t="str">
        <f>IF(C36&lt;&gt;"",CONCATENATE("#define ",C36," ",IF(D36=0,"LAT","PORT"),A36,"bits.",IF(D36=0,"LAT","R"),A36,B36),"")</f>
        <v/>
      </c>
      <c r="H36" t="str">
        <f>IF(C36&lt;&gt;"",CONCATENATE("TRIS",A36,"bits.","R",A36,B36,"=",D36,"; //",C36),"")</f>
        <v/>
      </c>
      <c r="I36" t="str">
        <f>IF(E36&lt;&gt;"",CONCATENATE("ANSEL",A36,"bits.","ANS",A36,B36,"=",D36,"; //",C36),"")</f>
        <v/>
      </c>
      <c r="J36" t="str">
        <f>IF(E36&lt;&gt;"",CONCATENATE("#define CH_",C36," ADC_CH",E36),"")</f>
        <v/>
      </c>
    </row>
    <row r="37" spans="7:10">
      <c r="G37" t="str">
        <f>IF(C37&lt;&gt;"",CONCATENATE("#define ",C37," ",IF(D37=1,"LAT","PORT"),A37,"bits.",IF(D37=1,"LAT","R"),A37,B37),"")</f>
        <v/>
      </c>
      <c r="H37" t="str">
        <f>IF(C37&lt;&gt;"",CONCATENATE("TRIS",A37,"bits.","R",A37,B37,"=",D37,"; //",C37),"")</f>
        <v/>
      </c>
      <c r="I37" t="str">
        <f>IF(E37&lt;&gt;"",CONCATENATE("ANSEL",A37,"bits.","ANS",A37,B37,"=",D37,"; //",C37),"")</f>
        <v/>
      </c>
      <c r="J37" t="str">
        <f>IF(E37&lt;&gt;"",CONCATENATE("#define CH_",C37," ADC_CH",E37),"")</f>
        <v/>
      </c>
    </row>
    <row r="38" spans="7:10">
      <c r="I38" t="str">
        <f>IF(E38&lt;&gt;"",CONCATENATE("ANSEL",A38,"bits.","ANS",A38,B38,"=",D38,"; //",C38),"")</f>
        <v/>
      </c>
      <c r="J38" t="str">
        <f>IF(E38&lt;&gt;"",CONCATENATE("#define CH_",C38," ADC_CH",E38),"")</f>
        <v/>
      </c>
    </row>
    <row r="39" spans="7:10">
      <c r="I39" t="str">
        <f>IF(E39&lt;&gt;"",CONCATENATE("ANSEL",A39,"bits.","ANS",A39,B39,"=",D39,"; //",C39),"")</f>
        <v/>
      </c>
      <c r="J39" t="str">
        <f>IF(E39&lt;&gt;"",CONCATENATE("#define CH_",C39," ADC_CH",E39),"")</f>
        <v/>
      </c>
    </row>
    <row r="40" spans="7:10">
      <c r="I40" t="str">
        <f>IF(E40&lt;&gt;"",CONCATENATE("ANSEL",A40,"bits.","ANS",A40,B40,"=",D40,"; //",C40),"")</f>
        <v/>
      </c>
      <c r="J40" t="str">
        <f>IF(E40&lt;&gt;"",CONCATENATE("#define CH_",C40," ADC_CH",E40),"")</f>
        <v/>
      </c>
    </row>
    <row r="41" spans="7:10">
      <c r="I41" t="str">
        <f>IF(E41&lt;&gt;"",CONCATENATE("ANSEL",A41,"bits.","ANS",A41,B41,"=",D41,"; //",C41),"")</f>
        <v/>
      </c>
      <c r="J41" t="str">
        <f>IF(E41&lt;&gt;"",CONCATENATE("#define CH_",C41," ADC_CH",E41),"")</f>
        <v/>
      </c>
    </row>
    <row r="42" spans="7:10">
      <c r="I42" t="str">
        <f>IF(E42&lt;&gt;"",CONCATENATE("ANSEL",A42,"bits.","ANS",A42,B42,"=",D42,"; //",C42),"")</f>
        <v/>
      </c>
      <c r="J42" t="str">
        <f>IF(E42&lt;&gt;"",CONCATENATE("#define CH_",C42," ADC_CH",E42),"")</f>
        <v/>
      </c>
    </row>
    <row r="43" spans="7:10">
      <c r="I43" t="str">
        <f>IF(E43&lt;&gt;"",CONCATENATE("ANSEL",A43,"bits.","ANS",A43,B43,"=",D43,"; //",C43),"")</f>
        <v/>
      </c>
      <c r="J43" t="str">
        <f>IF(E43&lt;&gt;"",CONCATENATE("#define CH_",C43," ADC_CH",E43),"")</f>
        <v/>
      </c>
    </row>
    <row r="44" spans="7:10">
      <c r="I44" t="str">
        <f>IF(E44&lt;&gt;"",CONCATENATE("ANSEL",A44,"bits.","ANS",A44,B44,"=",D44,"; //",C44),"")</f>
        <v/>
      </c>
      <c r="J44" t="str">
        <f>IF(E44&lt;&gt;"",CONCATENATE("#define CH_",C44," ADC_CH",E44),"")</f>
        <v/>
      </c>
    </row>
    <row r="45" spans="7:10">
      <c r="I45" t="str">
        <f>IF(E45&lt;&gt;"",CONCATENATE("ANSEL",A45,"bits.","ANS",A45,B45,"=",D45,"; //",C45),"")</f>
        <v/>
      </c>
      <c r="J45" t="str">
        <f>IF(E45&lt;&gt;"",CONCATENATE("#define CH_",C45," ADC_CH",E45),"")</f>
        <v/>
      </c>
    </row>
    <row r="46" spans="7:10">
      <c r="I46" t="str">
        <f>IF(E46&lt;&gt;"",CONCATENATE("ANSEL",A46,"bits.","ANS",A46,B46,"=",D46,"; //",C46),"")</f>
        <v/>
      </c>
      <c r="J46" t="str">
        <f>IF(E46&lt;&gt;"",CONCATENATE("#define CH_",C46," ADC_CH",E46),"")</f>
        <v/>
      </c>
    </row>
    <row r="47" spans="7:10">
      <c r="I47" t="str">
        <f>IF(E47&lt;&gt;"",CONCATENATE("ANSEL",A47,"bits.","ANS",A47,B47,"=",D47,"; //",C47),"")</f>
        <v/>
      </c>
      <c r="J47" t="str">
        <f>IF(E47&lt;&gt;"",CONCATENATE("#define CH_",C47," ADC_CH",E47),"")</f>
        <v/>
      </c>
    </row>
    <row r="48" spans="7:10">
      <c r="G48" t="str">
        <f>IF(C48&lt;&gt;"",CONCATENATE("#define ",C48," ",IF(D48=1,"LAT","PORT"),A48,"bits.",IF(D48=1,"LAT","R"),A48,B48),"")</f>
        <v/>
      </c>
      <c r="H48" t="str">
        <f>IF(C48&lt;&gt;"",CONCATENATE("TRIS",A48,"bits.","R",A48,B48,"=",D48,"; //",C48),"")</f>
        <v/>
      </c>
      <c r="I48" t="str">
        <f>IF(E48&lt;&gt;"",CONCATENATE("ANSEL",A48,"bits.","ANS",A48,B48,"=",D48,"; //",C48),"")</f>
        <v/>
      </c>
      <c r="J48" t="str">
        <f>IF(E48&lt;&gt;"",CONCATENATE("#define CH_",C48," ADC_CH",E48),"")</f>
        <v/>
      </c>
    </row>
    <row r="49" spans="7:10">
      <c r="G49" t="str">
        <f>IF(C49&lt;&gt;"",CONCATENATE("#define ",C49," ",IF(D49=1,"LAT","PORT"),A49,"bits.",IF(D49=1,"LAT","R"),A49,B49),"")</f>
        <v/>
      </c>
      <c r="H49" t="str">
        <f>IF(C49&lt;&gt;"",CONCATENATE("TRIS",A49,"bits.","R",A49,B49,"=",D49,"; //",C49),"")</f>
        <v/>
      </c>
      <c r="I49" t="str">
        <f>IF(E49&lt;&gt;"",CONCATENATE("ANSEL",A49,"bits.","ANS",A49,B49,"=",D49,"; //",C49),"")</f>
        <v/>
      </c>
      <c r="J49" t="str">
        <f>IF(E49&lt;&gt;"",CONCATENATE("#define CH_",C49," ADC_CH",E49),"")</f>
        <v/>
      </c>
    </row>
    <row r="50" spans="7:10">
      <c r="G50" t="str">
        <f>IF(C50&lt;&gt;"",CONCATENATE("#define ",C50," ",IF(D50=1,"LAT","PORT"),A50,"bits.",IF(D50=1,"LAT","R"),A50,B50),"")</f>
        <v/>
      </c>
      <c r="H50" t="str">
        <f>IF(C50&lt;&gt;"",CONCATENATE("TRIS",A50,"bits.","R",A50,B50,"=",D50,"; //",C50),"")</f>
        <v/>
      </c>
      <c r="I50" t="str">
        <f>IF(E50&lt;&gt;"",CONCATENATE("ANSEL",A50,"bits.","ANS",A50,B50,"=",D50,"; //",C50),"")</f>
        <v/>
      </c>
      <c r="J50" t="str">
        <f>IF(E50&lt;&gt;"",CONCATENATE("#define CH_",C50," ADC_CH",E50),"")</f>
        <v/>
      </c>
    </row>
    <row r="51" spans="7:10">
      <c r="G51" t="str">
        <f>IF(C51&lt;&gt;"",CONCATENATE("#define ",C51," ",IF(D51=1,"LAT","PORT"),A51,"bits.",IF(D51=1,"LAT","R"),A51,B51),"")</f>
        <v/>
      </c>
      <c r="H51" t="str">
        <f>IF(C51&lt;&gt;"",CONCATENATE("TRIS",A51,"bits.","R",A51,B51,"=",D51,"; //",C51),"")</f>
        <v/>
      </c>
      <c r="I51" t="str">
        <f>IF(E51&lt;&gt;"",CONCATENATE("ANSEL",A51,"bits.","ANS",A51,B51,"=",D51,"; //",C51),"")</f>
        <v/>
      </c>
      <c r="J51" t="str">
        <f>IF(E51&lt;&gt;"",CONCATENATE("#define CH_",C51," ADC_CH",E51),"")</f>
        <v/>
      </c>
    </row>
    <row r="52" spans="7:10">
      <c r="G52" t="str">
        <f>IF(C52&lt;&gt;"",CONCATENATE("#define ",C52," ",IF(D52=1,"LAT","PORT"),A52,"bits.",IF(D52=1,"LAT","R"),A52,B52),"")</f>
        <v/>
      </c>
      <c r="H52" t="str">
        <f>IF(C52&lt;&gt;"",CONCATENATE("TRIS",A52,"bits.","R",A52,B52,"=",D52,"; //",C52),"")</f>
        <v/>
      </c>
      <c r="I52" t="str">
        <f>IF(E52&lt;&gt;"",CONCATENATE("ANSEL",A52,"bits.","ANS",A52,B52,"=",D52,"; //",C52),"")</f>
        <v/>
      </c>
      <c r="J52" t="str">
        <f>IF(E52&lt;&gt;"",CONCATENATE("#define CH_",C52," ADC_CH",E52),"")</f>
        <v/>
      </c>
    </row>
    <row r="53" spans="7:10">
      <c r="G53" t="str">
        <f>IF(C53&lt;&gt;"",CONCATENATE("#define ",C53," ",IF(D53=1,"LAT","PORT"),A53,"bits.",IF(D53=1,"LAT","R"),A53,B53),"")</f>
        <v/>
      </c>
      <c r="H53" t="str">
        <f>IF(C53&lt;&gt;"",CONCATENATE("TRIS",A53,"bits.","R",A53,B53,"=",D53,"; //",C53),"")</f>
        <v/>
      </c>
      <c r="I53" t="str">
        <f>IF(E53&lt;&gt;"",CONCATENATE("ANSEL",A53,"bits.","ANS",A53,B53,"=",D53,"; //",C53),"")</f>
        <v/>
      </c>
      <c r="J53" t="str">
        <f>IF(E53&lt;&gt;"",CONCATENATE("#define CH_",C53," ADC_CH",E53),"")</f>
        <v/>
      </c>
    </row>
    <row r="54" spans="7:10">
      <c r="G54" t="str">
        <f>IF(C54&lt;&gt;"",CONCATENATE("#define ",C54," ",IF(D54=1,"LAT","PORT"),A54,"bits.",IF(D54=1,"LAT","R"),A54,B54),"")</f>
        <v/>
      </c>
      <c r="H54" t="str">
        <f>IF(C54&lt;&gt;"",CONCATENATE("TRIS",A54,"bits.","R",A54,B54,"=",D54,"; //",C54),"")</f>
        <v/>
      </c>
      <c r="I54" t="str">
        <f>IF(E54&lt;&gt;"",CONCATENATE("ANSEL",A54,"bits.","ANS",A54,B54,"=",D54,"; //",C54),"")</f>
        <v/>
      </c>
      <c r="J54" t="str">
        <f>IF(E54&lt;&gt;"",CONCATENATE("#define CH_",C54," ADC_CH",E54),"")</f>
        <v/>
      </c>
    </row>
    <row r="55" spans="7:10">
      <c r="G55" t="str">
        <f>IF(C55&lt;&gt;"",CONCATENATE("#define ",C55," ",IF(D55=1,"LAT","PORT"),A55,"bits.",IF(D55=1,"LAT","R"),A55,B55),"")</f>
        <v/>
      </c>
      <c r="H55" t="str">
        <f>IF(C55&lt;&gt;"",CONCATENATE("TRIS",A55,"bits.","R",A55,B55,"=",D55,"; //",C55),"")</f>
        <v/>
      </c>
      <c r="I55" t="str">
        <f>IF(E55&lt;&gt;"",CONCATENATE("ANSEL",A55,"bits.","ANS",A55,B55,"=",D55,"; //",C55),"")</f>
        <v/>
      </c>
      <c r="J55" t="str">
        <f>IF(E55&lt;&gt;"",CONCATENATE("#define CH_",C55," ADC_CH",E55),"")</f>
        <v/>
      </c>
    </row>
    <row r="56" spans="7:10">
      <c r="G56" t="str">
        <f>IF(C56&lt;&gt;"",CONCATENATE("#define ",C56," ",IF(D56=1,"LAT","PORT"),A56,"bits.",IF(D56=1,"LAT","R"),A56,B56),"")</f>
        <v/>
      </c>
      <c r="H56" t="str">
        <f>IF(C56&lt;&gt;"",CONCATENATE("TRIS",A56,"bits.","R",A56,B56,"=",D56,"; //",C56),"")</f>
        <v/>
      </c>
      <c r="I56" t="str">
        <f>IF(E56&lt;&gt;"",CONCATENATE("ANSEL",A56,"bits.","ANS",A56,B56,"=",D56,"; //",C56),"")</f>
        <v/>
      </c>
      <c r="J56" t="str">
        <f>IF(E56&lt;&gt;"",CONCATENATE("#define CH_",C56," ADC_CH",E56),"")</f>
        <v/>
      </c>
    </row>
    <row r="57" spans="7:10">
      <c r="G57" t="str">
        <f>IF(C57&lt;&gt;"",CONCATENATE("#define ",C57," ",IF(D57=1,"LAT","PORT"),A57,"bits.",IF(D57=1,"LAT","R"),A57,B57),"")</f>
        <v/>
      </c>
      <c r="H57" t="str">
        <f>IF(C57&lt;&gt;"",CONCATENATE("TRIS",A57,"bits.","R",A57,B57,"=",D57,"; //",C57),"")</f>
        <v/>
      </c>
      <c r="I57" t="str">
        <f>IF(E57&lt;&gt;"",CONCATENATE("ANSEL",A57,"bits.","ANS",A57,B57,"=",D57,"; //",C57),"")</f>
        <v/>
      </c>
      <c r="J57" t="str">
        <f>IF(E57&lt;&gt;"",CONCATENATE("#define CH_",C57," ADC_CH",E57),"")</f>
        <v/>
      </c>
    </row>
    <row r="58" spans="7:10">
      <c r="G58" t="str">
        <f>IF(C58&lt;&gt;"",CONCATENATE("#define ",C58," ",IF(D58=1,"LAT","PORT"),A58,"bits.",IF(D58=1,"LAT","R"),A58,B58),"")</f>
        <v/>
      </c>
      <c r="H58" t="str">
        <f>IF(C58&lt;&gt;"",CONCATENATE("TRIS",A58,"bits.","R",A58,B58,"=",D58,"; //",C58),"")</f>
        <v/>
      </c>
      <c r="I58" t="str">
        <f>IF(E58&lt;&gt;"",CONCATENATE("ANSEL",A58,"bits.","ANS",A58,B58,"=",D58,"; //",C58),"")</f>
        <v/>
      </c>
      <c r="J58" t="str">
        <f>IF(E58&lt;&gt;"",CONCATENATE("#define CH_",C58," ADC_CH",E58),"")</f>
        <v/>
      </c>
    </row>
    <row r="59" spans="7:10">
      <c r="G59" t="str">
        <f>IF(C59&lt;&gt;"",CONCATENATE("#define ",C59," ",IF(D59=1,"LAT","PORT"),A59,"bits.",IF(D59=1,"LAT","R"),A59,B59),"")</f>
        <v/>
      </c>
      <c r="H59" t="str">
        <f>IF(C59&lt;&gt;"",CONCATENATE("TRIS",A59,"bits.","R",A59,B59,"=",D59,"; //",C59),"")</f>
        <v/>
      </c>
      <c r="I59" t="str">
        <f>IF(E59&lt;&gt;"",CONCATENATE("ANSEL",A59,"bits.","ANS",A59,B59,"=",D59,"; //",C59),"")</f>
        <v/>
      </c>
      <c r="J59" t="str">
        <f>IF(E59&lt;&gt;"",CONCATENATE("#define CH_",C59," ADC_CH",E59),"")</f>
        <v/>
      </c>
    </row>
    <row r="60" spans="7:10">
      <c r="G60" t="str">
        <f>IF(C60&lt;&gt;"",CONCATENATE("#define ",C60," ",IF(D60=1,"LAT","PORT"),A60,"bits.",IF(D60=1,"LAT","R"),A60,B60),"")</f>
        <v/>
      </c>
      <c r="H60" t="str">
        <f>IF(C60&lt;&gt;"",CONCATENATE("TRIS",A60,"bits.","R",A60,B60,"=",D60,"; //",C60),"")</f>
        <v/>
      </c>
      <c r="I60" t="str">
        <f>IF(E60&lt;&gt;"",CONCATENATE("ANSEL",A60,"bits.","ANS",A60,B60,"=",D60,"; //",C60),"")</f>
        <v/>
      </c>
      <c r="J60" t="str">
        <f>IF(E60&lt;&gt;"",CONCATENATE("#define CH_",C60," ADC_CH",E60),"")</f>
        <v/>
      </c>
    </row>
    <row r="61" spans="7:10">
      <c r="G61" t="str">
        <f>IF(C61&lt;&gt;"",CONCATENATE("#define ",C61," ",IF(D61=1,"LAT","PORT"),A61,"bits.",IF(D61=1,"LAT","R"),A61,B61),"")</f>
        <v/>
      </c>
      <c r="H61" t="str">
        <f>IF(C61&lt;&gt;"",CONCATENATE("TRIS",A61,"bits.","R",A61,B61,"=",D61,"; //",C61),"")</f>
        <v/>
      </c>
      <c r="I61" t="str">
        <f>IF(E61&lt;&gt;"",CONCATENATE("ANSEL",A61,"bits.","ANS",A61,B61,"=",D61,"; //",C61),"")</f>
        <v/>
      </c>
      <c r="J61" t="str">
        <f>IF(E61&lt;&gt;"",CONCATENATE("#define CH_",C61," ADC_CH",E61),"")</f>
        <v/>
      </c>
    </row>
    <row r="62" spans="7:10">
      <c r="G62" t="str">
        <f>IF(C62&lt;&gt;"",CONCATENATE("#define ",C62," ",IF(D62=1,"LAT","PORT"),A62,"bits.",IF(D62=1,"LAT","R"),A62,B62),"")</f>
        <v/>
      </c>
      <c r="H62" t="str">
        <f>IF(C62&lt;&gt;"",CONCATENATE("TRIS",A62,"bits.","R",A62,B62,"=",D62,"; //",C62),"")</f>
        <v/>
      </c>
      <c r="I62" t="str">
        <f>IF(E62&lt;&gt;"",CONCATENATE("ANSEL",A62,"bits.","ANS",A62,B62,"=",D62,"; //",C62),"")</f>
        <v/>
      </c>
      <c r="J62" t="str">
        <f>IF(E62&lt;&gt;"",CONCATENATE("#define CH_",C62," ADC_CH",E62),"")</f>
        <v/>
      </c>
    </row>
    <row r="63" spans="7:10">
      <c r="G63" t="str">
        <f>IF(C63&lt;&gt;"",CONCATENATE("#define ",C63," ",IF(D63=1,"LAT","PORT"),A63,"bits.",IF(D63=1,"LAT","R"),A63,B63),"")</f>
        <v/>
      </c>
      <c r="H63" t="str">
        <f>IF(C63&lt;&gt;"",CONCATENATE("TRIS",A63,"bits.","R",A63,B63,"=",D63,"; //",C63),"")</f>
        <v/>
      </c>
      <c r="I63" t="str">
        <f>IF(E63&lt;&gt;"",CONCATENATE("ANSEL",A63,"bits.","ANS",A63,B63,"=",D63,"; //",C63),"")</f>
        <v/>
      </c>
      <c r="J63" t="str">
        <f>IF(E63&lt;&gt;"",CONCATENATE("#define CH_",C63," ADC_CH",E63),"")</f>
        <v/>
      </c>
    </row>
    <row r="64" spans="7:10">
      <c r="G64" t="str">
        <f>IF(C64&lt;&gt;"",CONCATENATE("#define ",C64," ",IF(D64=1,"LAT","PORT"),A64,"bits.",IF(D64=1,"LAT","R"),A64,B64),"")</f>
        <v/>
      </c>
      <c r="H64" t="str">
        <f>IF(C64&lt;&gt;"",CONCATENATE("TRIS",A64,"bits.","R",A64,B64,"=",D64,"; //",C64),"")</f>
        <v/>
      </c>
      <c r="I64" t="str">
        <f>IF(E64&lt;&gt;"",CONCATENATE("ANSEL",A64,"bits.","ANS",A64,B64,"=",D64,"; //",C64),"")</f>
        <v/>
      </c>
      <c r="J64" t="str">
        <f>IF(E64&lt;&gt;"",CONCATENATE("#define CH_",C64," ADC_CH",E64),"")</f>
        <v/>
      </c>
    </row>
    <row r="65" spans="7:10">
      <c r="G65" t="str">
        <f>IF(C65&lt;&gt;"",CONCATENATE("#define ",C65," ",IF(D65=1,"LAT","PORT"),A65,"bits.",IF(D65=1,"LAT","R"),A65,B65),"")</f>
        <v/>
      </c>
      <c r="H65" t="str">
        <f>IF(C65&lt;&gt;"",CONCATENATE("TRIS",A65,"bits.","R",A65,B65,"=",D65,"; //",C65),"")</f>
        <v/>
      </c>
      <c r="I65" t="str">
        <f>IF(E65&lt;&gt;"",CONCATENATE("ANSEL",A65,"bits.","ANS",A65,B65,"=",D65,"; //",C65),"")</f>
        <v/>
      </c>
      <c r="J65" t="str">
        <f>IF(E65&lt;&gt;"",CONCATENATE("#define CH_",C65," ADC_CH",E65),"")</f>
        <v/>
      </c>
    </row>
    <row r="66" spans="7:10">
      <c r="G66" t="str">
        <f>IF(C66&lt;&gt;"",CONCATENATE("#define ",C66," ",IF(D66=1,"LAT","PORT"),A66,"bits.",IF(D66=1,"LAT","R"),A66,B66),"")</f>
        <v/>
      </c>
      <c r="H66" t="str">
        <f>IF(C66&lt;&gt;"",CONCATENATE("TRIS",A66,"bits.","R",A66,B66,"=",D66,"; //",C66),"")</f>
        <v/>
      </c>
      <c r="I66" t="str">
        <f>IF(E66&lt;&gt;"",CONCATENATE("ANSEL",A66,"bits.","ANS",A66,B66,"=",D66,"; //",C66),"")</f>
        <v/>
      </c>
      <c r="J66" t="str">
        <f>IF(E66&lt;&gt;"",CONCATENATE("#define CH_",C66," ADC_CH",E66),"")</f>
        <v/>
      </c>
    </row>
    <row r="67" spans="7:10">
      <c r="G67" t="str">
        <f>IF(C67&lt;&gt;"",CONCATENATE("#define ",C67," ",IF(D67=1,"LAT","PORT"),A67,"bits.",IF(D67=1,"LAT","R"),A67,B67),"")</f>
        <v/>
      </c>
      <c r="H67" t="str">
        <f>IF(C67&lt;&gt;"",CONCATENATE("TRIS",A67,"bits.","R",A67,B67,"=",D67,"; //",C67),"")</f>
        <v/>
      </c>
      <c r="I67" t="str">
        <f>IF(E67&lt;&gt;"",CONCATENATE("ANSEL",A67,"bits.","ANS",A67,B67,"=",D67,"; //",C67),"")</f>
        <v/>
      </c>
      <c r="J67" t="str">
        <f>IF(E67&lt;&gt;"",CONCATENATE("#define CH_",C67," ADC_CH",E67),"")</f>
        <v/>
      </c>
    </row>
    <row r="68" spans="7:10">
      <c r="G68" t="str">
        <f>IF(C68&lt;&gt;"",CONCATENATE("#define ",C68," ",IF(D68=1,"LAT","PORT"),A68,"bits.",IF(D68=1,"LAT","R"),A68,B68),"")</f>
        <v/>
      </c>
      <c r="H68" t="str">
        <f>IF(C68&lt;&gt;"",CONCATENATE("TRIS",A68,"bits.","R",A68,B68,"=",D68,"; //",C68),"")</f>
        <v/>
      </c>
      <c r="I68" t="str">
        <f>IF(E68&lt;&gt;"",CONCATENATE("ANSEL",A68,"bits.","ANS",A68,B68,"=",D68,"; //",C68),"")</f>
        <v/>
      </c>
      <c r="J68" t="str">
        <f>IF(E68&lt;&gt;"",CONCATENATE("#define CH_",C68," ADC_CH",E68),"")</f>
        <v/>
      </c>
    </row>
    <row r="69" spans="7:10">
      <c r="G69" t="str">
        <f>IF(C69&lt;&gt;"",CONCATENATE("#define ",C69," ",IF(D69=1,"LAT","PORT"),A69,"bits.",IF(D69=1,"LAT","R"),A69,B69),"")</f>
        <v/>
      </c>
      <c r="H69" t="str">
        <f>IF(C69&lt;&gt;"",CONCATENATE("TRIS",A69,"bits.","R",A69,B69,"=",D69,"; //",C69),"")</f>
        <v/>
      </c>
      <c r="I69" t="str">
        <f>IF(E69&lt;&gt;"",CONCATENATE("ANSEL",A69,"bits.","ANS",A69,B69,"=",D69,"; //",C69),"")</f>
        <v/>
      </c>
      <c r="J69" t="str">
        <f>IF(E69&lt;&gt;"",CONCATENATE("#define CH_",C69," ADC_CH",E69),"")</f>
        <v/>
      </c>
    </row>
    <row r="70" spans="7:10">
      <c r="G70" t="str">
        <f>IF(C70&lt;&gt;"",CONCATENATE("#define ",C70," ",IF(D70=1,"LAT","PORT"),A70,"bits.",IF(D70=1,"LAT","R"),A70,B70),"")</f>
        <v/>
      </c>
      <c r="H70" t="str">
        <f>IF(C70&lt;&gt;"",CONCATENATE("TRIS",A70,"bits.","R",A70,B70,"=",D70,"; //",C70),"")</f>
        <v/>
      </c>
      <c r="I70" t="str">
        <f>IF(E70&lt;&gt;"",CONCATENATE("ANSEL",A70,"bits.","ANS",A70,B70,"=",D70,"; //",C70),"")</f>
        <v/>
      </c>
      <c r="J70" t="str">
        <f>IF(E70&lt;&gt;"",CONCATENATE("#define CH_",C70," ADC_CH",E70),"")</f>
        <v/>
      </c>
    </row>
    <row r="71" spans="7:10">
      <c r="G71" t="str">
        <f>IF(C71&lt;&gt;"",CONCATENATE("#define ",C71," ",IF(D71=1,"LAT","PORT"),A71,"bits.",IF(D71=1,"LAT","R"),A71,B71),"")</f>
        <v/>
      </c>
      <c r="H71" t="str">
        <f>IF(C71&lt;&gt;"",CONCATENATE("TRIS",A71,"bits.","R",A71,B71,"=",D71,"; //",C71),"")</f>
        <v/>
      </c>
      <c r="I71" t="str">
        <f>IF(E71&lt;&gt;"",CONCATENATE("ANSEL",A71,"bits.","ANS",A71,B71,"=",D71,"; //",C71),"")</f>
        <v/>
      </c>
      <c r="J71" t="str">
        <f>IF(E71&lt;&gt;"",CONCATENATE("#define CH_",C71," ADC_CH",E71),"")</f>
        <v/>
      </c>
    </row>
    <row r="72" spans="7:10">
      <c r="G72" t="str">
        <f>IF(C72&lt;&gt;"",CONCATENATE("#define ",C72," ",IF(D72=1,"LAT","PORT"),A72,"bits.",IF(D72=1,"LAT","R"),A72,B72),"")</f>
        <v/>
      </c>
      <c r="H72" t="str">
        <f>IF(C72&lt;&gt;"",CONCATENATE("TRIS",A72,"bits.","R",A72,B72,"=",D72,"; //",C72),"")</f>
        <v/>
      </c>
      <c r="I72" t="str">
        <f>IF(E72&lt;&gt;"",CONCATENATE("ANSEL",A72,"bits.","ANS",A72,B72,"=",D72,"; //",C72),"")</f>
        <v/>
      </c>
      <c r="J72" t="str">
        <f>IF(E72&lt;&gt;"",CONCATENATE("#define CH_",C72," ADC_CH",E72),"")</f>
        <v/>
      </c>
    </row>
    <row r="73" spans="7:10">
      <c r="G73" t="str">
        <f>IF(C73&lt;&gt;"",CONCATENATE("#define ",C73," ",IF(D73=1,"LAT","PORT"),A73,"bits.",IF(D73=1,"LAT","R"),A73,B73),"")</f>
        <v/>
      </c>
      <c r="H73" t="str">
        <f>IF(C73&lt;&gt;"",CONCATENATE("TRIS",A73,"bits.","R",A73,B73,"=",D73,"; //",C73),"")</f>
        <v/>
      </c>
      <c r="I73" t="str">
        <f>IF(E73&lt;&gt;"",CONCATENATE("ANSEL",A73,"bits.","ANS",A73,B73,"=",D73,"; //",C73),"")</f>
        <v/>
      </c>
      <c r="J73" t="str">
        <f>IF(E73&lt;&gt;"",CONCATENATE("#define CH_",C73," ADC_CH",E73),"")</f>
        <v/>
      </c>
    </row>
    <row r="74" spans="7:10">
      <c r="G74" t="str">
        <f>IF(C74&lt;&gt;"",CONCATENATE("#define ",C74," ",IF(D74=1,"LAT","PORT"),A74,"bits.",IF(D74=1,"LAT","R"),A74,B74),"")</f>
        <v/>
      </c>
      <c r="H74" t="str">
        <f>IF(C74&lt;&gt;"",CONCATENATE("TRIS",A74,"bits.","R",A74,B74,"=",D74,"; //",C74),"")</f>
        <v/>
      </c>
      <c r="I74" t="str">
        <f>IF(E74&lt;&gt;"",CONCATENATE("ANSEL",A74,"bits.","ANS",A74,B74,"=",D74,"; //",C74),"")</f>
        <v/>
      </c>
      <c r="J74" t="str">
        <f>IF(E74&lt;&gt;"",CONCATENATE("#define CH_",C74," ADC_CH",E74),"")</f>
        <v/>
      </c>
    </row>
    <row r="75" spans="7:10">
      <c r="G75" t="str">
        <f>IF(C75&lt;&gt;"",CONCATENATE("#define ",C75," ",IF(D75=1,"LAT","PORT"),A75,"bits.",IF(D75=1,"LAT","R"),A75,B75),"")</f>
        <v/>
      </c>
      <c r="H75" t="str">
        <f>IF(C75&lt;&gt;"",CONCATENATE("TRIS",A75,"bits.","R",A75,B75,"=",D75,"; //",C75),"")</f>
        <v/>
      </c>
      <c r="I75" t="str">
        <f>IF(E75&lt;&gt;"",CONCATENATE("ANSEL",A75,"bits.","ANS",A75,B75,"=",D75,"; //",C75),"")</f>
        <v/>
      </c>
      <c r="J75" t="str">
        <f>IF(E75&lt;&gt;"",CONCATENATE("#define CH_",C75," ADC_CH",E75),"")</f>
        <v/>
      </c>
    </row>
    <row r="76" spans="7:10">
      <c r="G76" t="str">
        <f>IF(C76&lt;&gt;"",CONCATENATE("#define ",C76," ",IF(D76=1,"LAT","PORT"),A76,"bits.",IF(D76=1,"LAT","R"),A76,B76),"")</f>
        <v/>
      </c>
      <c r="H76" t="str">
        <f>IF(C76&lt;&gt;"",CONCATENATE("TRIS",A76,"bits.","R",A76,B76,"=",D76,"; //",C76),"")</f>
        <v/>
      </c>
      <c r="I76" t="str">
        <f>IF(E76&lt;&gt;"",CONCATENATE("ANSEL",A76,"bits.","ANS",A76,B76,"=",D76,"; //",C76),"")</f>
        <v/>
      </c>
      <c r="J76" t="str">
        <f>IF(E76&lt;&gt;"",CONCATENATE("#define CH_",C76," ADC_CH",E76),"")</f>
        <v/>
      </c>
    </row>
    <row r="77" spans="7:10">
      <c r="G77" t="str">
        <f>IF(C77&lt;&gt;"",CONCATENATE("#define ",C77," ",IF(D77=1,"LAT","PORT"),A77,"bits.",IF(D77=1,"LAT","R"),A77,B77),"")</f>
        <v/>
      </c>
      <c r="H77" t="str">
        <f>IF(C77&lt;&gt;"",CONCATENATE("TRIS",A77,"bits.","R",A77,B77,"=",D77,"; //",C77),"")</f>
        <v/>
      </c>
      <c r="I77" t="str">
        <f>IF(E77&lt;&gt;"",CONCATENATE("ANSEL",A77,"bits.","ANS",A77,B77,"=",D77,"; //",C77),"")</f>
        <v/>
      </c>
      <c r="J77" t="str">
        <f>IF(E77&lt;&gt;"",CONCATENATE("#define CH_",C77," ADC_CH",E77),"")</f>
        <v/>
      </c>
    </row>
    <row r="78" spans="7:10">
      <c r="G78" t="str">
        <f>IF(C78&lt;&gt;"",CONCATENATE("#define ",C78," ",IF(D78=1,"LAT","PORT"),A78,"bits.",IF(D78=1,"LAT","R"),A78,B78),"")</f>
        <v/>
      </c>
      <c r="H78" t="str">
        <f>IF(C78&lt;&gt;"",CONCATENATE("TRIS",A78,"bits.","R",A78,B78,"=",D78,"; //",C78),"")</f>
        <v/>
      </c>
      <c r="I78" t="str">
        <f>IF(E78&lt;&gt;"",CONCATENATE("ANSEL",A78,"bits.","ANS",A78,B78,"=",D78,"; //",C78),"")</f>
        <v/>
      </c>
      <c r="J78" t="str">
        <f>IF(E78&lt;&gt;"",CONCATENATE("#define CH_",C78," ADC_CH",E78),"")</f>
        <v/>
      </c>
    </row>
    <row r="79" spans="7:10">
      <c r="G79" t="str">
        <f>IF(C79&lt;&gt;"",CONCATENATE("#define ",C79," ",IF(D79=1,"LAT","PORT"),A79,"bits.",IF(D79=1,"LAT","R"),A79,B79),"")</f>
        <v/>
      </c>
      <c r="H79" t="str">
        <f>IF(C79&lt;&gt;"",CONCATENATE("TRIS",A79,"bits.","R",A79,B79,"=",D79,"; //",C79),"")</f>
        <v/>
      </c>
      <c r="I79" t="str">
        <f>IF(E79&lt;&gt;"",CONCATENATE("ANSEL",A79,"bits.","ANS",A79,B79,"=",D79,"; //",C79),"")</f>
        <v/>
      </c>
      <c r="J79" t="str">
        <f>IF(E79&lt;&gt;"",CONCATENATE("#define CH_",C79," ADC_CH",E79),"")</f>
        <v/>
      </c>
    </row>
    <row r="80" spans="7:10">
      <c r="G80" t="str">
        <f>IF(C80&lt;&gt;"",CONCATENATE("#define ",C80," ",IF(D80=1,"LAT","PORT"),A80,"bits.",IF(D80=1,"LAT","R"),A80,B80),"")</f>
        <v/>
      </c>
      <c r="H80" t="str">
        <f>IF(C80&lt;&gt;"",CONCATENATE("TRIS",A80,"bits.","R",A80,B80,"=",D80,"; //",C80),"")</f>
        <v/>
      </c>
      <c r="I80" t="str">
        <f>IF(E80&lt;&gt;"",CONCATENATE("ANSEL",A80,"bits.","ANS",A80,B80,"=",D80,"; //",C80),"")</f>
        <v/>
      </c>
      <c r="J80" t="str">
        <f>IF(E80&lt;&gt;"",CONCATENATE("#define CH_",C80," ADC_CH",E80),"")</f>
        <v/>
      </c>
    </row>
    <row r="81" spans="7:10">
      <c r="G81" t="str">
        <f>IF(C81&lt;&gt;"",CONCATENATE("#define ",C81," ",IF(D81=1,"LAT","PORT"),A81,"bits.",IF(D81=1,"LAT","R"),A81,B81),"")</f>
        <v/>
      </c>
      <c r="H81" t="str">
        <f>IF(C81&lt;&gt;"",CONCATENATE("TRIS",A81,"bits.","R",A81,B81,"=",D81,"; //",C81),"")</f>
        <v/>
      </c>
      <c r="I81" t="str">
        <f>IF(E81&lt;&gt;"",CONCATENATE("ANSEL",A81,"bits.","ANS",A81,B81,"=",D81,"; //",C81),"")</f>
        <v/>
      </c>
      <c r="J81" t="str">
        <f>IF(E81&lt;&gt;"",CONCATENATE("#define CH_",C81," ADC_CH",E81),"")</f>
        <v/>
      </c>
    </row>
    <row r="82" spans="7:10">
      <c r="G82" t="str">
        <f>IF(C82&lt;&gt;"",CONCATENATE("#define ",C82," ",IF(D82=1,"LAT","PORT"),A82,"bits.",IF(D82=1,"LAT","R"),A82,B82),"")</f>
        <v/>
      </c>
      <c r="H82" t="str">
        <f>IF(C82&lt;&gt;"",CONCATENATE("TRIS",A82,"bits.","R",A82,B82,"=",D82,"; //",C82),"")</f>
        <v/>
      </c>
      <c r="I82" t="str">
        <f>IF(E82&lt;&gt;"",CONCATENATE("ANSEL",A82,"bits.","ANS",A82,B82,"=",D82,"; //",C82),"")</f>
        <v/>
      </c>
      <c r="J82" t="str">
        <f>IF(E82&lt;&gt;"",CONCATENATE("#define CH_",C82," ADC_CH",E82),"")</f>
        <v/>
      </c>
    </row>
    <row r="83" spans="7:10">
      <c r="G83" t="str">
        <f>IF(C83&lt;&gt;"",CONCATENATE("#define ",C83," ",IF(D83=1,"LAT","PORT"),A83,"bits.",IF(D83=1,"LAT","R"),A83,B83),"")</f>
        <v/>
      </c>
      <c r="H83" t="str">
        <f>IF(C83&lt;&gt;"",CONCATENATE("TRIS",A83,"bits.","R",A83,B83,"=",D83,"; //",C83),"")</f>
        <v/>
      </c>
      <c r="I83" t="str">
        <f>IF(E83&lt;&gt;"",CONCATENATE("ANSEL",A83,"bits.","ANS",A83,B83,"=",D83,"; //",C83),"")</f>
        <v/>
      </c>
      <c r="J83" t="str">
        <f>IF(E83&lt;&gt;"",CONCATENATE("#define CH_",C83," ADC_CH",E83),"")</f>
        <v/>
      </c>
    </row>
    <row r="84" spans="7:10">
      <c r="G84" t="str">
        <f>IF(C84&lt;&gt;"",CONCATENATE("#define ",C84," ",IF(D84=1,"LAT","PORT"),A84,"bits.",IF(D84=1,"LAT","R"),A84,B84),"")</f>
        <v/>
      </c>
      <c r="H84" t="str">
        <f>IF(C84&lt;&gt;"",CONCATENATE("TRIS",A84,"bits.","R",A84,B84,"=",D84,"; //",C84),"")</f>
        <v/>
      </c>
      <c r="I84" t="str">
        <f>IF(E84&lt;&gt;"",CONCATENATE("ANSEL",A84,"bits.","ANS",A84,B84,"=",D84,"; //",C84),"")</f>
        <v/>
      </c>
      <c r="J84" t="str">
        <f>IF(E84&lt;&gt;"",CONCATENATE("#define CH_",C84," ADC_CH",E84),"")</f>
        <v/>
      </c>
    </row>
    <row r="85" spans="7:10">
      <c r="G85" t="str">
        <f>IF(C85&lt;&gt;"",CONCATENATE("#define ",C85," ",IF(D85=1,"LAT","PORT"),A85,"bits.",IF(D85=1,"LAT","R"),A85,B85),"")</f>
        <v/>
      </c>
      <c r="H85" t="str">
        <f>IF(C85&lt;&gt;"",CONCATENATE("TRIS",A85,"bits.","R",A85,B85,"=",D85,"; //",C85),"")</f>
        <v/>
      </c>
      <c r="I85" t="str">
        <f>IF(E85&lt;&gt;"",CONCATENATE("ANSEL",A85,"bits.","ANS",A85,B85,"=",D85,"; //",C85),"")</f>
        <v/>
      </c>
      <c r="J85" t="str">
        <f>IF(E85&lt;&gt;"",CONCATENATE("#define CH_",C85," ADC_CH",E85),"")</f>
        <v/>
      </c>
    </row>
    <row r="86" spans="7:10">
      <c r="G86" t="str">
        <f>IF(C86&lt;&gt;"",CONCATENATE("#define ",C86," ",IF(D86=1,"LAT","PORT"),A86,"bits.",IF(D86=1,"LAT","R"),A86,B86),"")</f>
        <v/>
      </c>
      <c r="H86" t="str">
        <f>IF(C86&lt;&gt;"",CONCATENATE("TRIS",A86,"bits.","R",A86,B86,"=",D86,"; //",C86),"")</f>
        <v/>
      </c>
      <c r="I86" t="str">
        <f>IF(E86&lt;&gt;"",CONCATENATE("ANSEL",A86,"bits.","ANS",A86,B86,"=",D86,"; //",C86),"")</f>
        <v/>
      </c>
      <c r="J86" t="str">
        <f>IF(E86&lt;&gt;"",CONCATENATE("#define CH_",C86," ADC_CH",E86),"")</f>
        <v/>
      </c>
    </row>
  </sheetData>
  <sortState ref="A2:J86">
    <sortCondition ref="A2:A86"/>
    <sortCondition ref="B2:B8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COM</vt:lpstr>
      <vt:lpstr>TRIS</vt:lpstr>
      <vt:lpstr>Feuil3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Adrien</dc:creator>
  <cp:lastModifiedBy>Adrien</cp:lastModifiedBy>
  <dcterms:created xsi:type="dcterms:W3CDTF">2011-09-27T06:33:03Z</dcterms:created>
  <dcterms:modified xsi:type="dcterms:W3CDTF">2011-09-28T20:30:37Z</dcterms:modified>
</cp:coreProperties>
</file>