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8915" windowHeight="8505"/>
  </bookViews>
  <sheets>
    <sheet name="COM" sheetId="1" r:id="rId1"/>
    <sheet name="TRIS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G9" i="2"/>
  <c r="H9"/>
  <c r="I9"/>
  <c r="J9"/>
  <c r="G10"/>
  <c r="H10"/>
  <c r="I10"/>
  <c r="J10"/>
  <c r="G11"/>
  <c r="H11"/>
  <c r="I11"/>
  <c r="J11"/>
  <c r="G12"/>
  <c r="H12"/>
  <c r="I12"/>
  <c r="J12"/>
  <c r="G13"/>
  <c r="H13"/>
  <c r="I13"/>
  <c r="J13"/>
  <c r="G14"/>
  <c r="H14"/>
  <c r="I14"/>
  <c r="J14"/>
  <c r="G24" i="1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"/>
  <c r="F2"/>
  <c r="E2"/>
  <c r="G3" i="2"/>
  <c r="H3"/>
  <c r="I3"/>
  <c r="J3"/>
  <c r="G4"/>
  <c r="H4"/>
  <c r="I4"/>
  <c r="J4"/>
  <c r="G5"/>
  <c r="H5"/>
  <c r="I5"/>
  <c r="J5"/>
  <c r="G6"/>
  <c r="H6"/>
  <c r="I6"/>
  <c r="J6"/>
  <c r="G7"/>
  <c r="H7"/>
  <c r="I7"/>
  <c r="J7"/>
  <c r="G8"/>
  <c r="H8"/>
  <c r="I8"/>
  <c r="J8"/>
  <c r="G15"/>
  <c r="H15"/>
  <c r="I15"/>
  <c r="J15"/>
  <c r="G16"/>
  <c r="H16"/>
  <c r="I16"/>
  <c r="J16"/>
  <c r="G17"/>
  <c r="H17"/>
  <c r="I17"/>
  <c r="J17"/>
  <c r="G18"/>
  <c r="H18"/>
  <c r="I18"/>
  <c r="J18"/>
  <c r="G19"/>
  <c r="H19"/>
  <c r="I19"/>
  <c r="J19"/>
  <c r="G20"/>
  <c r="H20"/>
  <c r="I20"/>
  <c r="J20"/>
  <c r="G21"/>
  <c r="H21"/>
  <c r="I21"/>
  <c r="J21"/>
  <c r="G22"/>
  <c r="H22"/>
  <c r="I22"/>
  <c r="J22"/>
  <c r="G23"/>
  <c r="H23"/>
  <c r="I23"/>
  <c r="J23"/>
  <c r="G24"/>
  <c r="H24"/>
  <c r="I24"/>
  <c r="J24"/>
  <c r="G25"/>
  <c r="H25"/>
  <c r="I25"/>
  <c r="J25"/>
  <c r="G26"/>
  <c r="H26"/>
  <c r="I26"/>
  <c r="J26"/>
  <c r="G27"/>
  <c r="H27"/>
  <c r="I27"/>
  <c r="J27"/>
  <c r="G28"/>
  <c r="H28"/>
  <c r="I28"/>
  <c r="J28"/>
  <c r="G29"/>
  <c r="H29"/>
  <c r="I29"/>
  <c r="J29"/>
  <c r="G30"/>
  <c r="H30"/>
  <c r="I30"/>
  <c r="J30"/>
  <c r="G31"/>
  <c r="H31"/>
  <c r="I31"/>
  <c r="J31"/>
  <c r="G32"/>
  <c r="H32"/>
  <c r="I32"/>
  <c r="J32"/>
  <c r="G33"/>
  <c r="H33"/>
  <c r="I33"/>
  <c r="J33"/>
  <c r="G34"/>
  <c r="H34"/>
  <c r="I34"/>
  <c r="J34"/>
  <c r="G35"/>
  <c r="H35"/>
  <c r="I35"/>
  <c r="J35"/>
  <c r="G36"/>
  <c r="H36"/>
  <c r="I36"/>
  <c r="J36"/>
  <c r="G37"/>
  <c r="H37"/>
  <c r="I37"/>
  <c r="J37"/>
  <c r="G38"/>
  <c r="H38"/>
  <c r="I38"/>
  <c r="J38"/>
  <c r="G39"/>
  <c r="H39"/>
  <c r="I39"/>
  <c r="J39"/>
  <c r="G40"/>
  <c r="H40"/>
  <c r="I40"/>
  <c r="J40"/>
  <c r="G41"/>
  <c r="H41"/>
  <c r="I41"/>
  <c r="J41"/>
  <c r="G42"/>
  <c r="H42"/>
  <c r="I42"/>
  <c r="J42"/>
  <c r="G43"/>
  <c r="H43"/>
  <c r="I43"/>
  <c r="J43"/>
  <c r="G44"/>
  <c r="H44"/>
  <c r="I44"/>
  <c r="J44"/>
  <c r="G45"/>
  <c r="H45"/>
  <c r="I45"/>
  <c r="J45"/>
  <c r="G46"/>
  <c r="H46"/>
  <c r="I46"/>
  <c r="J46"/>
  <c r="G47"/>
  <c r="H47"/>
  <c r="I47"/>
  <c r="J47"/>
  <c r="G48"/>
  <c r="H48"/>
  <c r="I48"/>
  <c r="J48"/>
  <c r="G49"/>
  <c r="H49"/>
  <c r="I49"/>
  <c r="J49"/>
  <c r="G50"/>
  <c r="H50"/>
  <c r="I50"/>
  <c r="J50"/>
  <c r="G51"/>
  <c r="H51"/>
  <c r="I51"/>
  <c r="J51"/>
  <c r="G52"/>
  <c r="H52"/>
  <c r="I52"/>
  <c r="J52"/>
  <c r="G53"/>
  <c r="H53"/>
  <c r="I53"/>
  <c r="J53"/>
  <c r="G54"/>
  <c r="H54"/>
  <c r="I54"/>
  <c r="J54"/>
  <c r="G55"/>
  <c r="H55"/>
  <c r="I55"/>
  <c r="J55"/>
  <c r="G56"/>
  <c r="H56"/>
  <c r="I56"/>
  <c r="J56"/>
  <c r="G57"/>
  <c r="H57"/>
  <c r="I57"/>
  <c r="J57"/>
  <c r="G58"/>
  <c r="H58"/>
  <c r="I58"/>
  <c r="J58"/>
  <c r="G59"/>
  <c r="H59"/>
  <c r="I59"/>
  <c r="J59"/>
  <c r="G60"/>
  <c r="H60"/>
  <c r="I60"/>
  <c r="J60"/>
  <c r="G61"/>
  <c r="H61"/>
  <c r="I61"/>
  <c r="J61"/>
  <c r="G62"/>
  <c r="H62"/>
  <c r="I62"/>
  <c r="J62"/>
  <c r="G63"/>
  <c r="H63"/>
  <c r="I63"/>
  <c r="J63"/>
  <c r="G64"/>
  <c r="H64"/>
  <c r="I64"/>
  <c r="J64"/>
  <c r="G2"/>
  <c r="H2"/>
  <c r="I2"/>
  <c r="J2"/>
  <c r="G65"/>
  <c r="H65"/>
  <c r="I65"/>
  <c r="J65"/>
  <c r="G66"/>
  <c r="H66"/>
  <c r="I66"/>
  <c r="J66"/>
  <c r="G67"/>
  <c r="H67"/>
  <c r="I67"/>
  <c r="J67"/>
  <c r="G68"/>
  <c r="H68"/>
  <c r="I68"/>
  <c r="J68"/>
  <c r="G69"/>
  <c r="H69"/>
  <c r="I69"/>
  <c r="J69"/>
  <c r="G70"/>
  <c r="H70"/>
  <c r="I70"/>
  <c r="J70"/>
  <c r="G71"/>
  <c r="H71"/>
  <c r="I71"/>
  <c r="J71"/>
  <c r="G72"/>
  <c r="H72"/>
  <c r="I72"/>
  <c r="J72"/>
  <c r="G73"/>
  <c r="H73"/>
  <c r="I73"/>
  <c r="J73"/>
  <c r="G74"/>
  <c r="H74"/>
  <c r="I74"/>
  <c r="J74"/>
  <c r="G75"/>
  <c r="H75"/>
  <c r="I75"/>
  <c r="J75"/>
  <c r="G76"/>
  <c r="H76"/>
  <c r="I76"/>
  <c r="J76"/>
  <c r="G77"/>
  <c r="H77"/>
  <c r="I77"/>
  <c r="J77"/>
  <c r="G78"/>
  <c r="H78"/>
  <c r="I78"/>
  <c r="J78"/>
  <c r="G79"/>
  <c r="H79"/>
  <c r="I79"/>
  <c r="J79"/>
  <c r="G80"/>
  <c r="H80"/>
  <c r="I80"/>
  <c r="J80"/>
  <c r="G81"/>
  <c r="H81"/>
  <c r="I81"/>
  <c r="J81"/>
  <c r="G82"/>
  <c r="H82"/>
  <c r="I82"/>
  <c r="J82"/>
  <c r="G83"/>
  <c r="H83"/>
  <c r="I83"/>
  <c r="J83"/>
  <c r="G84"/>
  <c r="H84"/>
  <c r="I84"/>
  <c r="J84"/>
  <c r="G85"/>
  <c r="H85"/>
  <c r="I85"/>
  <c r="J85"/>
  <c r="G86"/>
  <c r="H86"/>
  <c r="I86"/>
  <c r="J86"/>
  <c r="G87"/>
  <c r="H87"/>
  <c r="I87"/>
  <c r="J87"/>
  <c r="G88"/>
  <c r="H88"/>
  <c r="I88"/>
  <c r="J88"/>
  <c r="G89"/>
  <c r="H89"/>
  <c r="I89"/>
  <c r="J89"/>
  <c r="G90"/>
  <c r="H90"/>
  <c r="I90"/>
  <c r="J90"/>
  <c r="G91"/>
  <c r="H91"/>
  <c r="I91"/>
  <c r="J91"/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E26"/>
  <c r="E25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F59"/>
  <c r="E60"/>
  <c r="F60"/>
  <c r="E61"/>
  <c r="F61"/>
  <c r="E62"/>
  <c r="F62"/>
  <c r="E63"/>
  <c r="F63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E74"/>
  <c r="F74"/>
  <c r="E24"/>
  <c r="E23"/>
  <c r="E2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</calcChain>
</file>

<file path=xl/sharedStrings.xml><?xml version="1.0" encoding="utf-8"?>
<sst xmlns="http://schemas.openxmlformats.org/spreadsheetml/2006/main" count="152" uniqueCount="81">
  <si>
    <t>CON</t>
  </si>
  <si>
    <t>CON ou INF</t>
  </si>
  <si>
    <t>COUPLEG</t>
  </si>
  <si>
    <t>entre 0 et 127</t>
  </si>
  <si>
    <t>final</t>
  </si>
  <si>
    <t>longueur</t>
  </si>
  <si>
    <t>nom</t>
  </si>
  <si>
    <t>COUPLED</t>
  </si>
  <si>
    <t>INF</t>
  </si>
  <si>
    <t>ERREUR_CARTE_COURANT</t>
  </si>
  <si>
    <t>VITESSEG</t>
  </si>
  <si>
    <t>VITESSED</t>
  </si>
  <si>
    <t>PRINC_PID_K</t>
  </si>
  <si>
    <t>PRINC_PID_I</t>
  </si>
  <si>
    <t>PRINC_PID_D</t>
  </si>
  <si>
    <t>PRINC_DIR</t>
  </si>
  <si>
    <t>ANGLE</t>
  </si>
  <si>
    <t>VITESSE_ANGULAIRE</t>
  </si>
  <si>
    <t>ACCELERATION</t>
  </si>
  <si>
    <t>ACCELERATION_COEF_FILTRE</t>
  </si>
  <si>
    <t>COEF_KALMAN</t>
  </si>
  <si>
    <t>STOP</t>
  </si>
  <si>
    <t>DEPART</t>
  </si>
  <si>
    <t>PRET</t>
  </si>
  <si>
    <t>SAUVEGARDER_COEF</t>
  </si>
  <si>
    <t>ETAT</t>
  </si>
  <si>
    <t>TEST_COM</t>
  </si>
  <si>
    <t>DISTANCE_PARCOURUE</t>
  </si>
  <si>
    <t>ETAT_BATTERIE</t>
  </si>
  <si>
    <t>SATURATION_VITESSE</t>
  </si>
  <si>
    <t>ANGLE_HORS_INTERVALLE</t>
  </si>
  <si>
    <t>Port</t>
  </si>
  <si>
    <t>num</t>
  </si>
  <si>
    <t>A</t>
  </si>
  <si>
    <t>LED_HAUT</t>
  </si>
  <si>
    <t>sortie 0?</t>
  </si>
  <si>
    <t>accès</t>
  </si>
  <si>
    <t>paramétrage</t>
  </si>
  <si>
    <t>param ANSEL</t>
  </si>
  <si>
    <t>Appel CH0</t>
  </si>
  <si>
    <t>RECHARGER_COEF</t>
  </si>
  <si>
    <t>ana: Lequel?</t>
  </si>
  <si>
    <t>LED_BAS</t>
  </si>
  <si>
    <t>LED_DROITE</t>
  </si>
  <si>
    <t>LED_GAUCHE</t>
  </si>
  <si>
    <t>LED_CENTRE_ORANGE</t>
  </si>
  <si>
    <t>LED_ERREUR</t>
  </si>
  <si>
    <t>LED_TEMOIN</t>
  </si>
  <si>
    <t>BOUTON_VERT</t>
  </si>
  <si>
    <t>BOUTON_ROUGE</t>
  </si>
  <si>
    <t>GYRO</t>
  </si>
  <si>
    <t>ACC_X</t>
  </si>
  <si>
    <t>ACC_Z</t>
  </si>
  <si>
    <t>ACC_CENTRIFUGE</t>
  </si>
  <si>
    <t>BATTERIE</t>
  </si>
  <si>
    <t>CODEUR_A_GAUCHE</t>
  </si>
  <si>
    <t>CODEUR_A_DROITE</t>
  </si>
  <si>
    <t>CODEUR_B_GAUCHE</t>
  </si>
  <si>
    <t>CODEUR_B_DROITE</t>
  </si>
  <si>
    <t>USART_RX1</t>
  </si>
  <si>
    <t>USART_RX2</t>
  </si>
  <si>
    <t>USART_TX1</t>
  </si>
  <si>
    <t>USART_TX2</t>
  </si>
  <si>
    <t>LED_USART1</t>
  </si>
  <si>
    <t>LED_USART2</t>
  </si>
  <si>
    <t>PATTE_PGD</t>
  </si>
  <si>
    <t>PATTE_PGC</t>
  </si>
  <si>
    <t>BOUTON_LIMITATION</t>
  </si>
  <si>
    <t>POTENTIOMETRE_GUIDON</t>
  </si>
  <si>
    <t>E</t>
  </si>
  <si>
    <t>C</t>
  </si>
  <si>
    <t>D</t>
  </si>
  <si>
    <t>B</t>
  </si>
  <si>
    <t>LED_CENTRE_VERTE</t>
  </si>
  <si>
    <t>ULTRASON_INT</t>
  </si>
  <si>
    <t>ULTRASON_TRIG</t>
  </si>
  <si>
    <t>VREF_MOINS</t>
  </si>
  <si>
    <t>VREF_PLUS</t>
  </si>
  <si>
    <t>MCLR_VPP</t>
  </si>
  <si>
    <t>SDA2_RES</t>
  </si>
  <si>
    <t>SCL2_RES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</si>
</sst>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/>
    <xf numFmtId="0" fontId="1" fillId="3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4"/>
  <sheetViews>
    <sheetView tabSelected="1" topLeftCell="A12" workbookViewId="0">
      <selection activeCell="C37" sqref="C37"/>
    </sheetView>
  </sheetViews>
  <sheetFormatPr baseColWidth="10" defaultRowHeight="15"/>
  <cols>
    <col min="1" max="1" width="11.42578125" style="2"/>
    <col min="2" max="2" width="26.85546875" style="7" bestFit="1" customWidth="1"/>
    <col min="3" max="3" width="13" style="11" bestFit="1" customWidth="1"/>
    <col min="4" max="4" width="13" style="9" customWidth="1"/>
    <col min="5" max="5" width="55.5703125" style="1" bestFit="1" customWidth="1"/>
    <col min="6" max="6" width="52.5703125" style="1" bestFit="1" customWidth="1"/>
  </cols>
  <sheetData>
    <row r="1" spans="1:7" s="5" customFormat="1">
      <c r="A1" s="3" t="s">
        <v>1</v>
      </c>
      <c r="B1" s="6" t="s">
        <v>6</v>
      </c>
      <c r="C1" s="10" t="s">
        <v>3</v>
      </c>
      <c r="D1" s="8" t="s">
        <v>5</v>
      </c>
      <c r="E1" s="4" t="s">
        <v>4</v>
      </c>
      <c r="F1" s="4"/>
    </row>
    <row r="2" spans="1:7">
      <c r="A2" s="2" t="s">
        <v>0</v>
      </c>
      <c r="B2" s="7" t="s">
        <v>2</v>
      </c>
      <c r="C2" s="11">
        <v>10</v>
      </c>
      <c r="D2" s="9">
        <v>1</v>
      </c>
      <c r="E2" s="1" t="str">
        <f>IF(A2&lt;&gt;"",CONCATENATE("#define TYPE_TRAME_",A2,"_",B2," ",IF(A2="CON",128,0)+C2),"")</f>
        <v>#define TYPE_TRAME_CON_COUPLEG 138</v>
      </c>
      <c r="F2" s="1" t="str">
        <f>IF(A2&lt;&gt;"",CONCATENATE("#define LG_TRAME_",A2,"_",B2," ",D2),"")</f>
        <v>#define LG_TRAME_CON_COUPLEG 1</v>
      </c>
      <c r="G2" t="str">
        <f>IF(A2&lt;&gt;"",CONCATENATE("case TYPE_TRAME_",A2,"_",B2,": ","curTrameLength= LG_TRAME_",A2,"_",B2," ; break;"),"")</f>
        <v>case TYPE_TRAME_CON_COUPLEG: curTrameLength= LG_TRAME_CON_COUPLEG ; break;</v>
      </c>
    </row>
    <row r="3" spans="1:7">
      <c r="A3" s="2" t="s">
        <v>0</v>
      </c>
      <c r="B3" s="7" t="s">
        <v>7</v>
      </c>
      <c r="C3" s="11">
        <v>11</v>
      </c>
      <c r="D3" s="9">
        <v>1</v>
      </c>
      <c r="E3" s="1" t="str">
        <f t="shared" ref="E3:E26" si="0">IF(A3&lt;&gt;"",CONCATENATE("#define TYPE_TRAME_",A3,"_",B3," ",IF(A3="CON",128,0)+C3),"")</f>
        <v>#define TYPE_TRAME_CON_COUPLED 139</v>
      </c>
      <c r="F3" s="1" t="str">
        <f t="shared" ref="F3:F58" si="1">IF(A3&lt;&gt;"",CONCATENATE("#define LG_TRAME_",A3,"_",B3," ",D3),"")</f>
        <v>#define LG_TRAME_CON_COUPLED 1</v>
      </c>
      <c r="G3" t="str">
        <f t="shared" ref="G3:G65" si="2">IF(A3&lt;&gt;"",CONCATENATE("case TYPE_TRAME_",A3,"_",B3,": ","curTrameLength= LG_TRAME_",A3,"_",B3," ; break;"),"")</f>
        <v>case TYPE_TRAME_CON_COUPLED: curTrameLength= LG_TRAME_CON_COUPLED ; break;</v>
      </c>
    </row>
    <row r="4" spans="1:7">
      <c r="A4" s="2" t="s">
        <v>8</v>
      </c>
      <c r="B4" s="7" t="s">
        <v>2</v>
      </c>
      <c r="C4" s="11">
        <v>10</v>
      </c>
      <c r="D4" s="9">
        <v>1</v>
      </c>
      <c r="E4" s="1" t="str">
        <f t="shared" si="0"/>
        <v>#define TYPE_TRAME_INF_COUPLEG 10</v>
      </c>
      <c r="F4" s="1" t="str">
        <f t="shared" si="1"/>
        <v>#define LG_TRAME_INF_COUPLEG 1</v>
      </c>
      <c r="G4" t="str">
        <f t="shared" si="2"/>
        <v>case TYPE_TRAME_INF_COUPLEG: curTrameLength= LG_TRAME_INF_COUPLEG ; break;</v>
      </c>
    </row>
    <row r="5" spans="1:7">
      <c r="A5" s="2" t="s">
        <v>8</v>
      </c>
      <c r="B5" s="7" t="s">
        <v>7</v>
      </c>
      <c r="C5" s="11">
        <v>11</v>
      </c>
      <c r="D5" s="9">
        <v>1</v>
      </c>
      <c r="E5" s="1" t="str">
        <f t="shared" si="0"/>
        <v>#define TYPE_TRAME_INF_COUPLED 11</v>
      </c>
      <c r="F5" s="1" t="str">
        <f t="shared" si="1"/>
        <v>#define LG_TRAME_INF_COUPLED 1</v>
      </c>
      <c r="G5" t="str">
        <f t="shared" si="2"/>
        <v>case TYPE_TRAME_INF_COUPLED: curTrameLength= LG_TRAME_INF_COUPLED ; break;</v>
      </c>
    </row>
    <row r="6" spans="1:7">
      <c r="A6" s="2" t="s">
        <v>8</v>
      </c>
      <c r="B6" s="7" t="s">
        <v>9</v>
      </c>
      <c r="C6" s="11">
        <v>12</v>
      </c>
      <c r="D6" s="9">
        <v>1</v>
      </c>
      <c r="E6" s="1" t="str">
        <f t="shared" si="0"/>
        <v>#define TYPE_TRAME_INF_ERREUR_CARTE_COURANT 12</v>
      </c>
      <c r="F6" s="1" t="str">
        <f t="shared" si="1"/>
        <v>#define LG_TRAME_INF_ERREUR_CARTE_COURANT 1</v>
      </c>
      <c r="G6" t="str">
        <f t="shared" si="2"/>
        <v>case TYPE_TRAME_INF_ERREUR_CARTE_COURANT: curTrameLength= LG_TRAME_INF_ERREUR_CARTE_COURANT ; break;</v>
      </c>
    </row>
    <row r="7" spans="1:7">
      <c r="E7" s="1" t="str">
        <f t="shared" si="0"/>
        <v/>
      </c>
      <c r="F7" s="1" t="str">
        <f t="shared" si="1"/>
        <v/>
      </c>
      <c r="G7" t="str">
        <f t="shared" si="2"/>
        <v/>
      </c>
    </row>
    <row r="8" spans="1:7">
      <c r="A8" s="2" t="s">
        <v>8</v>
      </c>
      <c r="B8" s="7" t="s">
        <v>10</v>
      </c>
      <c r="C8" s="11">
        <v>13</v>
      </c>
      <c r="D8" s="9">
        <v>2</v>
      </c>
      <c r="E8" s="1" t="str">
        <f t="shared" si="0"/>
        <v>#define TYPE_TRAME_INF_VITESSEG 13</v>
      </c>
      <c r="F8" s="1" t="str">
        <f t="shared" si="1"/>
        <v>#define LG_TRAME_INF_VITESSEG 2</v>
      </c>
      <c r="G8" t="str">
        <f t="shared" si="2"/>
        <v>case TYPE_TRAME_INF_VITESSEG: curTrameLength= LG_TRAME_INF_VITESSEG ; break;</v>
      </c>
    </row>
    <row r="9" spans="1:7">
      <c r="A9" s="2" t="s">
        <v>8</v>
      </c>
      <c r="B9" s="7" t="s">
        <v>11</v>
      </c>
      <c r="C9" s="11">
        <v>14</v>
      </c>
      <c r="D9" s="9">
        <v>2</v>
      </c>
      <c r="E9" s="1" t="str">
        <f t="shared" si="0"/>
        <v>#define TYPE_TRAME_INF_VITESSED 14</v>
      </c>
      <c r="F9" s="1" t="str">
        <f t="shared" si="1"/>
        <v>#define LG_TRAME_INF_VITESSED 2</v>
      </c>
      <c r="G9" t="str">
        <f t="shared" si="2"/>
        <v>case TYPE_TRAME_INF_VITESSED: curTrameLength= LG_TRAME_INF_VITESSED ; break;</v>
      </c>
    </row>
    <row r="10" spans="1:7">
      <c r="A10" s="2" t="s">
        <v>8</v>
      </c>
      <c r="B10" s="7" t="s">
        <v>12</v>
      </c>
      <c r="C10" s="11">
        <v>15</v>
      </c>
      <c r="D10" s="9">
        <v>2</v>
      </c>
      <c r="E10" s="1" t="str">
        <f t="shared" si="0"/>
        <v>#define TYPE_TRAME_INF_PRINC_PID_K 15</v>
      </c>
      <c r="F10" s="1" t="str">
        <f t="shared" si="1"/>
        <v>#define LG_TRAME_INF_PRINC_PID_K 2</v>
      </c>
      <c r="G10" t="str">
        <f t="shared" si="2"/>
        <v>case TYPE_TRAME_INF_PRINC_PID_K: curTrameLength= LG_TRAME_INF_PRINC_PID_K ; break;</v>
      </c>
    </row>
    <row r="11" spans="1:7">
      <c r="A11" s="2" t="s">
        <v>0</v>
      </c>
      <c r="B11" s="7" t="s">
        <v>12</v>
      </c>
      <c r="C11" s="11">
        <v>15</v>
      </c>
      <c r="D11" s="9">
        <v>2</v>
      </c>
      <c r="E11" s="1" t="str">
        <f t="shared" si="0"/>
        <v>#define TYPE_TRAME_CON_PRINC_PID_K 143</v>
      </c>
      <c r="F11" s="1" t="str">
        <f t="shared" si="1"/>
        <v>#define LG_TRAME_CON_PRINC_PID_K 2</v>
      </c>
      <c r="G11" t="str">
        <f t="shared" si="2"/>
        <v>case TYPE_TRAME_CON_PRINC_PID_K: curTrameLength= LG_TRAME_CON_PRINC_PID_K ; break;</v>
      </c>
    </row>
    <row r="12" spans="1:7">
      <c r="A12" s="2" t="s">
        <v>8</v>
      </c>
      <c r="B12" s="7" t="s">
        <v>13</v>
      </c>
      <c r="C12" s="11">
        <v>16</v>
      </c>
      <c r="D12" s="9">
        <v>2</v>
      </c>
      <c r="E12" s="1" t="str">
        <f t="shared" si="0"/>
        <v>#define TYPE_TRAME_INF_PRINC_PID_I 16</v>
      </c>
      <c r="F12" s="1" t="str">
        <f t="shared" si="1"/>
        <v>#define LG_TRAME_INF_PRINC_PID_I 2</v>
      </c>
      <c r="G12" t="str">
        <f t="shared" si="2"/>
        <v>case TYPE_TRAME_INF_PRINC_PID_I: curTrameLength= LG_TRAME_INF_PRINC_PID_I ; break;</v>
      </c>
    </row>
    <row r="13" spans="1:7">
      <c r="A13" s="2" t="s">
        <v>0</v>
      </c>
      <c r="B13" s="7" t="s">
        <v>13</v>
      </c>
      <c r="C13" s="11">
        <v>16</v>
      </c>
      <c r="D13" s="9">
        <v>2</v>
      </c>
      <c r="E13" s="1" t="str">
        <f t="shared" si="0"/>
        <v>#define TYPE_TRAME_CON_PRINC_PID_I 144</v>
      </c>
      <c r="F13" s="1" t="str">
        <f t="shared" si="1"/>
        <v>#define LG_TRAME_CON_PRINC_PID_I 2</v>
      </c>
      <c r="G13" t="str">
        <f t="shared" si="2"/>
        <v>case TYPE_TRAME_CON_PRINC_PID_I: curTrameLength= LG_TRAME_CON_PRINC_PID_I ; break;</v>
      </c>
    </row>
    <row r="14" spans="1:7">
      <c r="A14" s="2" t="s">
        <v>8</v>
      </c>
      <c r="B14" s="7" t="s">
        <v>14</v>
      </c>
      <c r="C14" s="11">
        <v>17</v>
      </c>
      <c r="D14" s="9">
        <v>2</v>
      </c>
      <c r="E14" s="1" t="str">
        <f t="shared" si="0"/>
        <v>#define TYPE_TRAME_INF_PRINC_PID_D 17</v>
      </c>
      <c r="F14" s="1" t="str">
        <f t="shared" si="1"/>
        <v>#define LG_TRAME_INF_PRINC_PID_D 2</v>
      </c>
      <c r="G14" t="str">
        <f t="shared" si="2"/>
        <v>case TYPE_TRAME_INF_PRINC_PID_D: curTrameLength= LG_TRAME_INF_PRINC_PID_D ; break;</v>
      </c>
    </row>
    <row r="15" spans="1:7">
      <c r="A15" s="2" t="s">
        <v>0</v>
      </c>
      <c r="B15" s="7" t="s">
        <v>14</v>
      </c>
      <c r="C15" s="11">
        <v>17</v>
      </c>
      <c r="D15" s="9">
        <v>2</v>
      </c>
      <c r="E15" s="1" t="str">
        <f t="shared" si="0"/>
        <v>#define TYPE_TRAME_CON_PRINC_PID_D 145</v>
      </c>
      <c r="F15" s="1" t="str">
        <f t="shared" si="1"/>
        <v>#define LG_TRAME_CON_PRINC_PID_D 2</v>
      </c>
      <c r="G15" t="str">
        <f t="shared" si="2"/>
        <v>case TYPE_TRAME_CON_PRINC_PID_D: curTrameLength= LG_TRAME_CON_PRINC_PID_D ; break;</v>
      </c>
    </row>
    <row r="16" spans="1:7">
      <c r="A16" s="2" t="s">
        <v>8</v>
      </c>
      <c r="B16" s="7" t="s">
        <v>15</v>
      </c>
      <c r="C16" s="11">
        <v>18</v>
      </c>
      <c r="D16" s="9">
        <v>2</v>
      </c>
      <c r="E16" s="1" t="str">
        <f t="shared" si="0"/>
        <v>#define TYPE_TRAME_INF_PRINC_DIR 18</v>
      </c>
      <c r="F16" s="1" t="str">
        <f t="shared" si="1"/>
        <v>#define LG_TRAME_INF_PRINC_DIR 2</v>
      </c>
      <c r="G16" t="str">
        <f t="shared" si="2"/>
        <v>case TYPE_TRAME_INF_PRINC_DIR: curTrameLength= LG_TRAME_INF_PRINC_DIR ; break;</v>
      </c>
    </row>
    <row r="17" spans="1:7">
      <c r="A17" s="2" t="s">
        <v>0</v>
      </c>
      <c r="B17" s="7" t="s">
        <v>15</v>
      </c>
      <c r="C17" s="11">
        <v>18</v>
      </c>
      <c r="D17" s="9">
        <v>2</v>
      </c>
      <c r="E17" s="1" t="str">
        <f t="shared" si="0"/>
        <v>#define TYPE_TRAME_CON_PRINC_DIR 146</v>
      </c>
      <c r="F17" s="1" t="str">
        <f t="shared" si="1"/>
        <v>#define LG_TRAME_CON_PRINC_DIR 2</v>
      </c>
      <c r="G17" t="str">
        <f t="shared" si="2"/>
        <v>case TYPE_TRAME_CON_PRINC_DIR: curTrameLength= LG_TRAME_CON_PRINC_DIR ; break;</v>
      </c>
    </row>
    <row r="18" spans="1:7">
      <c r="A18" s="2" t="s">
        <v>8</v>
      </c>
      <c r="B18" s="7" t="s">
        <v>16</v>
      </c>
      <c r="C18" s="11">
        <v>19</v>
      </c>
      <c r="D18" s="9">
        <v>2</v>
      </c>
      <c r="E18" s="1" t="str">
        <f t="shared" si="0"/>
        <v>#define TYPE_TRAME_INF_ANGLE 19</v>
      </c>
      <c r="F18" s="1" t="str">
        <f t="shared" si="1"/>
        <v>#define LG_TRAME_INF_ANGLE 2</v>
      </c>
      <c r="G18" t="str">
        <f t="shared" si="2"/>
        <v>case TYPE_TRAME_INF_ANGLE: curTrameLength= LG_TRAME_INF_ANGLE ; break;</v>
      </c>
    </row>
    <row r="19" spans="1:7">
      <c r="A19" s="2" t="s">
        <v>8</v>
      </c>
      <c r="B19" s="7" t="s">
        <v>17</v>
      </c>
      <c r="C19" s="11">
        <v>30</v>
      </c>
      <c r="D19" s="9">
        <v>2</v>
      </c>
      <c r="E19" s="1" t="str">
        <f t="shared" si="0"/>
        <v>#define TYPE_TRAME_INF_VITESSE_ANGULAIRE 30</v>
      </c>
      <c r="F19" s="1" t="str">
        <f t="shared" si="1"/>
        <v>#define LG_TRAME_INF_VITESSE_ANGULAIRE 2</v>
      </c>
      <c r="G19" t="str">
        <f t="shared" si="2"/>
        <v>case TYPE_TRAME_INF_VITESSE_ANGULAIRE: curTrameLength= LG_TRAME_INF_VITESSE_ANGULAIRE ; break;</v>
      </c>
    </row>
    <row r="20" spans="1:7">
      <c r="A20" s="2" t="s">
        <v>8</v>
      </c>
      <c r="B20" s="7" t="s">
        <v>18</v>
      </c>
      <c r="C20" s="11">
        <v>20</v>
      </c>
      <c r="D20" s="9">
        <v>2</v>
      </c>
      <c r="E20" s="1" t="str">
        <f t="shared" si="0"/>
        <v>#define TYPE_TRAME_INF_ACCELERATION 20</v>
      </c>
      <c r="F20" s="1" t="str">
        <f t="shared" si="1"/>
        <v>#define LG_TRAME_INF_ACCELERATION 2</v>
      </c>
      <c r="G20" t="str">
        <f t="shared" si="2"/>
        <v>case TYPE_TRAME_INF_ACCELERATION: curTrameLength= LG_TRAME_INF_ACCELERATION ; break;</v>
      </c>
    </row>
    <row r="21" spans="1:7">
      <c r="A21" s="2" t="s">
        <v>0</v>
      </c>
      <c r="B21" s="7" t="s">
        <v>19</v>
      </c>
      <c r="C21" s="11">
        <v>20</v>
      </c>
      <c r="D21" s="9">
        <v>2</v>
      </c>
      <c r="E21" s="1" t="str">
        <f t="shared" si="0"/>
        <v>#define TYPE_TRAME_CON_ACCELERATION_COEF_FILTRE 148</v>
      </c>
      <c r="F21" s="1" t="str">
        <f t="shared" si="1"/>
        <v>#define LG_TRAME_CON_ACCELERATION_COEF_FILTRE 2</v>
      </c>
      <c r="G21" t="str">
        <f t="shared" si="2"/>
        <v>case TYPE_TRAME_CON_ACCELERATION_COEF_FILTRE: curTrameLength= LG_TRAME_CON_ACCELERATION_COEF_FILTRE ; break;</v>
      </c>
    </row>
    <row r="22" spans="1:7">
      <c r="A22" s="2" t="s">
        <v>8</v>
      </c>
      <c r="B22" s="7" t="s">
        <v>20</v>
      </c>
      <c r="C22" s="11">
        <v>21</v>
      </c>
      <c r="D22" s="9">
        <v>1</v>
      </c>
      <c r="E22" s="1" t="str">
        <f t="shared" si="0"/>
        <v>#define TYPE_TRAME_INF_COEF_KALMAN 21</v>
      </c>
      <c r="F22" s="1" t="str">
        <f t="shared" si="1"/>
        <v>#define LG_TRAME_INF_COEF_KALMAN 1</v>
      </c>
      <c r="G22" t="str">
        <f t="shared" si="2"/>
        <v>case TYPE_TRAME_INF_COEF_KALMAN: curTrameLength= LG_TRAME_INF_COEF_KALMAN ; break;</v>
      </c>
    </row>
    <row r="23" spans="1:7">
      <c r="A23" s="2" t="s">
        <v>0</v>
      </c>
      <c r="B23" s="7" t="s">
        <v>20</v>
      </c>
      <c r="C23" s="11">
        <v>21</v>
      </c>
      <c r="D23" s="9">
        <v>1</v>
      </c>
      <c r="E23" s="1" t="str">
        <f t="shared" si="0"/>
        <v>#define TYPE_TRAME_CON_COEF_KALMAN 149</v>
      </c>
      <c r="F23" s="1" t="str">
        <f t="shared" si="1"/>
        <v>#define LG_TRAME_CON_COEF_KALMAN 1</v>
      </c>
      <c r="G23" t="str">
        <f t="shared" si="2"/>
        <v>case TYPE_TRAME_CON_COEF_KALMAN: curTrameLength= LG_TRAME_CON_COEF_KALMAN ; break;</v>
      </c>
    </row>
    <row r="24" spans="1:7">
      <c r="A24" s="2" t="s">
        <v>0</v>
      </c>
      <c r="B24" s="7" t="s">
        <v>24</v>
      </c>
      <c r="C24" s="11">
        <v>22</v>
      </c>
      <c r="D24" s="9">
        <v>0</v>
      </c>
      <c r="E24" s="1" t="str">
        <f t="shared" si="0"/>
        <v>#define TYPE_TRAME_CON_SAUVEGARDER_COEF 150</v>
      </c>
      <c r="F24" s="1" t="str">
        <f t="shared" si="1"/>
        <v>#define LG_TRAME_CON_SAUVEGARDER_COEF 0</v>
      </c>
      <c r="G24" t="str">
        <f t="shared" si="2"/>
        <v>case TYPE_TRAME_CON_SAUVEGARDER_COEF: curTrameLength= LG_TRAME_CON_SAUVEGARDER_COEF ; break;</v>
      </c>
    </row>
    <row r="25" spans="1:7">
      <c r="A25" s="2" t="s">
        <v>8</v>
      </c>
      <c r="B25" s="7" t="s">
        <v>27</v>
      </c>
      <c r="C25" s="11">
        <v>23</v>
      </c>
      <c r="D25" s="9">
        <v>2</v>
      </c>
      <c r="E25" s="1" t="str">
        <f t="shared" si="0"/>
        <v>#define TYPE_TRAME_INF_DISTANCE_PARCOURUE 23</v>
      </c>
      <c r="F25" s="1" t="str">
        <f t="shared" si="1"/>
        <v>#define LG_TRAME_INF_DISTANCE_PARCOURUE 2</v>
      </c>
      <c r="G25" t="str">
        <f t="shared" si="2"/>
        <v>case TYPE_TRAME_INF_DISTANCE_PARCOURUE: curTrameLength= LG_TRAME_INF_DISTANCE_PARCOURUE ; break;</v>
      </c>
    </row>
    <row r="26" spans="1:7">
      <c r="A26" s="2" t="s">
        <v>8</v>
      </c>
      <c r="B26" s="7" t="s">
        <v>28</v>
      </c>
      <c r="C26" s="11">
        <v>24</v>
      </c>
      <c r="D26" s="9">
        <v>2</v>
      </c>
      <c r="E26" s="1" t="str">
        <f t="shared" si="0"/>
        <v>#define TYPE_TRAME_INF_ETAT_BATTERIE 24</v>
      </c>
      <c r="F26" s="1" t="str">
        <f t="shared" si="1"/>
        <v>#define LG_TRAME_INF_ETAT_BATTERIE 2</v>
      </c>
      <c r="G26" t="str">
        <f t="shared" si="2"/>
        <v>case TYPE_TRAME_INF_ETAT_BATTERIE: curTrameLength= LG_TRAME_INF_ETAT_BATTERIE ; break;</v>
      </c>
    </row>
    <row r="27" spans="1:7">
      <c r="E27" s="1" t="str">
        <f t="shared" ref="E27:E74" si="3">IF(A27&lt;&gt;"",CONCATENATE("#define TYPE_TRAME_",A27,"_",B27," ",IF(A27="CON",128,0)+C27),"")</f>
        <v/>
      </c>
      <c r="F27" s="1" t="str">
        <f t="shared" si="1"/>
        <v/>
      </c>
      <c r="G27" t="str">
        <f t="shared" si="2"/>
        <v/>
      </c>
    </row>
    <row r="28" spans="1:7">
      <c r="A28" s="2" t="s">
        <v>0</v>
      </c>
      <c r="B28" s="7" t="s">
        <v>21</v>
      </c>
      <c r="C28" s="11">
        <v>25</v>
      </c>
      <c r="D28" s="9">
        <v>0</v>
      </c>
      <c r="E28" s="1" t="str">
        <f t="shared" si="3"/>
        <v>#define TYPE_TRAME_CON_STOP 153</v>
      </c>
      <c r="F28" s="1" t="str">
        <f t="shared" si="1"/>
        <v>#define LG_TRAME_CON_STOP 0</v>
      </c>
      <c r="G28" t="str">
        <f t="shared" si="2"/>
        <v>case TYPE_TRAME_CON_STOP: curTrameLength= LG_TRAME_CON_STOP ; break;</v>
      </c>
    </row>
    <row r="29" spans="1:7">
      <c r="A29" s="2" t="s">
        <v>0</v>
      </c>
      <c r="B29" s="7" t="s">
        <v>22</v>
      </c>
      <c r="C29" s="11">
        <v>26</v>
      </c>
      <c r="D29" s="9">
        <v>0</v>
      </c>
      <c r="E29" s="1" t="str">
        <f t="shared" si="3"/>
        <v>#define TYPE_TRAME_CON_DEPART 154</v>
      </c>
      <c r="F29" s="1" t="str">
        <f t="shared" si="1"/>
        <v>#define LG_TRAME_CON_DEPART 0</v>
      </c>
      <c r="G29" t="str">
        <f t="shared" si="2"/>
        <v>case TYPE_TRAME_CON_DEPART: curTrameLength= LG_TRAME_CON_DEPART ; break;</v>
      </c>
    </row>
    <row r="30" spans="1:7">
      <c r="A30" s="2" t="s">
        <v>8</v>
      </c>
      <c r="B30" s="7" t="s">
        <v>23</v>
      </c>
      <c r="C30" s="11">
        <v>25</v>
      </c>
      <c r="D30" s="9">
        <v>0</v>
      </c>
      <c r="E30" s="1" t="str">
        <f t="shared" si="3"/>
        <v>#define TYPE_TRAME_INF_PRET 25</v>
      </c>
      <c r="F30" s="1" t="str">
        <f t="shared" si="1"/>
        <v>#define LG_TRAME_INF_PRET 0</v>
      </c>
      <c r="G30" t="str">
        <f t="shared" si="2"/>
        <v>case TYPE_TRAME_INF_PRET: curTrameLength= LG_TRAME_INF_PRET ; break;</v>
      </c>
    </row>
    <row r="31" spans="1:7">
      <c r="A31" s="2" t="s">
        <v>8</v>
      </c>
      <c r="B31" s="7" t="s">
        <v>25</v>
      </c>
      <c r="C31" s="11">
        <v>26</v>
      </c>
      <c r="D31" s="9">
        <v>1</v>
      </c>
      <c r="E31" s="1" t="str">
        <f t="shared" si="3"/>
        <v>#define TYPE_TRAME_INF_ETAT 26</v>
      </c>
      <c r="F31" s="1" t="str">
        <f t="shared" si="1"/>
        <v>#define LG_TRAME_INF_ETAT 1</v>
      </c>
      <c r="G31" t="str">
        <f t="shared" si="2"/>
        <v>case TYPE_TRAME_INF_ETAT: curTrameLength= LG_TRAME_INF_ETAT ; break;</v>
      </c>
    </row>
    <row r="32" spans="1:7">
      <c r="A32" s="2" t="s">
        <v>0</v>
      </c>
      <c r="B32" s="7" t="s">
        <v>26</v>
      </c>
      <c r="C32" s="11">
        <v>27</v>
      </c>
      <c r="D32" s="9">
        <v>1</v>
      </c>
      <c r="E32" s="1" t="str">
        <f t="shared" si="3"/>
        <v>#define TYPE_TRAME_CON_TEST_COM 155</v>
      </c>
      <c r="F32" s="1" t="str">
        <f t="shared" si="1"/>
        <v>#define LG_TRAME_CON_TEST_COM 1</v>
      </c>
      <c r="G32" t="str">
        <f t="shared" si="2"/>
        <v>case TYPE_TRAME_CON_TEST_COM: curTrameLength= LG_TRAME_CON_TEST_COM ; break;</v>
      </c>
    </row>
    <row r="33" spans="1:7">
      <c r="A33" s="2" t="s">
        <v>8</v>
      </c>
      <c r="B33" s="7" t="s">
        <v>29</v>
      </c>
      <c r="C33" s="11">
        <v>28</v>
      </c>
      <c r="D33" s="9">
        <v>2</v>
      </c>
      <c r="E33" s="1" t="str">
        <f t="shared" si="3"/>
        <v>#define TYPE_TRAME_INF_SATURATION_VITESSE 28</v>
      </c>
      <c r="F33" s="1" t="str">
        <f t="shared" si="1"/>
        <v>#define LG_TRAME_INF_SATURATION_VITESSE 2</v>
      </c>
      <c r="G33" t="str">
        <f t="shared" si="2"/>
        <v>case TYPE_TRAME_INF_SATURATION_VITESSE: curTrameLength= LG_TRAME_INF_SATURATION_VITESSE ; break;</v>
      </c>
    </row>
    <row r="34" spans="1:7">
      <c r="A34" s="2" t="s">
        <v>0</v>
      </c>
      <c r="B34" s="7" t="s">
        <v>29</v>
      </c>
      <c r="C34" s="11">
        <v>28</v>
      </c>
      <c r="D34" s="9">
        <v>2</v>
      </c>
      <c r="E34" s="1" t="str">
        <f t="shared" si="3"/>
        <v>#define TYPE_TRAME_CON_SATURATION_VITESSE 156</v>
      </c>
      <c r="F34" s="1" t="str">
        <f t="shared" si="1"/>
        <v>#define LG_TRAME_CON_SATURATION_VITESSE 2</v>
      </c>
      <c r="G34" t="str">
        <f t="shared" si="2"/>
        <v>case TYPE_TRAME_CON_SATURATION_VITESSE: curTrameLength= LG_TRAME_CON_SATURATION_VITESSE ; break;</v>
      </c>
    </row>
    <row r="35" spans="1:7">
      <c r="A35" s="2" t="s">
        <v>8</v>
      </c>
      <c r="B35" s="7" t="s">
        <v>30</v>
      </c>
      <c r="C35" s="11">
        <v>29</v>
      </c>
      <c r="D35" s="9">
        <v>1</v>
      </c>
      <c r="E35" s="1" t="str">
        <f t="shared" si="3"/>
        <v>#define TYPE_TRAME_INF_ANGLE_HORS_INTERVALLE 29</v>
      </c>
      <c r="F35" s="1" t="str">
        <f t="shared" si="1"/>
        <v>#define LG_TRAME_INF_ANGLE_HORS_INTERVALLE 1</v>
      </c>
      <c r="G35" t="str">
        <f t="shared" si="2"/>
        <v>case TYPE_TRAME_INF_ANGLE_HORS_INTERVALLE: curTrameLength= LG_TRAME_INF_ANGLE_HORS_INTERVALLE ; break;</v>
      </c>
    </row>
    <row r="36" spans="1:7">
      <c r="A36" s="2" t="s">
        <v>0</v>
      </c>
      <c r="B36" s="7" t="s">
        <v>40</v>
      </c>
      <c r="C36" s="11">
        <v>31</v>
      </c>
      <c r="D36" s="9">
        <v>1</v>
      </c>
      <c r="E36" s="1" t="str">
        <f t="shared" si="3"/>
        <v>#define TYPE_TRAME_CON_RECHARGER_COEF 159</v>
      </c>
      <c r="F36" s="1" t="str">
        <f t="shared" si="1"/>
        <v>#define LG_TRAME_CON_RECHARGER_COEF 1</v>
      </c>
      <c r="G36" t="str">
        <f t="shared" si="2"/>
        <v>case TYPE_TRAME_CON_RECHARGER_COEF: curTrameLength= LG_TRAME_CON_RECHARGER_COEF ; break;</v>
      </c>
    </row>
    <row r="37" spans="1:7">
      <c r="E37" s="1" t="str">
        <f t="shared" si="3"/>
        <v/>
      </c>
      <c r="F37" s="1" t="str">
        <f t="shared" si="1"/>
        <v/>
      </c>
      <c r="G37" t="str">
        <f t="shared" si="2"/>
        <v/>
      </c>
    </row>
    <row r="38" spans="1:7">
      <c r="E38" s="1" t="str">
        <f t="shared" si="3"/>
        <v/>
      </c>
      <c r="F38" s="1" t="str">
        <f t="shared" si="1"/>
        <v/>
      </c>
      <c r="G38" t="str">
        <f t="shared" si="2"/>
        <v/>
      </c>
    </row>
    <row r="39" spans="1:7">
      <c r="E39" s="1" t="str">
        <f t="shared" si="3"/>
        <v/>
      </c>
      <c r="F39" s="1" t="str">
        <f t="shared" si="1"/>
        <v/>
      </c>
      <c r="G39" t="str">
        <f t="shared" si="2"/>
        <v/>
      </c>
    </row>
    <row r="40" spans="1:7">
      <c r="E40" s="1" t="str">
        <f t="shared" si="3"/>
        <v/>
      </c>
      <c r="F40" s="1" t="str">
        <f t="shared" si="1"/>
        <v/>
      </c>
      <c r="G40" t="str">
        <f t="shared" si="2"/>
        <v/>
      </c>
    </row>
    <row r="41" spans="1:7">
      <c r="E41" s="1" t="str">
        <f t="shared" si="3"/>
        <v/>
      </c>
      <c r="F41" s="1" t="str">
        <f t="shared" si="1"/>
        <v/>
      </c>
      <c r="G41" t="str">
        <f t="shared" si="2"/>
        <v/>
      </c>
    </row>
    <row r="42" spans="1:7">
      <c r="E42" s="1" t="str">
        <f t="shared" si="3"/>
        <v/>
      </c>
      <c r="F42" s="1" t="str">
        <f t="shared" si="1"/>
        <v/>
      </c>
      <c r="G42" t="str">
        <f t="shared" si="2"/>
        <v/>
      </c>
    </row>
    <row r="43" spans="1:7">
      <c r="E43" s="1" t="str">
        <f t="shared" si="3"/>
        <v/>
      </c>
      <c r="F43" s="1" t="str">
        <f t="shared" si="1"/>
        <v/>
      </c>
      <c r="G43" t="str">
        <f t="shared" si="2"/>
        <v/>
      </c>
    </row>
    <row r="44" spans="1:7">
      <c r="E44" s="1" t="str">
        <f t="shared" si="3"/>
        <v/>
      </c>
      <c r="F44" s="1" t="str">
        <f t="shared" si="1"/>
        <v/>
      </c>
      <c r="G44" t="str">
        <f t="shared" si="2"/>
        <v/>
      </c>
    </row>
    <row r="45" spans="1:7">
      <c r="E45" s="1" t="str">
        <f t="shared" si="3"/>
        <v/>
      </c>
      <c r="F45" s="1" t="str">
        <f t="shared" si="1"/>
        <v/>
      </c>
      <c r="G45" t="str">
        <f t="shared" si="2"/>
        <v/>
      </c>
    </row>
    <row r="46" spans="1:7">
      <c r="E46" s="1" t="str">
        <f t="shared" si="3"/>
        <v/>
      </c>
      <c r="F46" s="1" t="str">
        <f t="shared" si="1"/>
        <v/>
      </c>
      <c r="G46" t="str">
        <f t="shared" si="2"/>
        <v/>
      </c>
    </row>
    <row r="47" spans="1:7">
      <c r="E47" s="1" t="str">
        <f t="shared" si="3"/>
        <v/>
      </c>
      <c r="F47" s="1" t="str">
        <f t="shared" si="1"/>
        <v/>
      </c>
      <c r="G47" t="str">
        <f t="shared" si="2"/>
        <v/>
      </c>
    </row>
    <row r="48" spans="1:7">
      <c r="E48" s="1" t="str">
        <f t="shared" si="3"/>
        <v/>
      </c>
      <c r="F48" s="1" t="str">
        <f t="shared" si="1"/>
        <v/>
      </c>
      <c r="G48" t="str">
        <f t="shared" si="2"/>
        <v/>
      </c>
    </row>
    <row r="49" spans="5:7">
      <c r="E49" s="1" t="str">
        <f t="shared" si="3"/>
        <v/>
      </c>
      <c r="F49" s="1" t="str">
        <f t="shared" si="1"/>
        <v/>
      </c>
      <c r="G49" t="str">
        <f t="shared" si="2"/>
        <v/>
      </c>
    </row>
    <row r="50" spans="5:7">
      <c r="E50" s="1" t="str">
        <f t="shared" si="3"/>
        <v/>
      </c>
      <c r="F50" s="1" t="str">
        <f t="shared" si="1"/>
        <v/>
      </c>
      <c r="G50" t="str">
        <f t="shared" si="2"/>
        <v/>
      </c>
    </row>
    <row r="51" spans="5:7">
      <c r="E51" s="1" t="str">
        <f t="shared" si="3"/>
        <v/>
      </c>
      <c r="F51" s="1" t="str">
        <f t="shared" si="1"/>
        <v/>
      </c>
      <c r="G51" t="str">
        <f t="shared" si="2"/>
        <v/>
      </c>
    </row>
    <row r="52" spans="5:7">
      <c r="E52" s="1" t="str">
        <f t="shared" si="3"/>
        <v/>
      </c>
      <c r="F52" s="1" t="str">
        <f t="shared" si="1"/>
        <v/>
      </c>
      <c r="G52" t="str">
        <f t="shared" si="2"/>
        <v/>
      </c>
    </row>
    <row r="53" spans="5:7">
      <c r="E53" s="1" t="str">
        <f t="shared" si="3"/>
        <v/>
      </c>
      <c r="F53" s="1" t="str">
        <f t="shared" si="1"/>
        <v/>
      </c>
      <c r="G53" t="str">
        <f t="shared" si="2"/>
        <v/>
      </c>
    </row>
    <row r="54" spans="5:7">
      <c r="E54" s="1" t="str">
        <f t="shared" si="3"/>
        <v/>
      </c>
      <c r="F54" s="1" t="str">
        <f t="shared" si="1"/>
        <v/>
      </c>
      <c r="G54" t="str">
        <f t="shared" si="2"/>
        <v/>
      </c>
    </row>
    <row r="55" spans="5:7">
      <c r="E55" s="1" t="str">
        <f t="shared" si="3"/>
        <v/>
      </c>
      <c r="F55" s="1" t="str">
        <f t="shared" si="1"/>
        <v/>
      </c>
      <c r="G55" t="str">
        <f t="shared" si="2"/>
        <v/>
      </c>
    </row>
    <row r="56" spans="5:7">
      <c r="E56" s="1" t="str">
        <f t="shared" si="3"/>
        <v/>
      </c>
      <c r="F56" s="1" t="str">
        <f t="shared" si="1"/>
        <v/>
      </c>
      <c r="G56" t="str">
        <f t="shared" si="2"/>
        <v/>
      </c>
    </row>
    <row r="57" spans="5:7">
      <c r="E57" s="1" t="str">
        <f t="shared" si="3"/>
        <v/>
      </c>
      <c r="F57" s="1" t="str">
        <f t="shared" si="1"/>
        <v/>
      </c>
      <c r="G57" t="str">
        <f t="shared" si="2"/>
        <v/>
      </c>
    </row>
    <row r="58" spans="5:7">
      <c r="E58" s="1" t="str">
        <f t="shared" si="3"/>
        <v/>
      </c>
      <c r="F58" s="1" t="str">
        <f t="shared" si="1"/>
        <v/>
      </c>
      <c r="G58" t="str">
        <f t="shared" si="2"/>
        <v/>
      </c>
    </row>
    <row r="59" spans="5:7">
      <c r="E59" s="1" t="str">
        <f t="shared" si="3"/>
        <v/>
      </c>
      <c r="F59" s="1" t="str">
        <f t="shared" ref="F59:F74" si="4">IF(A59&lt;&gt;"",CONCATENATE("#define LGT_TRAME_",A59,"_",B59," ",D59),"")</f>
        <v/>
      </c>
      <c r="G59" t="str">
        <f t="shared" si="2"/>
        <v/>
      </c>
    </row>
    <row r="60" spans="5:7">
      <c r="E60" s="1" t="str">
        <f t="shared" si="3"/>
        <v/>
      </c>
      <c r="F60" s="1" t="str">
        <f t="shared" si="4"/>
        <v/>
      </c>
      <c r="G60" t="str">
        <f t="shared" si="2"/>
        <v/>
      </c>
    </row>
    <row r="61" spans="5:7">
      <c r="E61" s="1" t="str">
        <f t="shared" si="3"/>
        <v/>
      </c>
      <c r="F61" s="1" t="str">
        <f t="shared" si="4"/>
        <v/>
      </c>
      <c r="G61" t="str">
        <f t="shared" si="2"/>
        <v/>
      </c>
    </row>
    <row r="62" spans="5:7">
      <c r="E62" s="1" t="str">
        <f t="shared" si="3"/>
        <v/>
      </c>
      <c r="F62" s="1" t="str">
        <f t="shared" si="4"/>
        <v/>
      </c>
      <c r="G62" t="str">
        <f t="shared" si="2"/>
        <v/>
      </c>
    </row>
    <row r="63" spans="5:7">
      <c r="E63" s="1" t="str">
        <f t="shared" si="3"/>
        <v/>
      </c>
      <c r="F63" s="1" t="str">
        <f t="shared" si="4"/>
        <v/>
      </c>
      <c r="G63" t="str">
        <f t="shared" si="2"/>
        <v/>
      </c>
    </row>
    <row r="64" spans="5:7">
      <c r="E64" s="1" t="str">
        <f t="shared" si="3"/>
        <v/>
      </c>
      <c r="F64" s="1" t="str">
        <f t="shared" si="4"/>
        <v/>
      </c>
      <c r="G64" t="str">
        <f t="shared" si="2"/>
        <v/>
      </c>
    </row>
    <row r="65" spans="5:7">
      <c r="E65" s="1" t="str">
        <f t="shared" si="3"/>
        <v/>
      </c>
      <c r="F65" s="1" t="str">
        <f t="shared" si="4"/>
        <v/>
      </c>
      <c r="G65" t="str">
        <f t="shared" si="2"/>
        <v/>
      </c>
    </row>
    <row r="66" spans="5:7">
      <c r="E66" s="1" t="str">
        <f t="shared" si="3"/>
        <v/>
      </c>
      <c r="F66" s="1" t="str">
        <f t="shared" si="4"/>
        <v/>
      </c>
    </row>
    <row r="67" spans="5:7">
      <c r="E67" s="1" t="str">
        <f t="shared" si="3"/>
        <v/>
      </c>
      <c r="F67" s="1" t="str">
        <f t="shared" si="4"/>
        <v/>
      </c>
    </row>
    <row r="68" spans="5:7">
      <c r="E68" s="1" t="str">
        <f t="shared" si="3"/>
        <v/>
      </c>
      <c r="F68" s="1" t="str">
        <f t="shared" si="4"/>
        <v/>
      </c>
    </row>
    <row r="69" spans="5:7">
      <c r="E69" s="1" t="str">
        <f t="shared" si="3"/>
        <v/>
      </c>
      <c r="F69" s="1" t="str">
        <f t="shared" si="4"/>
        <v/>
      </c>
    </row>
    <row r="70" spans="5:7">
      <c r="E70" s="1" t="str">
        <f t="shared" si="3"/>
        <v/>
      </c>
      <c r="F70" s="1" t="str">
        <f t="shared" si="4"/>
        <v/>
      </c>
    </row>
    <row r="71" spans="5:7">
      <c r="E71" s="1" t="str">
        <f t="shared" si="3"/>
        <v/>
      </c>
      <c r="F71" s="1" t="str">
        <f t="shared" si="4"/>
        <v/>
      </c>
    </row>
    <row r="72" spans="5:7">
      <c r="E72" s="1" t="str">
        <f t="shared" si="3"/>
        <v/>
      </c>
      <c r="F72" s="1" t="str">
        <f t="shared" si="4"/>
        <v/>
      </c>
    </row>
    <row r="73" spans="5:7">
      <c r="E73" s="1" t="str">
        <f t="shared" si="3"/>
        <v/>
      </c>
      <c r="F73" s="1" t="str">
        <f t="shared" si="4"/>
        <v/>
      </c>
    </row>
    <row r="74" spans="5:7">
      <c r="E74" s="1" t="str">
        <f t="shared" si="3"/>
        <v/>
      </c>
      <c r="F74" s="1" t="str">
        <f t="shared" si="4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1"/>
  <sheetViews>
    <sheetView topLeftCell="A13" workbookViewId="0">
      <selection activeCell="A10" sqref="A10"/>
    </sheetView>
  </sheetViews>
  <sheetFormatPr baseColWidth="10" defaultRowHeight="15"/>
  <cols>
    <col min="1" max="1" width="4.85546875" customWidth="1"/>
    <col min="2" max="2" width="5.42578125" customWidth="1"/>
    <col min="3" max="3" width="16.42578125" customWidth="1"/>
    <col min="4" max="4" width="8.42578125" customWidth="1"/>
    <col min="5" max="5" width="12" customWidth="1"/>
    <col min="7" max="7" width="36" customWidth="1"/>
    <col min="8" max="8" width="30.28515625" customWidth="1"/>
    <col min="9" max="9" width="32.28515625" customWidth="1"/>
    <col min="10" max="10" width="28.7109375" customWidth="1"/>
  </cols>
  <sheetData>
    <row r="1" spans="1:10" s="5" customFormat="1">
      <c r="A1" s="5" t="s">
        <v>31</v>
      </c>
      <c r="B1" s="5" t="s">
        <v>32</v>
      </c>
      <c r="C1" s="5" t="s">
        <v>6</v>
      </c>
      <c r="D1" s="5" t="s">
        <v>35</v>
      </c>
      <c r="E1" s="5" t="s">
        <v>41</v>
      </c>
      <c r="G1" s="5" t="s">
        <v>36</v>
      </c>
      <c r="H1" s="5" t="s">
        <v>37</v>
      </c>
      <c r="I1" s="5" t="s">
        <v>38</v>
      </c>
      <c r="J1" s="5" t="s">
        <v>39</v>
      </c>
    </row>
    <row r="2" spans="1:10">
      <c r="A2" t="s">
        <v>33</v>
      </c>
      <c r="B2">
        <v>0</v>
      </c>
      <c r="C2" t="s">
        <v>50</v>
      </c>
      <c r="D2">
        <v>1</v>
      </c>
      <c r="E2">
        <v>0</v>
      </c>
      <c r="G2" t="str">
        <f t="shared" ref="G2" si="0">IF(C2&lt;&gt;"",CONCATENATE("#define ",C2," ",IF(D2=0,"LAT","PORT"),A2,"bits.",IF(D2=0,"LAT","R"),A2,B2),"")</f>
        <v>#define GYRO PORTAbits.RA0</v>
      </c>
      <c r="H2" t="str">
        <f t="shared" ref="H2" si="1">IF(C2&lt;&gt;"",CONCATENATE("TRIS",A2,"bits.","R",A2,B2,"=",D2,"; //",C2),"")</f>
        <v>TRISAbits.RA0=1; //GYRO</v>
      </c>
      <c r="I2" t="str">
        <f t="shared" ref="I2" si="2">IF(E2&lt;&gt;"",CONCATENATE("ANSEL",A2,"bits.","ANS",A2,B2,"=",D2,"; //",C2),"")</f>
        <v>ANSELAbits.ANSA0=1; //GYRO</v>
      </c>
      <c r="J2" t="str">
        <f t="shared" ref="J2" si="3">IF(E2&lt;&gt;"",CONCATENATE("#define CH_",C2," ADC_CH",E2),"")</f>
        <v>#define CH_GYRO ADC_CH0</v>
      </c>
    </row>
    <row r="3" spans="1:10">
      <c r="A3" t="s">
        <v>33</v>
      </c>
      <c r="B3">
        <v>1</v>
      </c>
      <c r="C3" t="s">
        <v>51</v>
      </c>
      <c r="D3">
        <v>1</v>
      </c>
      <c r="E3">
        <v>1</v>
      </c>
      <c r="G3" t="str">
        <f t="shared" ref="G3:G64" si="4">IF(C3&lt;&gt;"",CONCATENATE("#define ",C3," ",IF(D3=0,"LAT","PORT"),A3,"bits.",IF(D3=0,"LAT","R"),A3,B3),"")</f>
        <v>#define ACC_X PORTAbits.RA1</v>
      </c>
      <c r="H3" t="str">
        <f t="shared" ref="H3:H64" si="5">IF(C3&lt;&gt;"",CONCATENATE("TRIS",A3,"bits.","R",A3,B3,"=",D3,"; //",C3),"")</f>
        <v>TRISAbits.RA1=1; //ACC_X</v>
      </c>
      <c r="I3" t="str">
        <f t="shared" ref="I3:I64" si="6">IF(E3&lt;&gt;"",CONCATENATE("ANSEL",A3,"bits.","ANS",A3,B3,"=",D3,"; //",C3),"")</f>
        <v>ANSELAbits.ANSA1=1; //ACC_X</v>
      </c>
      <c r="J3" t="str">
        <f t="shared" ref="J3:J64" si="7">IF(E3&lt;&gt;"",CONCATENATE("#define CH_",C3," ADC_CH",E3),"")</f>
        <v>#define CH_ACC_X ADC_CH1</v>
      </c>
    </row>
    <row r="4" spans="1:10">
      <c r="A4" t="s">
        <v>33</v>
      </c>
      <c r="B4">
        <v>2</v>
      </c>
      <c r="C4" t="s">
        <v>76</v>
      </c>
      <c r="D4">
        <v>1</v>
      </c>
      <c r="G4" t="str">
        <f t="shared" si="4"/>
        <v>#define VREF_MOINS PORTAbits.RA2</v>
      </c>
      <c r="H4" t="str">
        <f t="shared" si="5"/>
        <v>TRISAbits.RA2=1; //VREF_MOINS</v>
      </c>
      <c r="I4" t="str">
        <f t="shared" si="6"/>
        <v/>
      </c>
      <c r="J4" t="str">
        <f t="shared" si="7"/>
        <v/>
      </c>
    </row>
    <row r="5" spans="1:10">
      <c r="A5" t="s">
        <v>33</v>
      </c>
      <c r="B5">
        <v>3</v>
      </c>
      <c r="C5" t="s">
        <v>77</v>
      </c>
      <c r="D5">
        <v>1</v>
      </c>
      <c r="G5" t="str">
        <f t="shared" si="4"/>
        <v>#define VREF_PLUS PORTAbits.RA3</v>
      </c>
      <c r="H5" t="str">
        <f t="shared" si="5"/>
        <v>TRISAbits.RA3=1; //VREF_PLUS</v>
      </c>
      <c r="I5" t="str">
        <f t="shared" si="6"/>
        <v/>
      </c>
      <c r="J5" t="str">
        <f t="shared" si="7"/>
        <v/>
      </c>
    </row>
    <row r="6" spans="1:10">
      <c r="A6" t="s">
        <v>33</v>
      </c>
      <c r="B6">
        <v>4</v>
      </c>
      <c r="C6" t="s">
        <v>34</v>
      </c>
      <c r="D6">
        <v>0</v>
      </c>
      <c r="G6" t="str">
        <f t="shared" si="4"/>
        <v>#define LED_HAUT LATAbits.LATA4</v>
      </c>
      <c r="H6" t="str">
        <f t="shared" si="5"/>
        <v>TRISAbits.RA4=0; //LED_HAUT</v>
      </c>
      <c r="I6" t="str">
        <f t="shared" si="6"/>
        <v/>
      </c>
      <c r="J6" t="str">
        <f t="shared" si="7"/>
        <v/>
      </c>
    </row>
    <row r="7" spans="1:10">
      <c r="A7" t="s">
        <v>33</v>
      </c>
      <c r="B7">
        <v>5</v>
      </c>
      <c r="C7" t="s">
        <v>52</v>
      </c>
      <c r="D7">
        <v>1</v>
      </c>
      <c r="E7">
        <v>4</v>
      </c>
      <c r="G7" t="str">
        <f t="shared" si="4"/>
        <v>#define ACC_Z PORTAbits.RA5</v>
      </c>
      <c r="H7" t="str">
        <f t="shared" si="5"/>
        <v>TRISAbits.RA5=1; //ACC_Z</v>
      </c>
      <c r="I7" t="str">
        <f t="shared" si="6"/>
        <v>ANSELAbits.ANSA5=1; //ACC_Z</v>
      </c>
      <c r="J7" t="str">
        <f t="shared" si="7"/>
        <v>#define CH_ACC_Z ADC_CH4</v>
      </c>
    </row>
    <row r="8" spans="1:10">
      <c r="A8" t="s">
        <v>33</v>
      </c>
      <c r="B8">
        <v>6</v>
      </c>
      <c r="C8" t="s">
        <v>73</v>
      </c>
      <c r="D8">
        <v>0</v>
      </c>
      <c r="G8" t="str">
        <f t="shared" si="4"/>
        <v>#define LED_CENTRE_VERTE LATAbits.LATA6</v>
      </c>
      <c r="H8" t="str">
        <f t="shared" si="5"/>
        <v>TRISAbits.RA6=0; //LED_CENTRE_VERTE</v>
      </c>
      <c r="I8" t="str">
        <f t="shared" si="6"/>
        <v/>
      </c>
      <c r="J8" t="str">
        <f t="shared" si="7"/>
        <v/>
      </c>
    </row>
    <row r="9" spans="1:10" s="12" customFormat="1">
      <c r="A9" s="12" t="s">
        <v>33</v>
      </c>
      <c r="B9" s="12">
        <v>7</v>
      </c>
      <c r="C9" s="12" t="s">
        <v>45</v>
      </c>
      <c r="D9" s="12">
        <v>0</v>
      </c>
      <c r="G9" s="12" t="str">
        <f t="shared" ref="G9:G14" si="8">IF(C9&lt;&gt;"",CONCATENATE("#define ",C9," ",IF(D9=0,"LAT","PORT"),A9,"bits.",IF(D9=0,"LAT","R"),A9,B9),"")</f>
        <v>#define LED_CENTRE_ORANGE LATAbits.LATA7</v>
      </c>
      <c r="H9" s="12" t="str">
        <f t="shared" ref="H9:H14" si="9">IF(C9&lt;&gt;"",CONCATENATE("TRIS",A9,"bits.","R",A9,B9,"=",D9,"; //",C9),"")</f>
        <v>TRISAbits.RA7=0; //LED_CENTRE_ORANGE</v>
      </c>
      <c r="I9" s="12" t="str">
        <f t="shared" ref="I9:I14" si="10">IF(E9&lt;&gt;"",CONCATENATE("ANSEL",A9,"bits.","ANS",A9,B9,"=",D9,"; //",C9),"")</f>
        <v/>
      </c>
      <c r="J9" s="12" t="str">
        <f t="shared" ref="J9:J14" si="11">IF(E9&lt;&gt;"",CONCATENATE("#define CH_",C9," ADC_CH",E9),"")</f>
        <v/>
      </c>
    </row>
    <row r="10" spans="1:10" s="12" customFormat="1">
      <c r="A10" s="12" t="s">
        <v>72</v>
      </c>
      <c r="B10" s="12">
        <v>0</v>
      </c>
      <c r="C10" s="12" t="s">
        <v>74</v>
      </c>
      <c r="D10" s="12">
        <v>1</v>
      </c>
      <c r="G10" s="12" t="str">
        <f t="shared" si="8"/>
        <v>#define ULTRASON_INT PORTBbits.RB0</v>
      </c>
      <c r="H10" s="12" t="str">
        <f t="shared" si="9"/>
        <v>TRISBbits.RB0=1; //ULTRASON_INT</v>
      </c>
      <c r="I10" s="12" t="str">
        <f t="shared" si="10"/>
        <v/>
      </c>
      <c r="J10" s="12" t="str">
        <f t="shared" si="11"/>
        <v/>
      </c>
    </row>
    <row r="11" spans="1:10" s="12" customFormat="1">
      <c r="A11" s="12" t="s">
        <v>72</v>
      </c>
      <c r="B11" s="12">
        <v>1</v>
      </c>
      <c r="C11" s="12" t="s">
        <v>55</v>
      </c>
      <c r="D11" s="12">
        <v>1</v>
      </c>
      <c r="G11" s="12" t="str">
        <f t="shared" si="8"/>
        <v>#define CODEUR_A_GAUCHE PORTBbits.RB1</v>
      </c>
      <c r="H11" s="12" t="str">
        <f t="shared" si="9"/>
        <v>TRISBbits.RB1=1; //CODEUR_A_GAUCHE</v>
      </c>
      <c r="I11" s="12" t="str">
        <f t="shared" si="10"/>
        <v/>
      </c>
      <c r="J11" s="12" t="str">
        <f t="shared" si="11"/>
        <v/>
      </c>
    </row>
    <row r="12" spans="1:10" s="12" customFormat="1">
      <c r="A12" s="12" t="s">
        <v>72</v>
      </c>
      <c r="B12" s="12">
        <v>2</v>
      </c>
      <c r="C12" s="12" t="s">
        <v>56</v>
      </c>
      <c r="D12" s="12">
        <v>1</v>
      </c>
      <c r="G12" s="12" t="str">
        <f t="shared" si="8"/>
        <v>#define CODEUR_A_DROITE PORTBbits.RB2</v>
      </c>
      <c r="H12" s="12" t="str">
        <f t="shared" si="9"/>
        <v>TRISBbits.RB2=1; //CODEUR_A_DROITE</v>
      </c>
      <c r="I12" s="12" t="str">
        <f t="shared" si="10"/>
        <v/>
      </c>
      <c r="J12" s="12" t="str">
        <f t="shared" si="11"/>
        <v/>
      </c>
    </row>
    <row r="13" spans="1:10" s="12" customFormat="1">
      <c r="A13" s="12" t="s">
        <v>72</v>
      </c>
      <c r="B13" s="12">
        <v>3</v>
      </c>
      <c r="C13" s="12" t="s">
        <v>58</v>
      </c>
      <c r="D13" s="12">
        <v>1</v>
      </c>
      <c r="G13" s="12" t="str">
        <f t="shared" si="8"/>
        <v>#define CODEUR_B_DROITE PORTBbits.RB3</v>
      </c>
      <c r="H13" s="12" t="str">
        <f t="shared" si="9"/>
        <v>TRISBbits.RB3=1; //CODEUR_B_DROITE</v>
      </c>
      <c r="I13" s="12" t="str">
        <f t="shared" si="10"/>
        <v/>
      </c>
      <c r="J13" s="12" t="str">
        <f t="shared" si="11"/>
        <v/>
      </c>
    </row>
    <row r="14" spans="1:10">
      <c r="A14" t="s">
        <v>72</v>
      </c>
      <c r="B14">
        <v>4</v>
      </c>
      <c r="C14" t="s">
        <v>57</v>
      </c>
      <c r="D14">
        <v>1</v>
      </c>
      <c r="G14" t="str">
        <f t="shared" si="8"/>
        <v>#define CODEUR_B_GAUCHE PORTBbits.RB4</v>
      </c>
      <c r="H14" t="str">
        <f t="shared" si="9"/>
        <v>TRISBbits.RB4=1; //CODEUR_B_GAUCHE</v>
      </c>
      <c r="I14" t="str">
        <f t="shared" si="10"/>
        <v/>
      </c>
      <c r="J14" t="str">
        <f t="shared" si="11"/>
        <v/>
      </c>
    </row>
    <row r="15" spans="1:10">
      <c r="A15" t="s">
        <v>72</v>
      </c>
      <c r="B15">
        <v>5</v>
      </c>
      <c r="C15" t="s">
        <v>44</v>
      </c>
      <c r="D15">
        <v>0</v>
      </c>
      <c r="G15" t="str">
        <f t="shared" si="4"/>
        <v>#define LED_GAUCHE LATBbits.LATB5</v>
      </c>
      <c r="H15" t="str">
        <f t="shared" si="5"/>
        <v>TRISBbits.RB5=0; //LED_GAUCHE</v>
      </c>
      <c r="I15" t="str">
        <f t="shared" si="6"/>
        <v/>
      </c>
      <c r="J15" t="str">
        <f t="shared" si="7"/>
        <v/>
      </c>
    </row>
    <row r="16" spans="1:10">
      <c r="A16" t="s">
        <v>72</v>
      </c>
      <c r="B16">
        <v>6</v>
      </c>
      <c r="C16" t="s">
        <v>66</v>
      </c>
      <c r="D16">
        <v>1</v>
      </c>
      <c r="G16" t="str">
        <f t="shared" si="4"/>
        <v>#define PATTE_PGC PORTBbits.RB6</v>
      </c>
      <c r="H16" t="str">
        <f t="shared" si="5"/>
        <v>TRISBbits.RB6=1; //PATTE_PGC</v>
      </c>
      <c r="I16" t="str">
        <f t="shared" si="6"/>
        <v/>
      </c>
      <c r="J16" t="str">
        <f t="shared" si="7"/>
        <v/>
      </c>
    </row>
    <row r="17" spans="1:10">
      <c r="A17" t="s">
        <v>72</v>
      </c>
      <c r="B17">
        <v>7</v>
      </c>
      <c r="C17" t="s">
        <v>65</v>
      </c>
      <c r="D17">
        <v>1</v>
      </c>
      <c r="G17" t="str">
        <f t="shared" si="4"/>
        <v>#define PATTE_PGD PORTBbits.RB7</v>
      </c>
      <c r="H17" t="str">
        <f t="shared" si="5"/>
        <v>TRISBbits.RB7=1; //PATTE_PGD</v>
      </c>
      <c r="I17" t="str">
        <f t="shared" si="6"/>
        <v/>
      </c>
      <c r="J17" t="str">
        <f t="shared" si="7"/>
        <v/>
      </c>
    </row>
    <row r="18" spans="1:10">
      <c r="A18" t="s">
        <v>70</v>
      </c>
      <c r="B18">
        <v>0</v>
      </c>
      <c r="C18" t="s">
        <v>43</v>
      </c>
      <c r="D18">
        <v>0</v>
      </c>
      <c r="G18" t="str">
        <f t="shared" si="4"/>
        <v>#define LED_DROITE LATCbits.LATC0</v>
      </c>
      <c r="H18" t="str">
        <f t="shared" si="5"/>
        <v>TRISCbits.RC0=0; //LED_DROITE</v>
      </c>
      <c r="I18" t="str">
        <f t="shared" si="6"/>
        <v/>
      </c>
      <c r="J18" t="str">
        <f t="shared" si="7"/>
        <v/>
      </c>
    </row>
    <row r="19" spans="1:10">
      <c r="A19" t="s">
        <v>70</v>
      </c>
      <c r="B19">
        <v>1</v>
      </c>
      <c r="C19" t="s">
        <v>47</v>
      </c>
      <c r="D19">
        <v>0</v>
      </c>
      <c r="G19" t="str">
        <f t="shared" si="4"/>
        <v>#define LED_TEMOIN LATCbits.LATC1</v>
      </c>
      <c r="H19" t="str">
        <f t="shared" si="5"/>
        <v>TRISCbits.RC1=0; //LED_TEMOIN</v>
      </c>
      <c r="I19" t="str">
        <f t="shared" si="6"/>
        <v/>
      </c>
      <c r="J19" t="str">
        <f t="shared" si="7"/>
        <v/>
      </c>
    </row>
    <row r="20" spans="1:10">
      <c r="A20" t="s">
        <v>70</v>
      </c>
      <c r="B20">
        <v>2</v>
      </c>
      <c r="C20" t="s">
        <v>48</v>
      </c>
      <c r="D20">
        <v>1</v>
      </c>
      <c r="G20" t="str">
        <f t="shared" si="4"/>
        <v>#define BOUTON_VERT PORTCbits.RC2</v>
      </c>
      <c r="H20" t="str">
        <f t="shared" si="5"/>
        <v>TRISCbits.RC2=1; //BOUTON_VERT</v>
      </c>
      <c r="I20" t="str">
        <f t="shared" si="6"/>
        <v/>
      </c>
      <c r="J20" t="str">
        <f t="shared" si="7"/>
        <v/>
      </c>
    </row>
    <row r="21" spans="1:10">
      <c r="A21" t="s">
        <v>70</v>
      </c>
      <c r="B21">
        <v>3</v>
      </c>
      <c r="C21" t="s">
        <v>49</v>
      </c>
      <c r="D21">
        <v>1</v>
      </c>
      <c r="G21" t="str">
        <f t="shared" si="4"/>
        <v>#define BOUTON_ROUGE PORTCbits.RC3</v>
      </c>
      <c r="H21" t="str">
        <f t="shared" si="5"/>
        <v>TRISCbits.RC3=1; //BOUTON_ROUGE</v>
      </c>
      <c r="I21" t="str">
        <f t="shared" si="6"/>
        <v/>
      </c>
      <c r="J21" t="str">
        <f t="shared" si="7"/>
        <v/>
      </c>
    </row>
    <row r="22" spans="1:10">
      <c r="A22" t="s">
        <v>70</v>
      </c>
      <c r="B22">
        <v>4</v>
      </c>
      <c r="C22" t="s">
        <v>46</v>
      </c>
      <c r="D22">
        <v>0</v>
      </c>
      <c r="G22" t="str">
        <f t="shared" si="4"/>
        <v>#define LED_ERREUR LATCbits.LATC4</v>
      </c>
      <c r="H22" t="str">
        <f t="shared" si="5"/>
        <v>TRISCbits.RC4=0; //LED_ERREUR</v>
      </c>
      <c r="I22" t="str">
        <f t="shared" si="6"/>
        <v/>
      </c>
      <c r="J22" t="str">
        <f t="shared" si="7"/>
        <v/>
      </c>
    </row>
    <row r="23" spans="1:10">
      <c r="A23" t="s">
        <v>70</v>
      </c>
      <c r="B23">
        <v>5</v>
      </c>
      <c r="C23" t="s">
        <v>42</v>
      </c>
      <c r="D23">
        <v>0</v>
      </c>
      <c r="G23" t="str">
        <f t="shared" si="4"/>
        <v>#define LED_BAS LATCbits.LATC5</v>
      </c>
      <c r="H23" t="str">
        <f t="shared" si="5"/>
        <v>TRISCbits.RC5=0; //LED_BAS</v>
      </c>
      <c r="I23" t="str">
        <f t="shared" si="6"/>
        <v/>
      </c>
      <c r="J23" t="str">
        <f t="shared" si="7"/>
        <v/>
      </c>
    </row>
    <row r="24" spans="1:10">
      <c r="A24" t="s">
        <v>70</v>
      </c>
      <c r="B24">
        <v>6</v>
      </c>
      <c r="C24" t="s">
        <v>61</v>
      </c>
      <c r="D24">
        <v>0</v>
      </c>
      <c r="G24" t="str">
        <f t="shared" si="4"/>
        <v>#define USART_TX1 LATCbits.LATC6</v>
      </c>
      <c r="H24" t="str">
        <f t="shared" si="5"/>
        <v>TRISCbits.RC6=0; //USART_TX1</v>
      </c>
      <c r="I24" t="str">
        <f t="shared" si="6"/>
        <v/>
      </c>
      <c r="J24" t="str">
        <f t="shared" si="7"/>
        <v/>
      </c>
    </row>
    <row r="25" spans="1:10">
      <c r="A25" t="s">
        <v>70</v>
      </c>
      <c r="B25">
        <v>7</v>
      </c>
      <c r="C25" t="s">
        <v>59</v>
      </c>
      <c r="D25">
        <v>1</v>
      </c>
      <c r="G25" t="str">
        <f t="shared" si="4"/>
        <v>#define USART_RX1 PORTCbits.RC7</v>
      </c>
      <c r="H25" t="str">
        <f t="shared" si="5"/>
        <v>TRISCbits.RC7=1; //USART_RX1</v>
      </c>
      <c r="I25" t="str">
        <f t="shared" si="6"/>
        <v/>
      </c>
      <c r="J25" t="str">
        <f t="shared" si="7"/>
        <v/>
      </c>
    </row>
    <row r="26" spans="1:10">
      <c r="A26" t="s">
        <v>71</v>
      </c>
      <c r="B26">
        <v>0</v>
      </c>
      <c r="C26" t="s">
        <v>80</v>
      </c>
      <c r="D26">
        <v>1</v>
      </c>
      <c r="G26" t="str">
        <f t="shared" si="4"/>
        <v>#define SCL2_RES PORTDbits.RD0</v>
      </c>
      <c r="H26" t="str">
        <f t="shared" si="5"/>
        <v>TRISDbits.RD0=1; //SCL2_RES</v>
      </c>
      <c r="I26" t="str">
        <f t="shared" si="6"/>
        <v/>
      </c>
      <c r="J26" t="str">
        <f t="shared" si="7"/>
        <v/>
      </c>
    </row>
    <row r="27" spans="1:10">
      <c r="A27" t="s">
        <v>71</v>
      </c>
      <c r="B27">
        <v>1</v>
      </c>
      <c r="C27" t="s">
        <v>79</v>
      </c>
      <c r="D27">
        <v>1</v>
      </c>
      <c r="G27" t="str">
        <f t="shared" si="4"/>
        <v>#define SDA2_RES PORTDbits.RD1</v>
      </c>
      <c r="H27" t="str">
        <f t="shared" si="5"/>
        <v>TRISDbits.RD1=1; //SDA2_RES</v>
      </c>
      <c r="I27" t="str">
        <f t="shared" si="6"/>
        <v/>
      </c>
      <c r="J27" t="str">
        <f t="shared" si="7"/>
        <v/>
      </c>
    </row>
    <row r="28" spans="1:10">
      <c r="A28" t="s">
        <v>71</v>
      </c>
      <c r="B28">
        <v>2</v>
      </c>
      <c r="C28" t="s">
        <v>64</v>
      </c>
      <c r="D28">
        <v>0</v>
      </c>
      <c r="G28" t="str">
        <f t="shared" si="4"/>
        <v>#define LED_USART2 LATDbits.LATD2</v>
      </c>
      <c r="H28" t="str">
        <f t="shared" si="5"/>
        <v>TRISDbits.RD2=0; //LED_USART2</v>
      </c>
      <c r="I28" t="str">
        <f t="shared" si="6"/>
        <v/>
      </c>
      <c r="J28" t="str">
        <f t="shared" si="7"/>
        <v/>
      </c>
    </row>
    <row r="29" spans="1:10">
      <c r="A29" t="s">
        <v>71</v>
      </c>
      <c r="B29">
        <v>3</v>
      </c>
      <c r="C29" t="s">
        <v>63</v>
      </c>
      <c r="D29">
        <v>0</v>
      </c>
      <c r="G29" t="str">
        <f t="shared" si="4"/>
        <v>#define LED_USART1 LATDbits.LATD3</v>
      </c>
      <c r="H29" t="str">
        <f t="shared" si="5"/>
        <v>TRISDbits.RD3=0; //LED_USART1</v>
      </c>
      <c r="I29" t="str">
        <f t="shared" si="6"/>
        <v/>
      </c>
      <c r="J29" t="str">
        <f t="shared" si="7"/>
        <v/>
      </c>
    </row>
    <row r="30" spans="1:10">
      <c r="A30" t="s">
        <v>71</v>
      </c>
      <c r="B30">
        <v>4</v>
      </c>
      <c r="C30" t="s">
        <v>75</v>
      </c>
      <c r="D30">
        <v>0</v>
      </c>
      <c r="G30" t="str">
        <f t="shared" si="4"/>
        <v>#define ULTRASON_TRIG LATDbits.LATD4</v>
      </c>
      <c r="H30" t="str">
        <f t="shared" si="5"/>
        <v>TRISDbits.RD4=0; //ULTRASON_TRIG</v>
      </c>
      <c r="I30" t="str">
        <f t="shared" si="6"/>
        <v/>
      </c>
      <c r="J30" t="str">
        <f t="shared" si="7"/>
        <v/>
      </c>
    </row>
    <row r="31" spans="1:10">
      <c r="A31" t="s">
        <v>71</v>
      </c>
      <c r="B31">
        <v>5</v>
      </c>
      <c r="C31" t="s">
        <v>67</v>
      </c>
      <c r="D31">
        <v>1</v>
      </c>
      <c r="G31" t="str">
        <f t="shared" si="4"/>
        <v>#define BOUTON_LIMITATION PORTDbits.RD5</v>
      </c>
      <c r="H31" t="str">
        <f t="shared" si="5"/>
        <v>TRISDbits.RD5=1; //BOUTON_LIMITATION</v>
      </c>
      <c r="I31" t="str">
        <f t="shared" si="6"/>
        <v/>
      </c>
      <c r="J31" t="str">
        <f t="shared" si="7"/>
        <v/>
      </c>
    </row>
    <row r="32" spans="1:10">
      <c r="A32" t="s">
        <v>71</v>
      </c>
      <c r="B32">
        <v>6</v>
      </c>
      <c r="C32" t="s">
        <v>62</v>
      </c>
      <c r="D32">
        <v>0</v>
      </c>
      <c r="G32" t="str">
        <f t="shared" si="4"/>
        <v>#define USART_TX2 LATDbits.LATD6</v>
      </c>
      <c r="H32" t="str">
        <f t="shared" si="5"/>
        <v>TRISDbits.RD6=0; //USART_TX2</v>
      </c>
      <c r="I32" t="str">
        <f t="shared" si="6"/>
        <v/>
      </c>
      <c r="J32" t="str">
        <f t="shared" si="7"/>
        <v/>
      </c>
    </row>
    <row r="33" spans="1:10">
      <c r="A33" t="s">
        <v>71</v>
      </c>
      <c r="B33">
        <v>7</v>
      </c>
      <c r="C33" t="s">
        <v>60</v>
      </c>
      <c r="D33">
        <v>1</v>
      </c>
      <c r="G33" t="str">
        <f t="shared" si="4"/>
        <v>#define USART_RX2 PORTDbits.RD7</v>
      </c>
      <c r="H33" t="str">
        <f t="shared" si="5"/>
        <v>TRISDbits.RD7=1; //USART_RX2</v>
      </c>
      <c r="I33" t="str">
        <f t="shared" si="6"/>
        <v/>
      </c>
      <c r="J33" t="str">
        <f t="shared" si="7"/>
        <v/>
      </c>
    </row>
    <row r="34" spans="1:10">
      <c r="A34" t="s">
        <v>69</v>
      </c>
      <c r="B34">
        <v>0</v>
      </c>
      <c r="C34" t="s">
        <v>68</v>
      </c>
      <c r="D34">
        <v>1</v>
      </c>
      <c r="E34">
        <v>5</v>
      </c>
      <c r="G34" t="str">
        <f t="shared" si="4"/>
        <v>#define POTENTIOMETRE_GUIDON PORTEbits.RE0</v>
      </c>
      <c r="H34" t="str">
        <f t="shared" si="5"/>
        <v>TRISEbits.RE0=1; //POTENTIOMETRE_GUIDON</v>
      </c>
      <c r="I34" t="str">
        <f t="shared" si="6"/>
        <v>ANSELEbits.ANSE0=1; //POTENTIOMETRE_GUIDON</v>
      </c>
      <c r="J34" t="str">
        <f t="shared" si="7"/>
        <v>#define CH_POTENTIOMETRE_GUIDON ADC_CH5</v>
      </c>
    </row>
    <row r="35" spans="1:10">
      <c r="A35" t="s">
        <v>69</v>
      </c>
      <c r="B35">
        <v>1</v>
      </c>
      <c r="C35" t="s">
        <v>54</v>
      </c>
      <c r="D35">
        <v>1</v>
      </c>
      <c r="E35">
        <v>6</v>
      </c>
      <c r="G35" t="str">
        <f t="shared" si="4"/>
        <v>#define BATTERIE PORTEbits.RE1</v>
      </c>
      <c r="H35" t="str">
        <f t="shared" si="5"/>
        <v>TRISEbits.RE1=1; //BATTERIE</v>
      </c>
      <c r="I35" t="str">
        <f t="shared" si="6"/>
        <v>ANSELEbits.ANSE1=1; //BATTERIE</v>
      </c>
      <c r="J35" t="str">
        <f t="shared" si="7"/>
        <v>#define CH_BATTERIE ADC_CH6</v>
      </c>
    </row>
    <row r="36" spans="1:10">
      <c r="A36" t="s">
        <v>69</v>
      </c>
      <c r="B36">
        <v>2</v>
      </c>
      <c r="C36" t="s">
        <v>53</v>
      </c>
      <c r="D36">
        <v>1</v>
      </c>
      <c r="E36">
        <v>7</v>
      </c>
      <c r="G36" t="str">
        <f t="shared" si="4"/>
        <v>#define ACC_CENTRIFUGE PORTEbits.RE2</v>
      </c>
      <c r="H36" t="str">
        <f t="shared" si="5"/>
        <v>TRISEbits.RE2=1; //ACC_CENTRIFUGE</v>
      </c>
      <c r="I36" t="str">
        <f t="shared" si="6"/>
        <v>ANSELEbits.ANSE2=1; //ACC_CENTRIFUGE</v>
      </c>
      <c r="J36" t="str">
        <f t="shared" si="7"/>
        <v>#define CH_ACC_CENTRIFUGE ADC_CH7</v>
      </c>
    </row>
    <row r="37" spans="1:10">
      <c r="A37" t="s">
        <v>69</v>
      </c>
      <c r="B37">
        <v>3</v>
      </c>
      <c r="C37" t="s">
        <v>78</v>
      </c>
      <c r="D37">
        <v>1</v>
      </c>
      <c r="G37" t="str">
        <f t="shared" si="4"/>
        <v>#define MCLR_VPP PORTEbits.RE3</v>
      </c>
      <c r="H37" t="str">
        <f t="shared" si="5"/>
        <v>TRISEbits.RE3=1; //MCLR_VPP</v>
      </c>
      <c r="I37" t="str">
        <f t="shared" si="6"/>
        <v/>
      </c>
      <c r="J37" t="str">
        <f t="shared" si="7"/>
        <v/>
      </c>
    </row>
    <row r="38" spans="1:10">
      <c r="G38" t="str">
        <f t="shared" si="4"/>
        <v/>
      </c>
      <c r="H38" t="str">
        <f t="shared" si="5"/>
        <v/>
      </c>
      <c r="I38" t="str">
        <f t="shared" si="6"/>
        <v/>
      </c>
      <c r="J38" t="str">
        <f t="shared" si="7"/>
        <v/>
      </c>
    </row>
    <row r="39" spans="1:10">
      <c r="G39" t="str">
        <f t="shared" si="4"/>
        <v/>
      </c>
      <c r="H39" t="str">
        <f t="shared" si="5"/>
        <v/>
      </c>
      <c r="I39" t="str">
        <f t="shared" si="6"/>
        <v/>
      </c>
      <c r="J39" t="str">
        <f t="shared" si="7"/>
        <v/>
      </c>
    </row>
    <row r="40" spans="1:10">
      <c r="G40" t="str">
        <f t="shared" si="4"/>
        <v/>
      </c>
      <c r="H40" t="str">
        <f t="shared" si="5"/>
        <v/>
      </c>
      <c r="I40" t="str">
        <f t="shared" si="6"/>
        <v/>
      </c>
      <c r="J40" t="str">
        <f t="shared" si="7"/>
        <v/>
      </c>
    </row>
    <row r="41" spans="1:10">
      <c r="G41" t="str">
        <f t="shared" si="4"/>
        <v/>
      </c>
      <c r="H41" t="str">
        <f t="shared" si="5"/>
        <v/>
      </c>
      <c r="I41" t="str">
        <f t="shared" si="6"/>
        <v/>
      </c>
      <c r="J41" t="str">
        <f t="shared" si="7"/>
        <v/>
      </c>
    </row>
    <row r="42" spans="1:10">
      <c r="G42" t="str">
        <f t="shared" si="4"/>
        <v/>
      </c>
      <c r="H42" t="str">
        <f t="shared" si="5"/>
        <v/>
      </c>
      <c r="I42" t="str">
        <f t="shared" si="6"/>
        <v/>
      </c>
      <c r="J42" t="str">
        <f t="shared" si="7"/>
        <v/>
      </c>
    </row>
    <row r="43" spans="1:10">
      <c r="G43" t="str">
        <f t="shared" si="4"/>
        <v/>
      </c>
      <c r="H43" t="str">
        <f t="shared" si="5"/>
        <v/>
      </c>
      <c r="I43" t="str">
        <f t="shared" si="6"/>
        <v/>
      </c>
      <c r="J43" t="str">
        <f t="shared" si="7"/>
        <v/>
      </c>
    </row>
    <row r="44" spans="1:10">
      <c r="G44" t="str">
        <f t="shared" si="4"/>
        <v/>
      </c>
      <c r="H44" t="str">
        <f t="shared" si="5"/>
        <v/>
      </c>
      <c r="I44" t="str">
        <f t="shared" si="6"/>
        <v/>
      </c>
      <c r="J44" t="str">
        <f t="shared" si="7"/>
        <v/>
      </c>
    </row>
    <row r="45" spans="1:10">
      <c r="G45" t="str">
        <f t="shared" si="4"/>
        <v/>
      </c>
      <c r="H45" t="str">
        <f t="shared" si="5"/>
        <v/>
      </c>
      <c r="I45" t="str">
        <f t="shared" si="6"/>
        <v/>
      </c>
      <c r="J45" t="str">
        <f t="shared" si="7"/>
        <v/>
      </c>
    </row>
    <row r="46" spans="1:10">
      <c r="G46" t="str">
        <f t="shared" si="4"/>
        <v/>
      </c>
      <c r="H46" t="str">
        <f t="shared" si="5"/>
        <v/>
      </c>
      <c r="I46" t="str">
        <f t="shared" si="6"/>
        <v/>
      </c>
      <c r="J46" t="str">
        <f t="shared" si="7"/>
        <v/>
      </c>
    </row>
    <row r="47" spans="1:10">
      <c r="G47" t="str">
        <f t="shared" si="4"/>
        <v/>
      </c>
      <c r="H47" t="str">
        <f t="shared" si="5"/>
        <v/>
      </c>
      <c r="I47" t="str">
        <f t="shared" si="6"/>
        <v/>
      </c>
      <c r="J47" t="str">
        <f t="shared" si="7"/>
        <v/>
      </c>
    </row>
    <row r="48" spans="1:10">
      <c r="G48" t="str">
        <f t="shared" si="4"/>
        <v/>
      </c>
      <c r="H48" t="str">
        <f t="shared" si="5"/>
        <v/>
      </c>
      <c r="I48" t="str">
        <f t="shared" si="6"/>
        <v/>
      </c>
      <c r="J48" t="str">
        <f t="shared" si="7"/>
        <v/>
      </c>
    </row>
    <row r="49" spans="7:10">
      <c r="G49" t="str">
        <f t="shared" si="4"/>
        <v/>
      </c>
      <c r="H49" t="str">
        <f t="shared" si="5"/>
        <v/>
      </c>
      <c r="I49" t="str">
        <f t="shared" si="6"/>
        <v/>
      </c>
      <c r="J49" t="str">
        <f t="shared" si="7"/>
        <v/>
      </c>
    </row>
    <row r="50" spans="7:10">
      <c r="G50" t="str">
        <f t="shared" si="4"/>
        <v/>
      </c>
      <c r="H50" t="str">
        <f t="shared" si="5"/>
        <v/>
      </c>
      <c r="I50" t="str">
        <f t="shared" si="6"/>
        <v/>
      </c>
      <c r="J50" t="str">
        <f t="shared" si="7"/>
        <v/>
      </c>
    </row>
    <row r="51" spans="7:10">
      <c r="G51" t="str">
        <f t="shared" si="4"/>
        <v/>
      </c>
      <c r="H51" t="str">
        <f t="shared" si="5"/>
        <v/>
      </c>
      <c r="I51" t="str">
        <f t="shared" si="6"/>
        <v/>
      </c>
      <c r="J51" t="str">
        <f t="shared" si="7"/>
        <v/>
      </c>
    </row>
    <row r="52" spans="7:10">
      <c r="G52" t="str">
        <f t="shared" si="4"/>
        <v/>
      </c>
      <c r="H52" t="str">
        <f t="shared" si="5"/>
        <v/>
      </c>
      <c r="I52" t="str">
        <f t="shared" si="6"/>
        <v/>
      </c>
      <c r="J52" t="str">
        <f t="shared" si="7"/>
        <v/>
      </c>
    </row>
    <row r="53" spans="7:10">
      <c r="G53" t="str">
        <f t="shared" si="4"/>
        <v/>
      </c>
      <c r="H53" t="str">
        <f t="shared" si="5"/>
        <v/>
      </c>
      <c r="I53" t="str">
        <f t="shared" si="6"/>
        <v/>
      </c>
      <c r="J53" t="str">
        <f t="shared" si="7"/>
        <v/>
      </c>
    </row>
    <row r="54" spans="7:10">
      <c r="G54" t="str">
        <f t="shared" si="4"/>
        <v/>
      </c>
      <c r="H54" t="str">
        <f t="shared" si="5"/>
        <v/>
      </c>
      <c r="I54" t="str">
        <f t="shared" si="6"/>
        <v/>
      </c>
      <c r="J54" t="str">
        <f t="shared" si="7"/>
        <v/>
      </c>
    </row>
    <row r="55" spans="7:10">
      <c r="G55" t="str">
        <f t="shared" si="4"/>
        <v/>
      </c>
      <c r="H55" t="str">
        <f t="shared" si="5"/>
        <v/>
      </c>
      <c r="I55" t="str">
        <f t="shared" si="6"/>
        <v/>
      </c>
      <c r="J55" t="str">
        <f t="shared" si="7"/>
        <v/>
      </c>
    </row>
    <row r="56" spans="7:10">
      <c r="G56" t="str">
        <f t="shared" si="4"/>
        <v/>
      </c>
      <c r="H56" t="str">
        <f t="shared" si="5"/>
        <v/>
      </c>
      <c r="I56" t="str">
        <f t="shared" si="6"/>
        <v/>
      </c>
      <c r="J56" t="str">
        <f t="shared" si="7"/>
        <v/>
      </c>
    </row>
    <row r="57" spans="7:10">
      <c r="G57" t="str">
        <f t="shared" si="4"/>
        <v/>
      </c>
      <c r="H57" t="str">
        <f t="shared" si="5"/>
        <v/>
      </c>
      <c r="I57" t="str">
        <f t="shared" si="6"/>
        <v/>
      </c>
      <c r="J57" t="str">
        <f t="shared" si="7"/>
        <v/>
      </c>
    </row>
    <row r="58" spans="7:10">
      <c r="G58" t="str">
        <f t="shared" si="4"/>
        <v/>
      </c>
      <c r="H58" t="str">
        <f t="shared" si="5"/>
        <v/>
      </c>
      <c r="I58" t="str">
        <f t="shared" si="6"/>
        <v/>
      </c>
      <c r="J58" t="str">
        <f t="shared" si="7"/>
        <v/>
      </c>
    </row>
    <row r="59" spans="7:10">
      <c r="G59" t="str">
        <f t="shared" si="4"/>
        <v/>
      </c>
      <c r="H59" t="str">
        <f t="shared" si="5"/>
        <v/>
      </c>
      <c r="I59" t="str">
        <f t="shared" si="6"/>
        <v/>
      </c>
      <c r="J59" t="str">
        <f t="shared" si="7"/>
        <v/>
      </c>
    </row>
    <row r="60" spans="7:10">
      <c r="G60" t="str">
        <f t="shared" si="4"/>
        <v/>
      </c>
      <c r="H60" t="str">
        <f t="shared" si="5"/>
        <v/>
      </c>
      <c r="I60" t="str">
        <f t="shared" si="6"/>
        <v/>
      </c>
      <c r="J60" t="str">
        <f t="shared" si="7"/>
        <v/>
      </c>
    </row>
    <row r="61" spans="7:10">
      <c r="G61" t="str">
        <f t="shared" si="4"/>
        <v/>
      </c>
      <c r="H61" t="str">
        <f t="shared" si="5"/>
        <v/>
      </c>
      <c r="I61" t="str">
        <f t="shared" si="6"/>
        <v/>
      </c>
      <c r="J61" t="str">
        <f t="shared" si="7"/>
        <v/>
      </c>
    </row>
    <row r="62" spans="7:10">
      <c r="G62" t="str">
        <f t="shared" si="4"/>
        <v/>
      </c>
      <c r="H62" t="str">
        <f t="shared" si="5"/>
        <v/>
      </c>
      <c r="I62" t="str">
        <f t="shared" si="6"/>
        <v/>
      </c>
      <c r="J62" t="str">
        <f t="shared" si="7"/>
        <v/>
      </c>
    </row>
    <row r="63" spans="7:10">
      <c r="G63" t="str">
        <f t="shared" si="4"/>
        <v/>
      </c>
      <c r="H63" t="str">
        <f t="shared" si="5"/>
        <v/>
      </c>
      <c r="I63" t="str">
        <f t="shared" si="6"/>
        <v/>
      </c>
      <c r="J63" t="str">
        <f t="shared" si="7"/>
        <v/>
      </c>
    </row>
    <row r="64" spans="7:10">
      <c r="G64" t="str">
        <f t="shared" si="4"/>
        <v/>
      </c>
      <c r="H64" t="str">
        <f t="shared" si="5"/>
        <v/>
      </c>
      <c r="I64" t="str">
        <f t="shared" si="6"/>
        <v/>
      </c>
      <c r="J64" t="str">
        <f t="shared" si="7"/>
        <v/>
      </c>
    </row>
    <row r="65" spans="7:10">
      <c r="G65" t="str">
        <f t="shared" ref="G65:G91" si="12">IF(C65&lt;&gt;"",CONCATENATE("#define ",C65," ",IF(D65=1,"LAT","PORT"),A65,"bits.",IF(D65=1,"LAT","R"),A65,B65),"")</f>
        <v/>
      </c>
      <c r="H65" t="str">
        <f t="shared" ref="H65:H91" si="13">IF(C65&lt;&gt;"",CONCATENATE("TRIS",A65,"bits.","R",A65,B65,"=",D65,"; //",C65),"")</f>
        <v/>
      </c>
      <c r="I65" t="str">
        <f t="shared" ref="I65:I72" si="14">IF(E65&lt;&gt;"",CONCATENATE("ANSEL",A65,"bits.","ANS",A65,B65,"=",D65,"; //",C65),"")</f>
        <v/>
      </c>
      <c r="J65" t="str">
        <f t="shared" ref="J65:J72" si="15">IF(E65&lt;&gt;"",CONCATENATE("#define CH_",C65," ADC_CH",E65),"")</f>
        <v/>
      </c>
    </row>
    <row r="66" spans="7:10">
      <c r="G66" t="str">
        <f t="shared" si="12"/>
        <v/>
      </c>
      <c r="H66" t="str">
        <f t="shared" si="13"/>
        <v/>
      </c>
      <c r="I66" t="str">
        <f t="shared" si="14"/>
        <v/>
      </c>
      <c r="J66" t="str">
        <f t="shared" si="15"/>
        <v/>
      </c>
    </row>
    <row r="67" spans="7:10">
      <c r="G67" t="str">
        <f t="shared" si="12"/>
        <v/>
      </c>
      <c r="H67" t="str">
        <f t="shared" si="13"/>
        <v/>
      </c>
      <c r="I67" t="str">
        <f t="shared" si="14"/>
        <v/>
      </c>
      <c r="J67" t="str">
        <f t="shared" si="15"/>
        <v/>
      </c>
    </row>
    <row r="68" spans="7:10">
      <c r="G68" t="str">
        <f t="shared" si="12"/>
        <v/>
      </c>
      <c r="H68" t="str">
        <f t="shared" si="13"/>
        <v/>
      </c>
      <c r="I68" t="str">
        <f t="shared" si="14"/>
        <v/>
      </c>
      <c r="J68" t="str">
        <f t="shared" si="15"/>
        <v/>
      </c>
    </row>
    <row r="69" spans="7:10">
      <c r="G69" t="str">
        <f t="shared" si="12"/>
        <v/>
      </c>
      <c r="H69" t="str">
        <f t="shared" si="13"/>
        <v/>
      </c>
      <c r="I69" t="str">
        <f t="shared" si="14"/>
        <v/>
      </c>
      <c r="J69" t="str">
        <f t="shared" si="15"/>
        <v/>
      </c>
    </row>
    <row r="70" spans="7:10">
      <c r="G70" t="str">
        <f t="shared" si="12"/>
        <v/>
      </c>
      <c r="H70" t="str">
        <f t="shared" si="13"/>
        <v/>
      </c>
      <c r="I70" t="str">
        <f t="shared" si="14"/>
        <v/>
      </c>
      <c r="J70" t="str">
        <f t="shared" si="15"/>
        <v/>
      </c>
    </row>
    <row r="71" spans="7:10">
      <c r="G71" t="str">
        <f t="shared" si="12"/>
        <v/>
      </c>
      <c r="H71" t="str">
        <f t="shared" si="13"/>
        <v/>
      </c>
      <c r="I71" t="str">
        <f t="shared" si="14"/>
        <v/>
      </c>
      <c r="J71" t="str">
        <f t="shared" si="15"/>
        <v/>
      </c>
    </row>
    <row r="72" spans="7:10">
      <c r="G72" t="str">
        <f t="shared" si="12"/>
        <v/>
      </c>
      <c r="H72" t="str">
        <f t="shared" si="13"/>
        <v/>
      </c>
      <c r="I72" t="str">
        <f t="shared" si="14"/>
        <v/>
      </c>
      <c r="J72" t="str">
        <f t="shared" si="15"/>
        <v/>
      </c>
    </row>
    <row r="73" spans="7:10">
      <c r="G73" t="str">
        <f t="shared" si="12"/>
        <v/>
      </c>
      <c r="H73" t="str">
        <f t="shared" si="13"/>
        <v/>
      </c>
      <c r="I73" t="str">
        <f t="shared" ref="I73:I91" si="16">IF(E73&lt;&gt;"",CONCATENATE("ANSEL",A73,"bits.","ANS",A73,B73,"=",D73,"; //",C73),"")</f>
        <v/>
      </c>
      <c r="J73" t="str">
        <f t="shared" ref="J73:J91" si="17">IF(E73&lt;&gt;"",CONCATENATE("#define CH_",C73," ADC_CH",E73),"")</f>
        <v/>
      </c>
    </row>
    <row r="74" spans="7:10">
      <c r="G74" t="str">
        <f t="shared" si="12"/>
        <v/>
      </c>
      <c r="H74" t="str">
        <f t="shared" si="13"/>
        <v/>
      </c>
      <c r="I74" t="str">
        <f t="shared" si="16"/>
        <v/>
      </c>
      <c r="J74" t="str">
        <f t="shared" si="17"/>
        <v/>
      </c>
    </row>
    <row r="75" spans="7:10">
      <c r="G75" t="str">
        <f t="shared" si="12"/>
        <v/>
      </c>
      <c r="H75" t="str">
        <f t="shared" si="13"/>
        <v/>
      </c>
      <c r="I75" t="str">
        <f t="shared" si="16"/>
        <v/>
      </c>
      <c r="J75" t="str">
        <f t="shared" si="17"/>
        <v/>
      </c>
    </row>
    <row r="76" spans="7:10">
      <c r="G76" t="str">
        <f t="shared" si="12"/>
        <v/>
      </c>
      <c r="H76" t="str">
        <f t="shared" si="13"/>
        <v/>
      </c>
      <c r="I76" t="str">
        <f t="shared" si="16"/>
        <v/>
      </c>
      <c r="J76" t="str">
        <f t="shared" si="17"/>
        <v/>
      </c>
    </row>
    <row r="77" spans="7:10">
      <c r="G77" t="str">
        <f t="shared" si="12"/>
        <v/>
      </c>
      <c r="H77" t="str">
        <f t="shared" si="13"/>
        <v/>
      </c>
      <c r="I77" t="str">
        <f t="shared" si="16"/>
        <v/>
      </c>
      <c r="J77" t="str">
        <f t="shared" si="17"/>
        <v/>
      </c>
    </row>
    <row r="78" spans="7:10">
      <c r="G78" t="str">
        <f t="shared" si="12"/>
        <v/>
      </c>
      <c r="H78" t="str">
        <f t="shared" si="13"/>
        <v/>
      </c>
      <c r="I78" t="str">
        <f t="shared" si="16"/>
        <v/>
      </c>
      <c r="J78" t="str">
        <f t="shared" si="17"/>
        <v/>
      </c>
    </row>
    <row r="79" spans="7:10">
      <c r="G79" t="str">
        <f t="shared" si="12"/>
        <v/>
      </c>
      <c r="H79" t="str">
        <f t="shared" si="13"/>
        <v/>
      </c>
      <c r="I79" t="str">
        <f t="shared" si="16"/>
        <v/>
      </c>
      <c r="J79" t="str">
        <f t="shared" si="17"/>
        <v/>
      </c>
    </row>
    <row r="80" spans="7:10">
      <c r="G80" t="str">
        <f t="shared" si="12"/>
        <v/>
      </c>
      <c r="H80" t="str">
        <f t="shared" si="13"/>
        <v/>
      </c>
      <c r="I80" t="str">
        <f t="shared" si="16"/>
        <v/>
      </c>
      <c r="J80" t="str">
        <f t="shared" si="17"/>
        <v/>
      </c>
    </row>
    <row r="81" spans="7:10">
      <c r="G81" t="str">
        <f t="shared" si="12"/>
        <v/>
      </c>
      <c r="H81" t="str">
        <f t="shared" si="13"/>
        <v/>
      </c>
      <c r="I81" t="str">
        <f t="shared" si="16"/>
        <v/>
      </c>
      <c r="J81" t="str">
        <f t="shared" si="17"/>
        <v/>
      </c>
    </row>
    <row r="82" spans="7:10">
      <c r="G82" t="str">
        <f t="shared" si="12"/>
        <v/>
      </c>
      <c r="H82" t="str">
        <f t="shared" si="13"/>
        <v/>
      </c>
      <c r="I82" t="str">
        <f t="shared" si="16"/>
        <v/>
      </c>
      <c r="J82" t="str">
        <f t="shared" si="17"/>
        <v/>
      </c>
    </row>
    <row r="83" spans="7:10">
      <c r="G83" t="str">
        <f t="shared" si="12"/>
        <v/>
      </c>
      <c r="H83" t="str">
        <f t="shared" si="13"/>
        <v/>
      </c>
      <c r="I83" t="str">
        <f t="shared" si="16"/>
        <v/>
      </c>
      <c r="J83" t="str">
        <f t="shared" si="17"/>
        <v/>
      </c>
    </row>
    <row r="84" spans="7:10">
      <c r="G84" t="str">
        <f t="shared" si="12"/>
        <v/>
      </c>
      <c r="H84" t="str">
        <f t="shared" si="13"/>
        <v/>
      </c>
      <c r="I84" t="str">
        <f t="shared" si="16"/>
        <v/>
      </c>
      <c r="J84" t="str">
        <f t="shared" si="17"/>
        <v/>
      </c>
    </row>
    <row r="85" spans="7:10">
      <c r="G85" t="str">
        <f t="shared" si="12"/>
        <v/>
      </c>
      <c r="H85" t="str">
        <f t="shared" si="13"/>
        <v/>
      </c>
      <c r="I85" t="str">
        <f t="shared" si="16"/>
        <v/>
      </c>
      <c r="J85" t="str">
        <f t="shared" si="17"/>
        <v/>
      </c>
    </row>
    <row r="86" spans="7:10">
      <c r="G86" t="str">
        <f t="shared" si="12"/>
        <v/>
      </c>
      <c r="H86" t="str">
        <f t="shared" si="13"/>
        <v/>
      </c>
      <c r="I86" t="str">
        <f t="shared" si="16"/>
        <v/>
      </c>
      <c r="J86" t="str">
        <f t="shared" si="17"/>
        <v/>
      </c>
    </row>
    <row r="87" spans="7:10">
      <c r="G87" t="str">
        <f t="shared" si="12"/>
        <v/>
      </c>
      <c r="H87" t="str">
        <f t="shared" si="13"/>
        <v/>
      </c>
      <c r="I87" t="str">
        <f t="shared" si="16"/>
        <v/>
      </c>
      <c r="J87" t="str">
        <f t="shared" si="17"/>
        <v/>
      </c>
    </row>
    <row r="88" spans="7:10">
      <c r="G88" t="str">
        <f t="shared" si="12"/>
        <v/>
      </c>
      <c r="H88" t="str">
        <f t="shared" si="13"/>
        <v/>
      </c>
      <c r="I88" t="str">
        <f t="shared" si="16"/>
        <v/>
      </c>
      <c r="J88" t="str">
        <f t="shared" si="17"/>
        <v/>
      </c>
    </row>
    <row r="89" spans="7:10">
      <c r="G89" t="str">
        <f t="shared" si="12"/>
        <v/>
      </c>
      <c r="H89" t="str">
        <f t="shared" si="13"/>
        <v/>
      </c>
      <c r="I89" t="str">
        <f t="shared" si="16"/>
        <v/>
      </c>
      <c r="J89" t="str">
        <f t="shared" si="17"/>
        <v/>
      </c>
    </row>
    <row r="90" spans="7:10">
      <c r="G90" t="str">
        <f t="shared" si="12"/>
        <v/>
      </c>
      <c r="H90" t="str">
        <f t="shared" si="13"/>
        <v/>
      </c>
      <c r="I90" t="str">
        <f t="shared" si="16"/>
        <v/>
      </c>
      <c r="J90" t="str">
        <f t="shared" si="17"/>
        <v/>
      </c>
    </row>
    <row r="91" spans="7:10">
      <c r="G91" t="str">
        <f t="shared" si="12"/>
        <v/>
      </c>
      <c r="H91" t="str">
        <f t="shared" si="13"/>
        <v/>
      </c>
      <c r="I91" t="str">
        <f t="shared" si="16"/>
        <v/>
      </c>
      <c r="J91" t="str">
        <f t="shared" si="17"/>
        <v/>
      </c>
    </row>
  </sheetData>
  <sortState ref="A2:J86">
    <sortCondition ref="A2:A86"/>
    <sortCondition ref="B2:B8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</vt:lpstr>
      <vt:lpstr>TRIS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</dc:creator>
  <cp:lastModifiedBy>Adrien</cp:lastModifiedBy>
  <dcterms:created xsi:type="dcterms:W3CDTF">2011-09-27T06:33:03Z</dcterms:created>
  <dcterms:modified xsi:type="dcterms:W3CDTF">2011-10-04T08:51:30Z</dcterms:modified>
</cp:coreProperties>
</file>