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ikatouniversitynz-my.sharepoint.com/personal/or81_students_waikato_ac_nz/Documents/Documents/PhD/Data/5. Reefs Ōkaro/Data_raw/"/>
    </mc:Choice>
  </mc:AlternateContent>
  <xr:revisionPtr revIDLastSave="877" documentId="8_{EA738BD4-3C10-4C16-B9AA-9AC60E71F0D9}" xr6:coauthVersionLast="47" xr6:coauthVersionMax="47" xr10:uidLastSave="{A80A80B5-5E0E-4948-BFF4-01EFDFB417F1}"/>
  <bookViews>
    <workbookView xWindow="57480" yWindow="-120" windowWidth="25440" windowHeight="15270" activeTab="5" xr2:uid="{82E70FD8-DCC2-42F4-A4AE-B2C6CA04DC23}"/>
  </bookViews>
  <sheets>
    <sheet name="Site_info" sheetId="9" r:id="rId1"/>
    <sheet name="Monitoring_data" sheetId="2" r:id="rId2"/>
    <sheet name="Fish_data" sheetId="6" r:id="rId3"/>
    <sheet name="Rock_sizes_Periphyton_biomass" sheetId="7" r:id="rId4"/>
    <sheet name="HOBO_Info" sheetId="4" r:id="rId5"/>
    <sheet name="HOBO_Dat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267" i="2"/>
  <c r="F268" i="2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B3" i="7"/>
  <c r="C3" i="7"/>
  <c r="D3" i="7"/>
  <c r="E3" i="7"/>
  <c r="B4" i="7"/>
  <c r="C4" i="7"/>
  <c r="D4" i="7"/>
  <c r="E4" i="7"/>
  <c r="B5" i="7"/>
  <c r="C5" i="7"/>
  <c r="D5" i="7"/>
  <c r="E5" i="7"/>
  <c r="F250" i="2"/>
  <c r="F202" i="2"/>
  <c r="F220" i="2"/>
  <c r="F219" i="2" s="1"/>
  <c r="F172" i="2"/>
  <c r="F171" i="2" s="1"/>
  <c r="F139" i="2"/>
  <c r="F138" i="2" s="1"/>
</calcChain>
</file>

<file path=xl/sharedStrings.xml><?xml version="1.0" encoding="utf-8"?>
<sst xmlns="http://schemas.openxmlformats.org/spreadsheetml/2006/main" count="1057" uniqueCount="174">
  <si>
    <t>ID</t>
  </si>
  <si>
    <t>Lake</t>
  </si>
  <si>
    <t>Site</t>
  </si>
  <si>
    <t>Lat</t>
  </si>
  <si>
    <t>Lon</t>
  </si>
  <si>
    <t>Weather</t>
  </si>
  <si>
    <t>DHT</t>
  </si>
  <si>
    <t>Group</t>
  </si>
  <si>
    <t>Parameter</t>
  </si>
  <si>
    <t>Unit</t>
  </si>
  <si>
    <t>Value</t>
  </si>
  <si>
    <t>Notes</t>
  </si>
  <si>
    <t>Physical</t>
  </si>
  <si>
    <t>Shear_stress</t>
  </si>
  <si>
    <t>m/s, degrees</t>
  </si>
  <si>
    <t xml:space="preserve">Distance_deep </t>
  </si>
  <si>
    <t>m</t>
  </si>
  <si>
    <t>Slope</t>
  </si>
  <si>
    <t>degrees</t>
  </si>
  <si>
    <t>Calculated from depth</t>
  </si>
  <si>
    <t>Overhanging_trees</t>
  </si>
  <si>
    <t>%</t>
  </si>
  <si>
    <t>Riparian_vegetation</t>
  </si>
  <si>
    <t>Erosion</t>
  </si>
  <si>
    <t>0/1</t>
  </si>
  <si>
    <t>Sructure</t>
  </si>
  <si>
    <t>Jetty, boat ramp</t>
  </si>
  <si>
    <t>Bedrock</t>
  </si>
  <si>
    <t>Boulders</t>
  </si>
  <si>
    <t>Cobble</t>
  </si>
  <si>
    <t>Gravel</t>
  </si>
  <si>
    <t>Sand</t>
  </si>
  <si>
    <t>Mud</t>
  </si>
  <si>
    <t>Organic_matter</t>
  </si>
  <si>
    <t xml:space="preserve">Bottom_visible </t>
  </si>
  <si>
    <t>Water_clarity</t>
  </si>
  <si>
    <t>Chemical</t>
  </si>
  <si>
    <t>Temperature</t>
  </si>
  <si>
    <t>Degree C</t>
  </si>
  <si>
    <t>DO_mgl</t>
  </si>
  <si>
    <t>mg/l</t>
  </si>
  <si>
    <t>DO_percent</t>
  </si>
  <si>
    <t>pH</t>
  </si>
  <si>
    <t>Connectivity</t>
  </si>
  <si>
    <t>µS/cm</t>
  </si>
  <si>
    <t>Habitat/reef</t>
  </si>
  <si>
    <t>Wood_cover</t>
  </si>
  <si>
    <t>Emergent_weed</t>
  </si>
  <si>
    <t>Submerged_weed</t>
  </si>
  <si>
    <t>Vegetation_nearby</t>
  </si>
  <si>
    <t>Reef shape</t>
  </si>
  <si>
    <t>Reef material</t>
  </si>
  <si>
    <t>Sedimentation</t>
  </si>
  <si>
    <t>mm/year</t>
  </si>
  <si>
    <t>Accumulation of weeds</t>
  </si>
  <si>
    <t>Other</t>
  </si>
  <si>
    <t>Biological</t>
  </si>
  <si>
    <t>CPUE_kōura</t>
  </si>
  <si>
    <t>Kōura/net</t>
  </si>
  <si>
    <t>Meansize_kōura</t>
  </si>
  <si>
    <t>mm</t>
  </si>
  <si>
    <t>CPUE_catfish</t>
  </si>
  <si>
    <t>Catfish/net</t>
  </si>
  <si>
    <t>Meansize_catfish</t>
  </si>
  <si>
    <t>Macroinvertebrates</t>
  </si>
  <si>
    <t>#/m², species richness</t>
  </si>
  <si>
    <t>Depth_10m</t>
  </si>
  <si>
    <t>distande to deep water &gt;10m</t>
  </si>
  <si>
    <t>depth 10 m out the shore</t>
  </si>
  <si>
    <t>Lake Ōkaro</t>
  </si>
  <si>
    <t>Time</t>
  </si>
  <si>
    <t>Date</t>
  </si>
  <si>
    <t>Before</t>
  </si>
  <si>
    <t>Control</t>
  </si>
  <si>
    <t>Relative connectivity</t>
  </si>
  <si>
    <t>130 at 950</t>
  </si>
  <si>
    <t>Sunny</t>
  </si>
  <si>
    <t>After</t>
  </si>
  <si>
    <t>T shape</t>
  </si>
  <si>
    <t>Periphyton biomass (green)</t>
  </si>
  <si>
    <t>ug/cm²</t>
  </si>
  <si>
    <t>Periphyton biomass (cyanos)</t>
  </si>
  <si>
    <t>Periphyton biomass (diatomes)</t>
  </si>
  <si>
    <t>Distance to shore</t>
  </si>
  <si>
    <t>Length of reef</t>
  </si>
  <si>
    <t xml:space="preserve">Width of reef </t>
  </si>
  <si>
    <t>Depth next to reef R</t>
  </si>
  <si>
    <t>Depth next to reef L</t>
  </si>
  <si>
    <t>Hight above reef R</t>
  </si>
  <si>
    <t>Hight above reef L</t>
  </si>
  <si>
    <t>Depth after reef</t>
  </si>
  <si>
    <t>Volume of the reef</t>
  </si>
  <si>
    <t>m3</t>
  </si>
  <si>
    <t>keep formula</t>
  </si>
  <si>
    <t>cm</t>
  </si>
  <si>
    <t>mean size of 100 rocks</t>
  </si>
  <si>
    <t>BentoTourch empty</t>
  </si>
  <si>
    <t>burried in reef</t>
  </si>
  <si>
    <t>12:00:00am</t>
  </si>
  <si>
    <t>15 minutes</t>
  </si>
  <si>
    <t>hidden between riet</t>
  </si>
  <si>
    <t>log time</t>
  </si>
  <si>
    <t>Do_Logger</t>
  </si>
  <si>
    <t>max</t>
  </si>
  <si>
    <t>min</t>
  </si>
  <si>
    <t>mean</t>
  </si>
  <si>
    <t>No</t>
  </si>
  <si>
    <t>Native</t>
  </si>
  <si>
    <t>Eleotridae</t>
  </si>
  <si>
    <t>Bullies</t>
  </si>
  <si>
    <t>Retropinna retropinna</t>
  </si>
  <si>
    <t>Common smelt</t>
  </si>
  <si>
    <t>Non native</t>
  </si>
  <si>
    <t>Salmo trutta, Oncorhynchus mykiss</t>
  </si>
  <si>
    <t>Trout</t>
  </si>
  <si>
    <t>Yes</t>
  </si>
  <si>
    <t>Galaxias brevipinnis</t>
  </si>
  <si>
    <t>Kōaro</t>
  </si>
  <si>
    <t>Carassius auratus</t>
  </si>
  <si>
    <t>Morihana</t>
  </si>
  <si>
    <t>Ameiurus nebulosus</t>
  </si>
  <si>
    <t>Catfish</t>
  </si>
  <si>
    <t>Paranephrops planifrons</t>
  </si>
  <si>
    <t>Kōura</t>
  </si>
  <si>
    <t>Weight_g</t>
  </si>
  <si>
    <t>Length_mm</t>
  </si>
  <si>
    <t>Sex</t>
  </si>
  <si>
    <t>Amount</t>
  </si>
  <si>
    <t>Taonga</t>
  </si>
  <si>
    <t>Native/nonnative</t>
  </si>
  <si>
    <t>Scientific_name</t>
  </si>
  <si>
    <t>Species</t>
  </si>
  <si>
    <t>diatomes_(ug/cm²)</t>
  </si>
  <si>
    <t>cyanos_(ug/cm²)</t>
  </si>
  <si>
    <t>green_(ug/cm²)</t>
  </si>
  <si>
    <t>Rock_size (cm)</t>
  </si>
  <si>
    <t>Number</t>
  </si>
  <si>
    <t>ID/ Site</t>
  </si>
  <si>
    <t>Reef build on 12/08/2024</t>
  </si>
  <si>
    <t>Sandy</t>
  </si>
  <si>
    <t>Control/impact</t>
  </si>
  <si>
    <t>Impact</t>
  </si>
  <si>
    <t>Before/after/Control/Impact</t>
  </si>
  <si>
    <t>Comment</t>
  </si>
  <si>
    <t>Site_ID</t>
  </si>
  <si>
    <t>Monitoring_ID</t>
  </si>
  <si>
    <t>Net_type</t>
  </si>
  <si>
    <t>Net_number</t>
  </si>
  <si>
    <t>Soft_shelled</t>
  </si>
  <si>
    <t>Berried</t>
  </si>
  <si>
    <t>Comments</t>
  </si>
  <si>
    <t>No fish</t>
  </si>
  <si>
    <t>Windy/ cloudy</t>
  </si>
  <si>
    <t>121_0</t>
  </si>
  <si>
    <t>122_0</t>
  </si>
  <si>
    <t>123_0</t>
  </si>
  <si>
    <t>124_0</t>
  </si>
  <si>
    <t>121_1</t>
  </si>
  <si>
    <t>122_1</t>
  </si>
  <si>
    <t>123_1</t>
  </si>
  <si>
    <t>124_1</t>
  </si>
  <si>
    <t>121_2</t>
  </si>
  <si>
    <t>122_2</t>
  </si>
  <si>
    <t>124_2</t>
  </si>
  <si>
    <t>123_2</t>
  </si>
  <si>
    <t>13:00:00pm</t>
  </si>
  <si>
    <t>13:10:00pm</t>
  </si>
  <si>
    <t>13:15:00pm</t>
  </si>
  <si>
    <t>DO cap expires</t>
  </si>
  <si>
    <t>Date_in</t>
  </si>
  <si>
    <t>Start_time</t>
  </si>
  <si>
    <t>Date_out</t>
  </si>
  <si>
    <t>14:00:00pm</t>
  </si>
  <si>
    <t>Time_logged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</si>
</sst>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16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8" xfId="0" applyBorder="1"/>
    <xf numFmtId="15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2" fontId="0" fillId="0" borderId="13" xfId="0" applyNumberFormat="1" applyBorder="1"/>
    <xf numFmtId="22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/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D6B5-A54D-4970-9E27-B7E63A35B58D}">
  <dimension ref="A1:L13"/>
  <sheetViews>
    <sheetView workbookViewId="0">
      <selection activeCell="L12" sqref="L12"/>
    </sheetView>
  </sheetViews>
  <sheetFormatPr defaultRowHeight="14.4" x14ac:dyDescent="0.55000000000000004"/>
  <cols>
    <col min="2" max="2" width="9.68359375" bestFit="1" customWidth="1"/>
    <col min="3" max="3" width="12.578125" bestFit="1" customWidth="1"/>
    <col min="7" max="7" width="9.9453125" bestFit="1" customWidth="1"/>
    <col min="9" max="9" width="12.41796875" bestFit="1" customWidth="1"/>
    <col min="10" max="10" width="11" bestFit="1" customWidth="1"/>
  </cols>
  <sheetData>
    <row r="1" spans="1:12" x14ac:dyDescent="0.55000000000000004">
      <c r="A1" s="1" t="s">
        <v>144</v>
      </c>
      <c r="B1" s="1" t="s">
        <v>1</v>
      </c>
      <c r="C1" s="1" t="s">
        <v>145</v>
      </c>
      <c r="D1" s="1" t="s">
        <v>3</v>
      </c>
      <c r="E1" s="1" t="s">
        <v>4</v>
      </c>
      <c r="F1" s="1" t="s">
        <v>6</v>
      </c>
      <c r="G1" s="1" t="s">
        <v>71</v>
      </c>
      <c r="H1" s="1" t="s">
        <v>70</v>
      </c>
      <c r="I1" s="1" t="s">
        <v>5</v>
      </c>
      <c r="J1" s="1" t="s">
        <v>142</v>
      </c>
      <c r="K1" s="1" t="s">
        <v>140</v>
      </c>
      <c r="L1" s="1" t="s">
        <v>143</v>
      </c>
    </row>
    <row r="2" spans="1:12" x14ac:dyDescent="0.55000000000000004">
      <c r="A2">
        <v>121</v>
      </c>
      <c r="B2" t="s">
        <v>69</v>
      </c>
      <c r="C2" s="29" t="s">
        <v>153</v>
      </c>
      <c r="D2">
        <v>-38.296324522988897</v>
      </c>
      <c r="E2">
        <v>176.39206368735799</v>
      </c>
      <c r="F2" t="s">
        <v>139</v>
      </c>
      <c r="G2" s="5">
        <v>45516</v>
      </c>
      <c r="H2" s="6">
        <v>0.41666666666666669</v>
      </c>
      <c r="I2" t="s">
        <v>152</v>
      </c>
      <c r="J2" t="s">
        <v>72</v>
      </c>
      <c r="K2" t="s">
        <v>73</v>
      </c>
    </row>
    <row r="3" spans="1:12" x14ac:dyDescent="0.55000000000000004">
      <c r="A3">
        <v>122</v>
      </c>
      <c r="B3" t="s">
        <v>69</v>
      </c>
      <c r="C3" s="29" t="s">
        <v>154</v>
      </c>
      <c r="D3">
        <v>-38.296044144998802</v>
      </c>
      <c r="E3">
        <v>176.39210520292801</v>
      </c>
      <c r="F3" t="s">
        <v>139</v>
      </c>
      <c r="G3" s="5">
        <v>45516</v>
      </c>
      <c r="H3" s="6">
        <v>0.41666666666666669</v>
      </c>
      <c r="I3" t="s">
        <v>152</v>
      </c>
      <c r="J3" t="s">
        <v>72</v>
      </c>
      <c r="K3" t="s">
        <v>141</v>
      </c>
      <c r="L3" s="19" t="s">
        <v>138</v>
      </c>
    </row>
    <row r="4" spans="1:12" x14ac:dyDescent="0.55000000000000004">
      <c r="A4">
        <v>123</v>
      </c>
      <c r="B4" t="s">
        <v>69</v>
      </c>
      <c r="C4" s="29" t="s">
        <v>155</v>
      </c>
      <c r="D4">
        <v>-38.296003622794501</v>
      </c>
      <c r="E4">
        <v>176.39210185016699</v>
      </c>
      <c r="F4" t="s">
        <v>139</v>
      </c>
      <c r="G4" s="5">
        <v>45516</v>
      </c>
      <c r="H4" s="6">
        <v>0.41666666666666669</v>
      </c>
      <c r="I4" t="s">
        <v>152</v>
      </c>
      <c r="J4" t="s">
        <v>72</v>
      </c>
      <c r="K4" t="s">
        <v>141</v>
      </c>
      <c r="L4" s="19" t="s">
        <v>138</v>
      </c>
    </row>
    <row r="5" spans="1:12" x14ac:dyDescent="0.55000000000000004">
      <c r="A5">
        <v>124</v>
      </c>
      <c r="B5" t="s">
        <v>69</v>
      </c>
      <c r="C5" s="29" t="s">
        <v>156</v>
      </c>
      <c r="D5">
        <v>-38.2959305416422</v>
      </c>
      <c r="E5">
        <v>176.39210400363601</v>
      </c>
      <c r="F5" t="s">
        <v>139</v>
      </c>
      <c r="G5" s="5">
        <v>45516</v>
      </c>
      <c r="H5" s="6">
        <v>0.41666666666666669</v>
      </c>
      <c r="I5" t="s">
        <v>152</v>
      </c>
      <c r="J5" t="s">
        <v>72</v>
      </c>
      <c r="K5" t="s">
        <v>73</v>
      </c>
    </row>
    <row r="6" spans="1:12" x14ac:dyDescent="0.55000000000000004">
      <c r="A6">
        <v>121</v>
      </c>
      <c r="B6" t="s">
        <v>69</v>
      </c>
      <c r="C6" s="29" t="s">
        <v>157</v>
      </c>
      <c r="D6">
        <v>-38.296324522988897</v>
      </c>
      <c r="E6">
        <v>176.39206368735799</v>
      </c>
      <c r="F6" t="s">
        <v>139</v>
      </c>
      <c r="G6" s="5">
        <v>45546</v>
      </c>
      <c r="H6" s="6">
        <v>0.5</v>
      </c>
      <c r="I6" t="s">
        <v>76</v>
      </c>
      <c r="J6" t="s">
        <v>77</v>
      </c>
      <c r="K6" t="s">
        <v>73</v>
      </c>
    </row>
    <row r="7" spans="1:12" x14ac:dyDescent="0.55000000000000004">
      <c r="A7">
        <v>122</v>
      </c>
      <c r="B7" t="s">
        <v>69</v>
      </c>
      <c r="C7" s="29" t="s">
        <v>158</v>
      </c>
      <c r="D7">
        <v>-38.296044144998802</v>
      </c>
      <c r="E7">
        <v>176.39210520292801</v>
      </c>
      <c r="F7" t="s">
        <v>139</v>
      </c>
      <c r="G7" s="5">
        <v>45546</v>
      </c>
      <c r="H7" s="6">
        <v>0.5</v>
      </c>
      <c r="I7" t="s">
        <v>76</v>
      </c>
      <c r="J7" t="s">
        <v>77</v>
      </c>
      <c r="K7" t="s">
        <v>141</v>
      </c>
    </row>
    <row r="8" spans="1:12" x14ac:dyDescent="0.55000000000000004">
      <c r="A8">
        <v>123</v>
      </c>
      <c r="B8" t="s">
        <v>69</v>
      </c>
      <c r="C8" s="29" t="s">
        <v>159</v>
      </c>
      <c r="D8">
        <v>-38.296003622794501</v>
      </c>
      <c r="E8">
        <v>176.39210185016699</v>
      </c>
      <c r="F8" t="s">
        <v>139</v>
      </c>
      <c r="G8" s="5">
        <v>45546</v>
      </c>
      <c r="H8" s="6">
        <v>0.5</v>
      </c>
      <c r="I8" t="s">
        <v>76</v>
      </c>
      <c r="J8" t="s">
        <v>77</v>
      </c>
      <c r="K8" t="s">
        <v>141</v>
      </c>
    </row>
    <row r="9" spans="1:12" x14ac:dyDescent="0.55000000000000004">
      <c r="A9">
        <v>124</v>
      </c>
      <c r="B9" t="s">
        <v>69</v>
      </c>
      <c r="C9" s="29" t="s">
        <v>160</v>
      </c>
      <c r="D9">
        <v>-38.2959305416422</v>
      </c>
      <c r="E9">
        <v>176.39210400363601</v>
      </c>
      <c r="F9" t="s">
        <v>139</v>
      </c>
      <c r="G9" s="5">
        <v>45546</v>
      </c>
      <c r="H9" s="6">
        <v>0.58333333333333304</v>
      </c>
      <c r="I9" t="s">
        <v>76</v>
      </c>
      <c r="J9" t="s">
        <v>77</v>
      </c>
      <c r="K9" t="s">
        <v>73</v>
      </c>
    </row>
    <row r="10" spans="1:12" x14ac:dyDescent="0.55000000000000004">
      <c r="C10" s="29" t="s">
        <v>161</v>
      </c>
    </row>
    <row r="11" spans="1:12" x14ac:dyDescent="0.55000000000000004">
      <c r="C11" s="29" t="s">
        <v>162</v>
      </c>
    </row>
    <row r="12" spans="1:12" x14ac:dyDescent="0.55000000000000004">
      <c r="C12" s="29" t="s">
        <v>164</v>
      </c>
    </row>
    <row r="13" spans="1:12" x14ac:dyDescent="0.55000000000000004">
      <c r="C13" s="29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9018-AB39-4D4E-BC3D-95A8005EA136}">
  <dimension ref="A1:G295"/>
  <sheetViews>
    <sheetView zoomScaleNormal="10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F280" sqref="F280:F284"/>
    </sheetView>
  </sheetViews>
  <sheetFormatPr defaultRowHeight="14.4" x14ac:dyDescent="0.55000000000000004"/>
  <cols>
    <col min="2" max="2" width="12.68359375" customWidth="1"/>
    <col min="3" max="3" width="10.47265625" bestFit="1" customWidth="1"/>
    <col min="4" max="4" width="21.62890625" bestFit="1" customWidth="1"/>
    <col min="5" max="5" width="20.734375" bestFit="1" customWidth="1"/>
    <col min="6" max="6" width="7.578125" bestFit="1" customWidth="1"/>
  </cols>
  <sheetData>
    <row r="1" spans="1:7" x14ac:dyDescent="0.55000000000000004">
      <c r="A1" s="1" t="s">
        <v>0</v>
      </c>
      <c r="B1" s="1" t="s">
        <v>145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55000000000000004">
      <c r="A2">
        <v>101</v>
      </c>
      <c r="B2" s="29">
        <v>101</v>
      </c>
      <c r="C2" t="s">
        <v>12</v>
      </c>
      <c r="D2" t="s">
        <v>13</v>
      </c>
      <c r="E2" t="s">
        <v>14</v>
      </c>
    </row>
    <row r="3" spans="1:7" x14ac:dyDescent="0.55000000000000004">
      <c r="A3">
        <v>101</v>
      </c>
      <c r="B3" s="29">
        <v>101</v>
      </c>
      <c r="C3" t="s">
        <v>12</v>
      </c>
      <c r="D3" t="s">
        <v>35</v>
      </c>
      <c r="E3" t="s">
        <v>16</v>
      </c>
      <c r="F3">
        <v>1.5</v>
      </c>
    </row>
    <row r="4" spans="1:7" x14ac:dyDescent="0.55000000000000004">
      <c r="A4">
        <v>101</v>
      </c>
      <c r="B4" s="29">
        <v>101</v>
      </c>
      <c r="C4" t="s">
        <v>12</v>
      </c>
      <c r="D4" s="3" t="s">
        <v>34</v>
      </c>
      <c r="E4" t="s">
        <v>24</v>
      </c>
    </row>
    <row r="5" spans="1:7" x14ac:dyDescent="0.55000000000000004">
      <c r="A5">
        <v>101</v>
      </c>
      <c r="B5" s="29">
        <v>101</v>
      </c>
      <c r="C5" t="s">
        <v>12</v>
      </c>
      <c r="D5" t="s">
        <v>15</v>
      </c>
      <c r="E5" t="s">
        <v>16</v>
      </c>
      <c r="G5" t="s">
        <v>67</v>
      </c>
    </row>
    <row r="6" spans="1:7" x14ac:dyDescent="0.55000000000000004">
      <c r="A6">
        <v>101</v>
      </c>
      <c r="B6" s="29">
        <v>101</v>
      </c>
      <c r="C6" t="s">
        <v>12</v>
      </c>
      <c r="D6" t="s">
        <v>66</v>
      </c>
      <c r="E6" t="s">
        <v>16</v>
      </c>
      <c r="G6" t="s">
        <v>68</v>
      </c>
    </row>
    <row r="7" spans="1:7" x14ac:dyDescent="0.55000000000000004">
      <c r="A7">
        <v>101</v>
      </c>
      <c r="B7" s="29">
        <v>101</v>
      </c>
      <c r="C7" t="s">
        <v>12</v>
      </c>
      <c r="D7" t="s">
        <v>17</v>
      </c>
      <c r="E7" t="s">
        <v>18</v>
      </c>
      <c r="G7" t="s">
        <v>19</v>
      </c>
    </row>
    <row r="8" spans="1:7" x14ac:dyDescent="0.55000000000000004">
      <c r="A8">
        <v>101</v>
      </c>
      <c r="B8" s="29">
        <v>101</v>
      </c>
      <c r="C8" t="s">
        <v>12</v>
      </c>
      <c r="D8" s="2" t="s">
        <v>20</v>
      </c>
      <c r="E8" t="s">
        <v>21</v>
      </c>
      <c r="F8">
        <v>0</v>
      </c>
    </row>
    <row r="9" spans="1:7" x14ac:dyDescent="0.55000000000000004">
      <c r="A9">
        <v>101</v>
      </c>
      <c r="B9" s="29">
        <v>101</v>
      </c>
      <c r="C9" t="s">
        <v>12</v>
      </c>
      <c r="D9" s="2" t="s">
        <v>22</v>
      </c>
      <c r="E9" t="s">
        <v>21</v>
      </c>
      <c r="F9">
        <v>100</v>
      </c>
    </row>
    <row r="10" spans="1:7" x14ac:dyDescent="0.55000000000000004">
      <c r="A10">
        <v>101</v>
      </c>
      <c r="B10" s="29">
        <v>101</v>
      </c>
      <c r="C10" t="s">
        <v>12</v>
      </c>
      <c r="D10" t="s">
        <v>23</v>
      </c>
      <c r="E10" t="s">
        <v>24</v>
      </c>
      <c r="F10">
        <v>0</v>
      </c>
    </row>
    <row r="11" spans="1:7" x14ac:dyDescent="0.55000000000000004">
      <c r="A11">
        <v>101</v>
      </c>
      <c r="B11" s="29">
        <v>101</v>
      </c>
      <c r="C11" t="s">
        <v>12</v>
      </c>
      <c r="D11" t="s">
        <v>25</v>
      </c>
      <c r="E11" t="s">
        <v>24</v>
      </c>
      <c r="F11">
        <v>0</v>
      </c>
      <c r="G11" t="s">
        <v>26</v>
      </c>
    </row>
    <row r="12" spans="1:7" x14ac:dyDescent="0.55000000000000004">
      <c r="A12">
        <v>101</v>
      </c>
      <c r="B12" s="29">
        <v>101</v>
      </c>
      <c r="C12" t="s">
        <v>12</v>
      </c>
      <c r="D12" t="s">
        <v>27</v>
      </c>
      <c r="E12" t="s">
        <v>21</v>
      </c>
      <c r="F12">
        <v>0</v>
      </c>
    </row>
    <row r="13" spans="1:7" x14ac:dyDescent="0.55000000000000004">
      <c r="A13">
        <v>101</v>
      </c>
      <c r="B13" s="29">
        <v>101</v>
      </c>
      <c r="C13" t="s">
        <v>12</v>
      </c>
      <c r="D13" t="s">
        <v>28</v>
      </c>
      <c r="E13" t="s">
        <v>21</v>
      </c>
      <c r="F13">
        <v>0</v>
      </c>
    </row>
    <row r="14" spans="1:7" x14ac:dyDescent="0.55000000000000004">
      <c r="A14">
        <v>101</v>
      </c>
      <c r="B14" s="29">
        <v>101</v>
      </c>
      <c r="C14" t="s">
        <v>12</v>
      </c>
      <c r="D14" t="s">
        <v>29</v>
      </c>
      <c r="E14" t="s">
        <v>21</v>
      </c>
      <c r="F14">
        <v>0</v>
      </c>
    </row>
    <row r="15" spans="1:7" x14ac:dyDescent="0.55000000000000004">
      <c r="A15">
        <v>101</v>
      </c>
      <c r="B15" s="29">
        <v>101</v>
      </c>
      <c r="C15" t="s">
        <v>12</v>
      </c>
      <c r="D15" t="s">
        <v>30</v>
      </c>
      <c r="E15" t="s">
        <v>21</v>
      </c>
      <c r="F15">
        <v>0</v>
      </c>
    </row>
    <row r="16" spans="1:7" x14ac:dyDescent="0.55000000000000004">
      <c r="A16">
        <v>101</v>
      </c>
      <c r="B16" s="29">
        <v>101</v>
      </c>
      <c r="C16" t="s">
        <v>12</v>
      </c>
      <c r="D16" t="s">
        <v>31</v>
      </c>
      <c r="E16" t="s">
        <v>21</v>
      </c>
      <c r="F16">
        <v>70</v>
      </c>
    </row>
    <row r="17" spans="1:7" x14ac:dyDescent="0.55000000000000004">
      <c r="A17">
        <v>101</v>
      </c>
      <c r="B17" s="29">
        <v>101</v>
      </c>
      <c r="C17" t="s">
        <v>12</v>
      </c>
      <c r="D17" t="s">
        <v>32</v>
      </c>
      <c r="E17" t="s">
        <v>21</v>
      </c>
      <c r="F17">
        <v>0</v>
      </c>
    </row>
    <row r="18" spans="1:7" x14ac:dyDescent="0.55000000000000004">
      <c r="A18">
        <v>101</v>
      </c>
      <c r="B18" s="29">
        <v>101</v>
      </c>
      <c r="C18" t="s">
        <v>12</v>
      </c>
      <c r="D18" t="s">
        <v>33</v>
      </c>
      <c r="E18" t="s">
        <v>21</v>
      </c>
      <c r="F18">
        <v>30</v>
      </c>
    </row>
    <row r="19" spans="1:7" x14ac:dyDescent="0.55000000000000004">
      <c r="A19">
        <v>101</v>
      </c>
      <c r="B19" s="29">
        <v>101</v>
      </c>
      <c r="C19" t="s">
        <v>36</v>
      </c>
      <c r="D19" t="s">
        <v>37</v>
      </c>
      <c r="E19" t="s">
        <v>38</v>
      </c>
      <c r="F19">
        <v>9.4</v>
      </c>
    </row>
    <row r="20" spans="1:7" x14ac:dyDescent="0.55000000000000004">
      <c r="A20">
        <v>101</v>
      </c>
      <c r="B20" s="29">
        <v>101</v>
      </c>
      <c r="C20" t="s">
        <v>36</v>
      </c>
      <c r="D20" t="s">
        <v>39</v>
      </c>
      <c r="E20" t="s">
        <v>40</v>
      </c>
      <c r="F20">
        <v>11.74</v>
      </c>
    </row>
    <row r="21" spans="1:7" x14ac:dyDescent="0.55000000000000004">
      <c r="A21">
        <v>101</v>
      </c>
      <c r="B21" s="29">
        <v>101</v>
      </c>
      <c r="C21" t="s">
        <v>36</v>
      </c>
      <c r="D21" t="s">
        <v>41</v>
      </c>
      <c r="E21" t="s">
        <v>21</v>
      </c>
      <c r="F21">
        <v>102.4</v>
      </c>
    </row>
    <row r="22" spans="1:7" x14ac:dyDescent="0.55000000000000004">
      <c r="A22">
        <v>101</v>
      </c>
      <c r="B22" s="29">
        <v>101</v>
      </c>
      <c r="C22" t="s">
        <v>36</v>
      </c>
      <c r="D22" t="s">
        <v>43</v>
      </c>
      <c r="E22" t="s">
        <v>44</v>
      </c>
      <c r="F22">
        <v>99</v>
      </c>
      <c r="G22" t="s">
        <v>74</v>
      </c>
    </row>
    <row r="23" spans="1:7" x14ac:dyDescent="0.55000000000000004">
      <c r="A23">
        <v>101</v>
      </c>
      <c r="B23" s="29">
        <v>101</v>
      </c>
      <c r="C23" t="s">
        <v>36</v>
      </c>
      <c r="D23" t="s">
        <v>42</v>
      </c>
      <c r="F23">
        <v>8.44</v>
      </c>
    </row>
    <row r="24" spans="1:7" x14ac:dyDescent="0.55000000000000004">
      <c r="A24">
        <v>101</v>
      </c>
      <c r="B24" s="29">
        <v>101</v>
      </c>
      <c r="C24" t="s">
        <v>45</v>
      </c>
      <c r="D24" t="s">
        <v>47</v>
      </c>
      <c r="E24" t="s">
        <v>21</v>
      </c>
      <c r="F24">
        <v>0</v>
      </c>
    </row>
    <row r="25" spans="1:7" x14ac:dyDescent="0.55000000000000004">
      <c r="A25">
        <v>101</v>
      </c>
      <c r="B25" s="29">
        <v>101</v>
      </c>
      <c r="C25" t="s">
        <v>45</v>
      </c>
      <c r="D25" t="s">
        <v>48</v>
      </c>
      <c r="E25" t="s">
        <v>21</v>
      </c>
      <c r="F25">
        <v>0</v>
      </c>
    </row>
    <row r="26" spans="1:7" x14ac:dyDescent="0.55000000000000004">
      <c r="A26">
        <v>101</v>
      </c>
      <c r="B26" s="29">
        <v>101</v>
      </c>
      <c r="C26" t="s">
        <v>45</v>
      </c>
      <c r="D26" t="s">
        <v>49</v>
      </c>
      <c r="E26" t="s">
        <v>16</v>
      </c>
    </row>
    <row r="27" spans="1:7" x14ac:dyDescent="0.55000000000000004">
      <c r="A27">
        <v>101</v>
      </c>
      <c r="B27" s="29">
        <v>101</v>
      </c>
      <c r="C27" t="s">
        <v>45</v>
      </c>
      <c r="D27" t="s">
        <v>46</v>
      </c>
      <c r="E27" t="s">
        <v>21</v>
      </c>
      <c r="F27">
        <v>0</v>
      </c>
    </row>
    <row r="28" spans="1:7" x14ac:dyDescent="0.55000000000000004">
      <c r="A28">
        <v>101</v>
      </c>
      <c r="B28" s="29">
        <v>101</v>
      </c>
      <c r="C28" t="s">
        <v>45</v>
      </c>
      <c r="D28" t="s">
        <v>52</v>
      </c>
      <c r="E28" t="s">
        <v>53</v>
      </c>
    </row>
    <row r="29" spans="1:7" x14ac:dyDescent="0.55000000000000004">
      <c r="A29">
        <v>101</v>
      </c>
      <c r="B29" s="29">
        <v>101</v>
      </c>
      <c r="C29" t="s">
        <v>45</v>
      </c>
      <c r="D29" t="s">
        <v>55</v>
      </c>
    </row>
    <row r="30" spans="1:7" x14ac:dyDescent="0.55000000000000004">
      <c r="A30">
        <v>101</v>
      </c>
      <c r="B30" s="29">
        <v>101</v>
      </c>
      <c r="C30" t="s">
        <v>56</v>
      </c>
      <c r="D30" t="s">
        <v>57</v>
      </c>
      <c r="E30" t="s">
        <v>58</v>
      </c>
    </row>
    <row r="31" spans="1:7" x14ac:dyDescent="0.55000000000000004">
      <c r="A31">
        <v>101</v>
      </c>
      <c r="B31" s="29">
        <v>101</v>
      </c>
      <c r="C31" t="s">
        <v>56</v>
      </c>
      <c r="D31" t="s">
        <v>59</v>
      </c>
      <c r="E31" t="s">
        <v>60</v>
      </c>
    </row>
    <row r="32" spans="1:7" x14ac:dyDescent="0.55000000000000004">
      <c r="A32">
        <v>101</v>
      </c>
      <c r="B32" s="29">
        <v>101</v>
      </c>
      <c r="C32" t="s">
        <v>56</v>
      </c>
      <c r="D32" t="s">
        <v>61</v>
      </c>
      <c r="E32" t="s">
        <v>62</v>
      </c>
    </row>
    <row r="33" spans="1:7" x14ac:dyDescent="0.55000000000000004">
      <c r="A33">
        <v>101</v>
      </c>
      <c r="B33" s="29">
        <v>101</v>
      </c>
      <c r="C33" t="s">
        <v>56</v>
      </c>
      <c r="D33" t="s">
        <v>63</v>
      </c>
      <c r="E33" t="s">
        <v>60</v>
      </c>
    </row>
    <row r="34" spans="1:7" x14ac:dyDescent="0.55000000000000004">
      <c r="A34">
        <v>101</v>
      </c>
      <c r="B34" s="29">
        <v>101</v>
      </c>
      <c r="C34" t="s">
        <v>56</v>
      </c>
      <c r="D34" t="s">
        <v>64</v>
      </c>
      <c r="E34" t="s">
        <v>65</v>
      </c>
    </row>
    <row r="35" spans="1:7" x14ac:dyDescent="0.55000000000000004">
      <c r="A35">
        <v>102</v>
      </c>
      <c r="B35" s="29">
        <v>102</v>
      </c>
      <c r="C35" t="s">
        <v>12</v>
      </c>
      <c r="D35" t="s">
        <v>13</v>
      </c>
      <c r="E35" t="s">
        <v>14</v>
      </c>
    </row>
    <row r="36" spans="1:7" x14ac:dyDescent="0.55000000000000004">
      <c r="A36">
        <v>102</v>
      </c>
      <c r="B36" s="29">
        <v>102</v>
      </c>
      <c r="C36" t="s">
        <v>12</v>
      </c>
      <c r="D36" t="s">
        <v>35</v>
      </c>
      <c r="E36" t="s">
        <v>16</v>
      </c>
      <c r="F36">
        <v>1.5</v>
      </c>
    </row>
    <row r="37" spans="1:7" x14ac:dyDescent="0.55000000000000004">
      <c r="A37">
        <v>102</v>
      </c>
      <c r="B37" s="29">
        <v>102</v>
      </c>
      <c r="C37" t="s">
        <v>12</v>
      </c>
      <c r="D37" s="3" t="s">
        <v>34</v>
      </c>
      <c r="E37" t="s">
        <v>24</v>
      </c>
    </row>
    <row r="38" spans="1:7" x14ac:dyDescent="0.55000000000000004">
      <c r="A38">
        <v>102</v>
      </c>
      <c r="B38" s="29">
        <v>102</v>
      </c>
      <c r="C38" t="s">
        <v>12</v>
      </c>
      <c r="D38" t="s">
        <v>15</v>
      </c>
      <c r="E38" t="s">
        <v>16</v>
      </c>
      <c r="G38" t="s">
        <v>67</v>
      </c>
    </row>
    <row r="39" spans="1:7" x14ac:dyDescent="0.55000000000000004">
      <c r="A39">
        <v>102</v>
      </c>
      <c r="B39" s="29">
        <v>102</v>
      </c>
      <c r="C39" t="s">
        <v>12</v>
      </c>
      <c r="D39" t="s">
        <v>66</v>
      </c>
      <c r="E39" t="s">
        <v>16</v>
      </c>
      <c r="F39">
        <v>1</v>
      </c>
      <c r="G39" t="s">
        <v>68</v>
      </c>
    </row>
    <row r="40" spans="1:7" x14ac:dyDescent="0.55000000000000004">
      <c r="A40">
        <v>102</v>
      </c>
      <c r="B40" s="29">
        <v>102</v>
      </c>
      <c r="C40" t="s">
        <v>12</v>
      </c>
      <c r="D40" t="s">
        <v>17</v>
      </c>
      <c r="E40" t="s">
        <v>18</v>
      </c>
      <c r="G40" t="s">
        <v>19</v>
      </c>
    </row>
    <row r="41" spans="1:7" x14ac:dyDescent="0.55000000000000004">
      <c r="A41">
        <v>102</v>
      </c>
      <c r="B41" s="29">
        <v>102</v>
      </c>
      <c r="C41" t="s">
        <v>12</v>
      </c>
      <c r="D41" s="2" t="s">
        <v>20</v>
      </c>
      <c r="E41" t="s">
        <v>21</v>
      </c>
      <c r="F41">
        <v>0</v>
      </c>
    </row>
    <row r="42" spans="1:7" x14ac:dyDescent="0.55000000000000004">
      <c r="A42">
        <v>102</v>
      </c>
      <c r="B42" s="29">
        <v>102</v>
      </c>
      <c r="C42" t="s">
        <v>12</v>
      </c>
      <c r="D42" s="2" t="s">
        <v>22</v>
      </c>
      <c r="E42" t="s">
        <v>21</v>
      </c>
      <c r="F42">
        <v>100</v>
      </c>
    </row>
    <row r="43" spans="1:7" x14ac:dyDescent="0.55000000000000004">
      <c r="A43">
        <v>102</v>
      </c>
      <c r="B43" s="29">
        <v>102</v>
      </c>
      <c r="C43" t="s">
        <v>12</v>
      </c>
      <c r="D43" t="s">
        <v>23</v>
      </c>
      <c r="E43" t="s">
        <v>24</v>
      </c>
      <c r="F43">
        <v>0</v>
      </c>
    </row>
    <row r="44" spans="1:7" x14ac:dyDescent="0.55000000000000004">
      <c r="A44">
        <v>102</v>
      </c>
      <c r="B44" s="29">
        <v>102</v>
      </c>
      <c r="C44" t="s">
        <v>12</v>
      </c>
      <c r="D44" t="s">
        <v>25</v>
      </c>
      <c r="E44" t="s">
        <v>24</v>
      </c>
      <c r="F44">
        <v>0</v>
      </c>
      <c r="G44" t="s">
        <v>26</v>
      </c>
    </row>
    <row r="45" spans="1:7" x14ac:dyDescent="0.55000000000000004">
      <c r="A45">
        <v>102</v>
      </c>
      <c r="B45" s="29">
        <v>102</v>
      </c>
      <c r="C45" t="s">
        <v>12</v>
      </c>
      <c r="D45" t="s">
        <v>27</v>
      </c>
      <c r="E45" t="s">
        <v>21</v>
      </c>
      <c r="F45">
        <v>0</v>
      </c>
    </row>
    <row r="46" spans="1:7" x14ac:dyDescent="0.55000000000000004">
      <c r="A46">
        <v>102</v>
      </c>
      <c r="B46" s="29">
        <v>102</v>
      </c>
      <c r="C46" t="s">
        <v>12</v>
      </c>
      <c r="D46" t="s">
        <v>28</v>
      </c>
      <c r="E46" t="s">
        <v>21</v>
      </c>
      <c r="F46">
        <v>0</v>
      </c>
    </row>
    <row r="47" spans="1:7" x14ac:dyDescent="0.55000000000000004">
      <c r="A47">
        <v>102</v>
      </c>
      <c r="B47" s="29">
        <v>102</v>
      </c>
      <c r="C47" t="s">
        <v>12</v>
      </c>
      <c r="D47" t="s">
        <v>29</v>
      </c>
      <c r="E47" t="s">
        <v>21</v>
      </c>
      <c r="F47">
        <v>0</v>
      </c>
    </row>
    <row r="48" spans="1:7" x14ac:dyDescent="0.55000000000000004">
      <c r="A48">
        <v>102</v>
      </c>
      <c r="B48" s="29">
        <v>102</v>
      </c>
      <c r="C48" t="s">
        <v>12</v>
      </c>
      <c r="D48" t="s">
        <v>30</v>
      </c>
      <c r="E48" t="s">
        <v>21</v>
      </c>
      <c r="F48">
        <v>0</v>
      </c>
    </row>
    <row r="49" spans="1:7" x14ac:dyDescent="0.55000000000000004">
      <c r="A49">
        <v>102</v>
      </c>
      <c r="B49" s="29">
        <v>102</v>
      </c>
      <c r="C49" t="s">
        <v>12</v>
      </c>
      <c r="D49" t="s">
        <v>31</v>
      </c>
      <c r="E49" t="s">
        <v>21</v>
      </c>
      <c r="F49">
        <v>70</v>
      </c>
    </row>
    <row r="50" spans="1:7" x14ac:dyDescent="0.55000000000000004">
      <c r="A50">
        <v>102</v>
      </c>
      <c r="B50" s="29">
        <v>102</v>
      </c>
      <c r="C50" t="s">
        <v>12</v>
      </c>
      <c r="D50" t="s">
        <v>32</v>
      </c>
      <c r="E50" t="s">
        <v>21</v>
      </c>
      <c r="F50">
        <v>0</v>
      </c>
    </row>
    <row r="51" spans="1:7" x14ac:dyDescent="0.55000000000000004">
      <c r="A51">
        <v>102</v>
      </c>
      <c r="B51" s="29">
        <v>102</v>
      </c>
      <c r="C51" t="s">
        <v>12</v>
      </c>
      <c r="D51" t="s">
        <v>33</v>
      </c>
      <c r="E51" t="s">
        <v>21</v>
      </c>
      <c r="F51">
        <v>30</v>
      </c>
    </row>
    <row r="52" spans="1:7" x14ac:dyDescent="0.55000000000000004">
      <c r="A52">
        <v>102</v>
      </c>
      <c r="B52" s="29">
        <v>102</v>
      </c>
      <c r="C52" t="s">
        <v>36</v>
      </c>
      <c r="D52" t="s">
        <v>37</v>
      </c>
      <c r="E52" t="s">
        <v>38</v>
      </c>
      <c r="F52">
        <v>9.4</v>
      </c>
    </row>
    <row r="53" spans="1:7" x14ac:dyDescent="0.55000000000000004">
      <c r="A53">
        <v>102</v>
      </c>
      <c r="B53" s="29">
        <v>102</v>
      </c>
      <c r="C53" t="s">
        <v>36</v>
      </c>
      <c r="D53" t="s">
        <v>39</v>
      </c>
      <c r="E53" t="s">
        <v>40</v>
      </c>
      <c r="F53">
        <v>11.74</v>
      </c>
    </row>
    <row r="54" spans="1:7" x14ac:dyDescent="0.55000000000000004">
      <c r="A54">
        <v>102</v>
      </c>
      <c r="B54" s="29">
        <v>102</v>
      </c>
      <c r="C54" t="s">
        <v>36</v>
      </c>
      <c r="D54" t="s">
        <v>41</v>
      </c>
      <c r="E54" t="s">
        <v>21</v>
      </c>
      <c r="F54">
        <v>102.4</v>
      </c>
    </row>
    <row r="55" spans="1:7" x14ac:dyDescent="0.55000000000000004">
      <c r="A55">
        <v>102</v>
      </c>
      <c r="B55" s="29">
        <v>102</v>
      </c>
      <c r="C55" t="s">
        <v>36</v>
      </c>
      <c r="D55" t="s">
        <v>43</v>
      </c>
      <c r="E55" t="s">
        <v>44</v>
      </c>
      <c r="F55">
        <v>99</v>
      </c>
      <c r="G55" t="s">
        <v>74</v>
      </c>
    </row>
    <row r="56" spans="1:7" x14ac:dyDescent="0.55000000000000004">
      <c r="A56">
        <v>102</v>
      </c>
      <c r="B56" s="29">
        <v>102</v>
      </c>
      <c r="C56" t="s">
        <v>36</v>
      </c>
      <c r="D56" t="s">
        <v>42</v>
      </c>
      <c r="F56">
        <v>8.44</v>
      </c>
    </row>
    <row r="57" spans="1:7" x14ac:dyDescent="0.55000000000000004">
      <c r="A57">
        <v>102</v>
      </c>
      <c r="B57" s="29">
        <v>102</v>
      </c>
      <c r="C57" t="s">
        <v>45</v>
      </c>
      <c r="D57" t="s">
        <v>47</v>
      </c>
      <c r="E57" t="s">
        <v>21</v>
      </c>
      <c r="F57">
        <v>0</v>
      </c>
    </row>
    <row r="58" spans="1:7" x14ac:dyDescent="0.55000000000000004">
      <c r="A58">
        <v>102</v>
      </c>
      <c r="B58" s="29">
        <v>102</v>
      </c>
      <c r="C58" t="s">
        <v>45</v>
      </c>
      <c r="D58" t="s">
        <v>48</v>
      </c>
      <c r="E58" t="s">
        <v>21</v>
      </c>
      <c r="F58">
        <v>0</v>
      </c>
    </row>
    <row r="59" spans="1:7" x14ac:dyDescent="0.55000000000000004">
      <c r="A59">
        <v>102</v>
      </c>
      <c r="B59" s="29">
        <v>102</v>
      </c>
      <c r="C59" t="s">
        <v>45</v>
      </c>
      <c r="D59" t="s">
        <v>49</v>
      </c>
      <c r="E59" t="s">
        <v>16</v>
      </c>
    </row>
    <row r="60" spans="1:7" x14ac:dyDescent="0.55000000000000004">
      <c r="A60">
        <v>102</v>
      </c>
      <c r="B60" s="29">
        <v>102</v>
      </c>
      <c r="C60" t="s">
        <v>45</v>
      </c>
      <c r="D60" t="s">
        <v>46</v>
      </c>
      <c r="E60" t="s">
        <v>21</v>
      </c>
      <c r="F60">
        <v>0</v>
      </c>
    </row>
    <row r="61" spans="1:7" x14ac:dyDescent="0.55000000000000004">
      <c r="A61">
        <v>102</v>
      </c>
      <c r="B61" s="29">
        <v>102</v>
      </c>
      <c r="C61" t="s">
        <v>45</v>
      </c>
      <c r="D61" t="s">
        <v>52</v>
      </c>
      <c r="E61" t="s">
        <v>53</v>
      </c>
    </row>
    <row r="62" spans="1:7" x14ac:dyDescent="0.55000000000000004">
      <c r="A62">
        <v>102</v>
      </c>
      <c r="B62" s="29">
        <v>102</v>
      </c>
      <c r="C62" t="s">
        <v>45</v>
      </c>
      <c r="D62" t="s">
        <v>55</v>
      </c>
    </row>
    <row r="63" spans="1:7" x14ac:dyDescent="0.55000000000000004">
      <c r="A63">
        <v>102</v>
      </c>
      <c r="B63" s="29">
        <v>102</v>
      </c>
      <c r="C63" t="s">
        <v>56</v>
      </c>
      <c r="D63" t="s">
        <v>57</v>
      </c>
      <c r="E63" t="s">
        <v>58</v>
      </c>
    </row>
    <row r="64" spans="1:7" x14ac:dyDescent="0.55000000000000004">
      <c r="A64">
        <v>102</v>
      </c>
      <c r="B64" s="29">
        <v>102</v>
      </c>
      <c r="C64" t="s">
        <v>56</v>
      </c>
      <c r="D64" t="s">
        <v>59</v>
      </c>
      <c r="E64" t="s">
        <v>60</v>
      </c>
    </row>
    <row r="65" spans="1:7" x14ac:dyDescent="0.55000000000000004">
      <c r="A65">
        <v>102</v>
      </c>
      <c r="B65" s="29">
        <v>102</v>
      </c>
      <c r="C65" t="s">
        <v>56</v>
      </c>
      <c r="D65" t="s">
        <v>61</v>
      </c>
      <c r="E65" t="s">
        <v>62</v>
      </c>
    </row>
    <row r="66" spans="1:7" x14ac:dyDescent="0.55000000000000004">
      <c r="A66">
        <v>102</v>
      </c>
      <c r="B66" s="29">
        <v>102</v>
      </c>
      <c r="C66" t="s">
        <v>56</v>
      </c>
      <c r="D66" t="s">
        <v>63</v>
      </c>
      <c r="E66" t="s">
        <v>60</v>
      </c>
    </row>
    <row r="67" spans="1:7" x14ac:dyDescent="0.55000000000000004">
      <c r="A67">
        <v>102</v>
      </c>
      <c r="B67" s="29">
        <v>102</v>
      </c>
      <c r="C67" t="s">
        <v>56</v>
      </c>
      <c r="D67" t="s">
        <v>64</v>
      </c>
      <c r="E67" t="s">
        <v>65</v>
      </c>
    </row>
    <row r="68" spans="1:7" x14ac:dyDescent="0.55000000000000004">
      <c r="A68">
        <v>103</v>
      </c>
      <c r="B68" s="29">
        <v>103</v>
      </c>
      <c r="C68" t="s">
        <v>12</v>
      </c>
      <c r="D68" t="s">
        <v>13</v>
      </c>
      <c r="E68" t="s">
        <v>14</v>
      </c>
    </row>
    <row r="69" spans="1:7" x14ac:dyDescent="0.55000000000000004">
      <c r="A69">
        <v>103</v>
      </c>
      <c r="B69" s="29">
        <v>103</v>
      </c>
      <c r="C69" t="s">
        <v>12</v>
      </c>
      <c r="D69" t="s">
        <v>35</v>
      </c>
      <c r="E69" t="s">
        <v>16</v>
      </c>
      <c r="F69">
        <v>1.5</v>
      </c>
    </row>
    <row r="70" spans="1:7" x14ac:dyDescent="0.55000000000000004">
      <c r="A70">
        <v>103</v>
      </c>
      <c r="B70" s="29">
        <v>103</v>
      </c>
      <c r="C70" t="s">
        <v>12</v>
      </c>
      <c r="D70" s="3" t="s">
        <v>34</v>
      </c>
      <c r="E70" t="s">
        <v>24</v>
      </c>
    </row>
    <row r="71" spans="1:7" x14ac:dyDescent="0.55000000000000004">
      <c r="A71">
        <v>103</v>
      </c>
      <c r="B71" s="29">
        <v>103</v>
      </c>
      <c r="C71" t="s">
        <v>12</v>
      </c>
      <c r="D71" t="s">
        <v>15</v>
      </c>
      <c r="E71" t="s">
        <v>16</v>
      </c>
      <c r="G71" t="s">
        <v>67</v>
      </c>
    </row>
    <row r="72" spans="1:7" x14ac:dyDescent="0.55000000000000004">
      <c r="A72">
        <v>103</v>
      </c>
      <c r="B72" s="29">
        <v>103</v>
      </c>
      <c r="C72" t="s">
        <v>12</v>
      </c>
      <c r="D72" t="s">
        <v>66</v>
      </c>
      <c r="E72" t="s">
        <v>16</v>
      </c>
      <c r="F72">
        <v>1</v>
      </c>
      <c r="G72" t="s">
        <v>68</v>
      </c>
    </row>
    <row r="73" spans="1:7" x14ac:dyDescent="0.55000000000000004">
      <c r="A73">
        <v>103</v>
      </c>
      <c r="B73" s="29">
        <v>103</v>
      </c>
      <c r="C73" t="s">
        <v>12</v>
      </c>
      <c r="D73" t="s">
        <v>17</v>
      </c>
      <c r="E73" t="s">
        <v>18</v>
      </c>
      <c r="G73" t="s">
        <v>19</v>
      </c>
    </row>
    <row r="74" spans="1:7" x14ac:dyDescent="0.55000000000000004">
      <c r="A74">
        <v>103</v>
      </c>
      <c r="B74" s="29">
        <v>103</v>
      </c>
      <c r="C74" t="s">
        <v>12</v>
      </c>
      <c r="D74" s="2" t="s">
        <v>20</v>
      </c>
      <c r="E74" t="s">
        <v>21</v>
      </c>
      <c r="F74">
        <v>0</v>
      </c>
    </row>
    <row r="75" spans="1:7" x14ac:dyDescent="0.55000000000000004">
      <c r="A75">
        <v>103</v>
      </c>
      <c r="B75" s="29">
        <v>103</v>
      </c>
      <c r="C75" t="s">
        <v>12</v>
      </c>
      <c r="D75" s="2" t="s">
        <v>22</v>
      </c>
      <c r="E75" t="s">
        <v>21</v>
      </c>
      <c r="F75">
        <v>100</v>
      </c>
    </row>
    <row r="76" spans="1:7" x14ac:dyDescent="0.55000000000000004">
      <c r="A76">
        <v>103</v>
      </c>
      <c r="B76" s="29">
        <v>103</v>
      </c>
      <c r="C76" t="s">
        <v>12</v>
      </c>
      <c r="D76" t="s">
        <v>23</v>
      </c>
      <c r="E76" t="s">
        <v>24</v>
      </c>
      <c r="F76">
        <v>0</v>
      </c>
    </row>
    <row r="77" spans="1:7" x14ac:dyDescent="0.55000000000000004">
      <c r="A77">
        <v>103</v>
      </c>
      <c r="B77" s="29">
        <v>103</v>
      </c>
      <c r="C77" t="s">
        <v>12</v>
      </c>
      <c r="D77" t="s">
        <v>25</v>
      </c>
      <c r="E77" t="s">
        <v>24</v>
      </c>
      <c r="F77">
        <v>0</v>
      </c>
      <c r="G77" t="s">
        <v>26</v>
      </c>
    </row>
    <row r="78" spans="1:7" x14ac:dyDescent="0.55000000000000004">
      <c r="A78">
        <v>103</v>
      </c>
      <c r="B78" s="29">
        <v>103</v>
      </c>
      <c r="C78" t="s">
        <v>12</v>
      </c>
      <c r="D78" t="s">
        <v>27</v>
      </c>
      <c r="E78" t="s">
        <v>21</v>
      </c>
      <c r="F78">
        <v>0</v>
      </c>
    </row>
    <row r="79" spans="1:7" x14ac:dyDescent="0.55000000000000004">
      <c r="A79">
        <v>103</v>
      </c>
      <c r="B79" s="29">
        <v>103</v>
      </c>
      <c r="C79" t="s">
        <v>12</v>
      </c>
      <c r="D79" t="s">
        <v>28</v>
      </c>
      <c r="E79" t="s">
        <v>21</v>
      </c>
      <c r="F79">
        <v>0</v>
      </c>
    </row>
    <row r="80" spans="1:7" x14ac:dyDescent="0.55000000000000004">
      <c r="A80">
        <v>103</v>
      </c>
      <c r="B80" s="29">
        <v>103</v>
      </c>
      <c r="C80" t="s">
        <v>12</v>
      </c>
      <c r="D80" t="s">
        <v>29</v>
      </c>
      <c r="E80" t="s">
        <v>21</v>
      </c>
      <c r="F80">
        <v>0</v>
      </c>
    </row>
    <row r="81" spans="1:7" x14ac:dyDescent="0.55000000000000004">
      <c r="A81">
        <v>103</v>
      </c>
      <c r="B81" s="29">
        <v>103</v>
      </c>
      <c r="C81" t="s">
        <v>12</v>
      </c>
      <c r="D81" t="s">
        <v>30</v>
      </c>
      <c r="E81" t="s">
        <v>21</v>
      </c>
      <c r="F81">
        <v>0</v>
      </c>
    </row>
    <row r="82" spans="1:7" x14ac:dyDescent="0.55000000000000004">
      <c r="A82">
        <v>103</v>
      </c>
      <c r="B82" s="29">
        <v>103</v>
      </c>
      <c r="C82" t="s">
        <v>12</v>
      </c>
      <c r="D82" t="s">
        <v>31</v>
      </c>
      <c r="E82" t="s">
        <v>21</v>
      </c>
      <c r="F82">
        <v>70</v>
      </c>
    </row>
    <row r="83" spans="1:7" x14ac:dyDescent="0.55000000000000004">
      <c r="A83">
        <v>103</v>
      </c>
      <c r="B83" s="29">
        <v>103</v>
      </c>
      <c r="C83" t="s">
        <v>12</v>
      </c>
      <c r="D83" t="s">
        <v>32</v>
      </c>
      <c r="E83" t="s">
        <v>21</v>
      </c>
      <c r="F83">
        <v>0</v>
      </c>
    </row>
    <row r="84" spans="1:7" x14ac:dyDescent="0.55000000000000004">
      <c r="A84">
        <v>103</v>
      </c>
      <c r="B84" s="29">
        <v>103</v>
      </c>
      <c r="C84" t="s">
        <v>12</v>
      </c>
      <c r="D84" t="s">
        <v>33</v>
      </c>
      <c r="E84" t="s">
        <v>21</v>
      </c>
      <c r="F84">
        <v>30</v>
      </c>
    </row>
    <row r="85" spans="1:7" x14ac:dyDescent="0.55000000000000004">
      <c r="A85">
        <v>103</v>
      </c>
      <c r="B85" s="29">
        <v>103</v>
      </c>
      <c r="C85" t="s">
        <v>36</v>
      </c>
      <c r="D85" t="s">
        <v>37</v>
      </c>
      <c r="E85" t="s">
        <v>38</v>
      </c>
      <c r="F85">
        <v>9.4</v>
      </c>
    </row>
    <row r="86" spans="1:7" x14ac:dyDescent="0.55000000000000004">
      <c r="A86">
        <v>103</v>
      </c>
      <c r="B86" s="29">
        <v>103</v>
      </c>
      <c r="C86" t="s">
        <v>36</v>
      </c>
      <c r="D86" t="s">
        <v>39</v>
      </c>
      <c r="E86" t="s">
        <v>40</v>
      </c>
      <c r="F86">
        <v>11.74</v>
      </c>
    </row>
    <row r="87" spans="1:7" x14ac:dyDescent="0.55000000000000004">
      <c r="A87">
        <v>103</v>
      </c>
      <c r="B87" s="29">
        <v>103</v>
      </c>
      <c r="C87" t="s">
        <v>36</v>
      </c>
      <c r="D87" t="s">
        <v>41</v>
      </c>
      <c r="E87" t="s">
        <v>21</v>
      </c>
      <c r="F87">
        <v>102.4</v>
      </c>
    </row>
    <row r="88" spans="1:7" x14ac:dyDescent="0.55000000000000004">
      <c r="A88">
        <v>103</v>
      </c>
      <c r="B88" s="29">
        <v>103</v>
      </c>
      <c r="C88" t="s">
        <v>36</v>
      </c>
      <c r="D88" t="s">
        <v>43</v>
      </c>
      <c r="E88" t="s">
        <v>44</v>
      </c>
      <c r="F88">
        <v>99</v>
      </c>
      <c r="G88" t="s">
        <v>74</v>
      </c>
    </row>
    <row r="89" spans="1:7" x14ac:dyDescent="0.55000000000000004">
      <c r="A89">
        <v>103</v>
      </c>
      <c r="B89" s="29">
        <v>103</v>
      </c>
      <c r="C89" t="s">
        <v>36</v>
      </c>
      <c r="D89" t="s">
        <v>42</v>
      </c>
      <c r="F89">
        <v>8.44</v>
      </c>
    </row>
    <row r="90" spans="1:7" x14ac:dyDescent="0.55000000000000004">
      <c r="A90">
        <v>103</v>
      </c>
      <c r="B90" s="29">
        <v>103</v>
      </c>
      <c r="C90" t="s">
        <v>45</v>
      </c>
      <c r="D90" t="s">
        <v>47</v>
      </c>
      <c r="E90" t="s">
        <v>21</v>
      </c>
      <c r="F90">
        <v>0</v>
      </c>
    </row>
    <row r="91" spans="1:7" x14ac:dyDescent="0.55000000000000004">
      <c r="A91">
        <v>103</v>
      </c>
      <c r="B91" s="29">
        <v>103</v>
      </c>
      <c r="C91" t="s">
        <v>45</v>
      </c>
      <c r="D91" t="s">
        <v>48</v>
      </c>
      <c r="E91" t="s">
        <v>21</v>
      </c>
      <c r="F91">
        <v>0</v>
      </c>
    </row>
    <row r="92" spans="1:7" x14ac:dyDescent="0.55000000000000004">
      <c r="A92">
        <v>103</v>
      </c>
      <c r="B92" s="29">
        <v>103</v>
      </c>
      <c r="C92" t="s">
        <v>45</v>
      </c>
      <c r="D92" t="s">
        <v>49</v>
      </c>
      <c r="E92" t="s">
        <v>16</v>
      </c>
    </row>
    <row r="93" spans="1:7" x14ac:dyDescent="0.55000000000000004">
      <c r="A93">
        <v>103</v>
      </c>
      <c r="B93" s="29">
        <v>103</v>
      </c>
      <c r="C93" t="s">
        <v>45</v>
      </c>
      <c r="D93" t="s">
        <v>46</v>
      </c>
      <c r="E93" t="s">
        <v>21</v>
      </c>
      <c r="F93">
        <v>0</v>
      </c>
    </row>
    <row r="94" spans="1:7" x14ac:dyDescent="0.55000000000000004">
      <c r="A94">
        <v>103</v>
      </c>
      <c r="B94" s="29">
        <v>103</v>
      </c>
      <c r="C94" t="s">
        <v>45</v>
      </c>
      <c r="D94" t="s">
        <v>52</v>
      </c>
      <c r="E94" t="s">
        <v>53</v>
      </c>
    </row>
    <row r="95" spans="1:7" x14ac:dyDescent="0.55000000000000004">
      <c r="A95">
        <v>103</v>
      </c>
      <c r="B95" s="29">
        <v>103</v>
      </c>
      <c r="C95" t="s">
        <v>45</v>
      </c>
      <c r="D95" t="s">
        <v>55</v>
      </c>
    </row>
    <row r="96" spans="1:7" x14ac:dyDescent="0.55000000000000004">
      <c r="A96">
        <v>103</v>
      </c>
      <c r="B96" s="29">
        <v>103</v>
      </c>
      <c r="C96" t="s">
        <v>56</v>
      </c>
      <c r="D96" t="s">
        <v>57</v>
      </c>
      <c r="E96" t="s">
        <v>58</v>
      </c>
    </row>
    <row r="97" spans="1:7" x14ac:dyDescent="0.55000000000000004">
      <c r="A97">
        <v>103</v>
      </c>
      <c r="B97" s="29">
        <v>103</v>
      </c>
      <c r="C97" t="s">
        <v>56</v>
      </c>
      <c r="D97" t="s">
        <v>59</v>
      </c>
      <c r="E97" t="s">
        <v>60</v>
      </c>
    </row>
    <row r="98" spans="1:7" x14ac:dyDescent="0.55000000000000004">
      <c r="A98">
        <v>103</v>
      </c>
      <c r="B98" s="29">
        <v>103</v>
      </c>
      <c r="C98" t="s">
        <v>56</v>
      </c>
      <c r="D98" t="s">
        <v>61</v>
      </c>
      <c r="E98" t="s">
        <v>62</v>
      </c>
    </row>
    <row r="99" spans="1:7" x14ac:dyDescent="0.55000000000000004">
      <c r="A99">
        <v>103</v>
      </c>
      <c r="B99" s="29">
        <v>103</v>
      </c>
      <c r="C99" t="s">
        <v>56</v>
      </c>
      <c r="D99" t="s">
        <v>63</v>
      </c>
      <c r="E99" t="s">
        <v>60</v>
      </c>
    </row>
    <row r="100" spans="1:7" x14ac:dyDescent="0.55000000000000004">
      <c r="A100">
        <v>103</v>
      </c>
      <c r="B100" s="29">
        <v>103</v>
      </c>
      <c r="C100" t="s">
        <v>56</v>
      </c>
      <c r="D100" t="s">
        <v>64</v>
      </c>
      <c r="E100" t="s">
        <v>65</v>
      </c>
    </row>
    <row r="101" spans="1:7" x14ac:dyDescent="0.55000000000000004">
      <c r="A101">
        <v>104</v>
      </c>
      <c r="B101" s="29">
        <v>104</v>
      </c>
      <c r="C101" t="s">
        <v>12</v>
      </c>
      <c r="D101" t="s">
        <v>13</v>
      </c>
      <c r="E101" t="s">
        <v>14</v>
      </c>
    </row>
    <row r="102" spans="1:7" x14ac:dyDescent="0.55000000000000004">
      <c r="A102">
        <v>104</v>
      </c>
      <c r="B102" s="29">
        <v>104</v>
      </c>
      <c r="C102" t="s">
        <v>12</v>
      </c>
      <c r="D102" t="s">
        <v>35</v>
      </c>
      <c r="E102" t="s">
        <v>16</v>
      </c>
      <c r="F102">
        <v>1.5</v>
      </c>
    </row>
    <row r="103" spans="1:7" x14ac:dyDescent="0.55000000000000004">
      <c r="A103">
        <v>104</v>
      </c>
      <c r="B103" s="29">
        <v>104</v>
      </c>
      <c r="C103" t="s">
        <v>12</v>
      </c>
      <c r="D103" s="3" t="s">
        <v>34</v>
      </c>
      <c r="E103" t="s">
        <v>24</v>
      </c>
    </row>
    <row r="104" spans="1:7" x14ac:dyDescent="0.55000000000000004">
      <c r="A104">
        <v>104</v>
      </c>
      <c r="B104" s="29">
        <v>104</v>
      </c>
      <c r="C104" t="s">
        <v>12</v>
      </c>
      <c r="D104" t="s">
        <v>15</v>
      </c>
      <c r="E104" t="s">
        <v>16</v>
      </c>
      <c r="G104" t="s">
        <v>67</v>
      </c>
    </row>
    <row r="105" spans="1:7" x14ac:dyDescent="0.55000000000000004">
      <c r="A105">
        <v>104</v>
      </c>
      <c r="B105" s="29">
        <v>104</v>
      </c>
      <c r="C105" t="s">
        <v>12</v>
      </c>
      <c r="D105" t="s">
        <v>66</v>
      </c>
      <c r="E105" t="s">
        <v>16</v>
      </c>
      <c r="F105">
        <v>1</v>
      </c>
      <c r="G105" t="s">
        <v>68</v>
      </c>
    </row>
    <row r="106" spans="1:7" x14ac:dyDescent="0.55000000000000004">
      <c r="A106">
        <v>104</v>
      </c>
      <c r="B106" s="29">
        <v>104</v>
      </c>
      <c r="C106" t="s">
        <v>12</v>
      </c>
      <c r="D106" t="s">
        <v>17</v>
      </c>
      <c r="E106" t="s">
        <v>18</v>
      </c>
      <c r="G106" t="s">
        <v>19</v>
      </c>
    </row>
    <row r="107" spans="1:7" x14ac:dyDescent="0.55000000000000004">
      <c r="A107">
        <v>104</v>
      </c>
      <c r="B107" s="29">
        <v>104</v>
      </c>
      <c r="C107" t="s">
        <v>12</v>
      </c>
      <c r="D107" s="2" t="s">
        <v>20</v>
      </c>
      <c r="E107" t="s">
        <v>21</v>
      </c>
      <c r="F107">
        <v>0</v>
      </c>
    </row>
    <row r="108" spans="1:7" x14ac:dyDescent="0.55000000000000004">
      <c r="A108">
        <v>104</v>
      </c>
      <c r="B108" s="29">
        <v>104</v>
      </c>
      <c r="C108" t="s">
        <v>12</v>
      </c>
      <c r="D108" s="2" t="s">
        <v>22</v>
      </c>
      <c r="E108" t="s">
        <v>21</v>
      </c>
      <c r="F108">
        <v>100</v>
      </c>
    </row>
    <row r="109" spans="1:7" x14ac:dyDescent="0.55000000000000004">
      <c r="A109">
        <v>104</v>
      </c>
      <c r="B109" s="29">
        <v>104</v>
      </c>
      <c r="C109" t="s">
        <v>12</v>
      </c>
      <c r="D109" t="s">
        <v>23</v>
      </c>
      <c r="E109" t="s">
        <v>24</v>
      </c>
      <c r="F109">
        <v>0</v>
      </c>
    </row>
    <row r="110" spans="1:7" x14ac:dyDescent="0.55000000000000004">
      <c r="A110">
        <v>104</v>
      </c>
      <c r="B110" s="29">
        <v>104</v>
      </c>
      <c r="C110" t="s">
        <v>12</v>
      </c>
      <c r="D110" t="s">
        <v>25</v>
      </c>
      <c r="E110" t="s">
        <v>24</v>
      </c>
      <c r="F110">
        <v>0</v>
      </c>
      <c r="G110" t="s">
        <v>26</v>
      </c>
    </row>
    <row r="111" spans="1:7" x14ac:dyDescent="0.55000000000000004">
      <c r="A111">
        <v>104</v>
      </c>
      <c r="B111" s="29">
        <v>104</v>
      </c>
      <c r="C111" t="s">
        <v>12</v>
      </c>
      <c r="D111" t="s">
        <v>27</v>
      </c>
      <c r="E111" t="s">
        <v>21</v>
      </c>
      <c r="F111">
        <v>0</v>
      </c>
    </row>
    <row r="112" spans="1:7" x14ac:dyDescent="0.55000000000000004">
      <c r="A112">
        <v>104</v>
      </c>
      <c r="B112" s="29">
        <v>104</v>
      </c>
      <c r="C112" t="s">
        <v>12</v>
      </c>
      <c r="D112" t="s">
        <v>28</v>
      </c>
      <c r="E112" t="s">
        <v>21</v>
      </c>
      <c r="F112">
        <v>0</v>
      </c>
    </row>
    <row r="113" spans="1:7" x14ac:dyDescent="0.55000000000000004">
      <c r="A113">
        <v>104</v>
      </c>
      <c r="B113" s="29">
        <v>104</v>
      </c>
      <c r="C113" t="s">
        <v>12</v>
      </c>
      <c r="D113" t="s">
        <v>29</v>
      </c>
      <c r="E113" t="s">
        <v>21</v>
      </c>
      <c r="F113">
        <v>0</v>
      </c>
    </row>
    <row r="114" spans="1:7" x14ac:dyDescent="0.55000000000000004">
      <c r="A114">
        <v>104</v>
      </c>
      <c r="B114" s="29">
        <v>104</v>
      </c>
      <c r="C114" t="s">
        <v>12</v>
      </c>
      <c r="D114" t="s">
        <v>30</v>
      </c>
      <c r="E114" t="s">
        <v>21</v>
      </c>
      <c r="F114">
        <v>0</v>
      </c>
    </row>
    <row r="115" spans="1:7" x14ac:dyDescent="0.55000000000000004">
      <c r="A115">
        <v>104</v>
      </c>
      <c r="B115" s="29">
        <v>104</v>
      </c>
      <c r="C115" t="s">
        <v>12</v>
      </c>
      <c r="D115" t="s">
        <v>31</v>
      </c>
      <c r="E115" t="s">
        <v>21</v>
      </c>
      <c r="F115">
        <v>70</v>
      </c>
    </row>
    <row r="116" spans="1:7" x14ac:dyDescent="0.55000000000000004">
      <c r="A116">
        <v>104</v>
      </c>
      <c r="B116" s="29">
        <v>104</v>
      </c>
      <c r="C116" t="s">
        <v>12</v>
      </c>
      <c r="D116" t="s">
        <v>32</v>
      </c>
      <c r="E116" t="s">
        <v>21</v>
      </c>
      <c r="F116">
        <v>0</v>
      </c>
    </row>
    <row r="117" spans="1:7" x14ac:dyDescent="0.55000000000000004">
      <c r="A117">
        <v>104</v>
      </c>
      <c r="B117" s="29">
        <v>104</v>
      </c>
      <c r="C117" t="s">
        <v>12</v>
      </c>
      <c r="D117" t="s">
        <v>33</v>
      </c>
      <c r="E117" t="s">
        <v>21</v>
      </c>
      <c r="F117">
        <v>30</v>
      </c>
    </row>
    <row r="118" spans="1:7" x14ac:dyDescent="0.55000000000000004">
      <c r="A118">
        <v>104</v>
      </c>
      <c r="B118" s="29">
        <v>104</v>
      </c>
      <c r="C118" t="s">
        <v>36</v>
      </c>
      <c r="D118" t="s">
        <v>37</v>
      </c>
      <c r="E118" t="s">
        <v>38</v>
      </c>
      <c r="F118">
        <v>9.4</v>
      </c>
    </row>
    <row r="119" spans="1:7" x14ac:dyDescent="0.55000000000000004">
      <c r="A119">
        <v>104</v>
      </c>
      <c r="B119" s="29">
        <v>104</v>
      </c>
      <c r="C119" t="s">
        <v>36</v>
      </c>
      <c r="D119" t="s">
        <v>39</v>
      </c>
      <c r="E119" t="s">
        <v>40</v>
      </c>
      <c r="F119">
        <v>11.74</v>
      </c>
    </row>
    <row r="120" spans="1:7" x14ac:dyDescent="0.55000000000000004">
      <c r="A120">
        <v>104</v>
      </c>
      <c r="B120" s="29">
        <v>104</v>
      </c>
      <c r="C120" t="s">
        <v>36</v>
      </c>
      <c r="D120" t="s">
        <v>41</v>
      </c>
      <c r="E120" t="s">
        <v>21</v>
      </c>
      <c r="F120">
        <v>102.4</v>
      </c>
    </row>
    <row r="121" spans="1:7" x14ac:dyDescent="0.55000000000000004">
      <c r="A121">
        <v>104</v>
      </c>
      <c r="B121" s="29">
        <v>104</v>
      </c>
      <c r="C121" t="s">
        <v>36</v>
      </c>
      <c r="D121" t="s">
        <v>43</v>
      </c>
      <c r="E121" t="s">
        <v>44</v>
      </c>
      <c r="F121">
        <v>99</v>
      </c>
      <c r="G121" t="s">
        <v>74</v>
      </c>
    </row>
    <row r="122" spans="1:7" x14ac:dyDescent="0.55000000000000004">
      <c r="A122">
        <v>104</v>
      </c>
      <c r="B122" s="29">
        <v>104</v>
      </c>
      <c r="C122" t="s">
        <v>36</v>
      </c>
      <c r="D122" t="s">
        <v>42</v>
      </c>
      <c r="F122">
        <v>8.44</v>
      </c>
    </row>
    <row r="123" spans="1:7" x14ac:dyDescent="0.55000000000000004">
      <c r="A123">
        <v>104</v>
      </c>
      <c r="B123" s="29">
        <v>104</v>
      </c>
      <c r="C123" t="s">
        <v>45</v>
      </c>
      <c r="D123" t="s">
        <v>47</v>
      </c>
      <c r="E123" t="s">
        <v>21</v>
      </c>
      <c r="F123">
        <v>0</v>
      </c>
    </row>
    <row r="124" spans="1:7" x14ac:dyDescent="0.55000000000000004">
      <c r="A124">
        <v>104</v>
      </c>
      <c r="B124" s="29">
        <v>104</v>
      </c>
      <c r="C124" t="s">
        <v>45</v>
      </c>
      <c r="D124" t="s">
        <v>48</v>
      </c>
      <c r="E124" t="s">
        <v>21</v>
      </c>
      <c r="F124">
        <v>0</v>
      </c>
    </row>
    <row r="125" spans="1:7" x14ac:dyDescent="0.55000000000000004">
      <c r="A125">
        <v>104</v>
      </c>
      <c r="B125" s="29">
        <v>104</v>
      </c>
      <c r="C125" t="s">
        <v>45</v>
      </c>
      <c r="D125" t="s">
        <v>49</v>
      </c>
      <c r="E125" t="s">
        <v>16</v>
      </c>
    </row>
    <row r="126" spans="1:7" x14ac:dyDescent="0.55000000000000004">
      <c r="A126">
        <v>104</v>
      </c>
      <c r="B126" s="29">
        <v>104</v>
      </c>
      <c r="C126" t="s">
        <v>45</v>
      </c>
      <c r="D126" t="s">
        <v>46</v>
      </c>
      <c r="E126" t="s">
        <v>21</v>
      </c>
      <c r="F126">
        <v>0</v>
      </c>
    </row>
    <row r="127" spans="1:7" x14ac:dyDescent="0.55000000000000004">
      <c r="A127">
        <v>104</v>
      </c>
      <c r="B127" s="29">
        <v>104</v>
      </c>
      <c r="C127" t="s">
        <v>45</v>
      </c>
      <c r="D127" t="s">
        <v>52</v>
      </c>
      <c r="E127" t="s">
        <v>53</v>
      </c>
    </row>
    <row r="128" spans="1:7" x14ac:dyDescent="0.55000000000000004">
      <c r="A128">
        <v>104</v>
      </c>
      <c r="B128" s="29">
        <v>104</v>
      </c>
      <c r="C128" t="s">
        <v>45</v>
      </c>
      <c r="D128" t="s">
        <v>55</v>
      </c>
    </row>
    <row r="129" spans="1:7" x14ac:dyDescent="0.55000000000000004">
      <c r="A129">
        <v>104</v>
      </c>
      <c r="B129" s="29">
        <v>104</v>
      </c>
      <c r="C129" t="s">
        <v>56</v>
      </c>
      <c r="D129" t="s">
        <v>57</v>
      </c>
      <c r="E129" t="s">
        <v>58</v>
      </c>
    </row>
    <row r="130" spans="1:7" x14ac:dyDescent="0.55000000000000004">
      <c r="A130">
        <v>104</v>
      </c>
      <c r="B130" s="29">
        <v>104</v>
      </c>
      <c r="C130" t="s">
        <v>56</v>
      </c>
      <c r="D130" t="s">
        <v>59</v>
      </c>
      <c r="E130" t="s">
        <v>60</v>
      </c>
    </row>
    <row r="131" spans="1:7" x14ac:dyDescent="0.55000000000000004">
      <c r="A131">
        <v>104</v>
      </c>
      <c r="B131" s="29">
        <v>104</v>
      </c>
      <c r="C131" t="s">
        <v>56</v>
      </c>
      <c r="D131" t="s">
        <v>61</v>
      </c>
      <c r="E131" t="s">
        <v>62</v>
      </c>
    </row>
    <row r="132" spans="1:7" x14ac:dyDescent="0.55000000000000004">
      <c r="A132">
        <v>104</v>
      </c>
      <c r="B132" s="29">
        <v>104</v>
      </c>
      <c r="C132" t="s">
        <v>56</v>
      </c>
      <c r="D132" t="s">
        <v>63</v>
      </c>
      <c r="E132" t="s">
        <v>60</v>
      </c>
    </row>
    <row r="133" spans="1:7" x14ac:dyDescent="0.55000000000000004">
      <c r="A133">
        <v>104</v>
      </c>
      <c r="B133" s="29">
        <v>104</v>
      </c>
      <c r="C133" t="s">
        <v>56</v>
      </c>
      <c r="D133" t="s">
        <v>64</v>
      </c>
      <c r="E133" t="s">
        <v>65</v>
      </c>
    </row>
    <row r="134" spans="1:7" x14ac:dyDescent="0.55000000000000004">
      <c r="A134">
        <v>101</v>
      </c>
      <c r="B134" s="29">
        <v>101.1</v>
      </c>
      <c r="C134" t="s">
        <v>12</v>
      </c>
      <c r="D134" t="s">
        <v>13</v>
      </c>
      <c r="E134" t="s">
        <v>14</v>
      </c>
    </row>
    <row r="135" spans="1:7" x14ac:dyDescent="0.55000000000000004">
      <c r="A135">
        <v>101</v>
      </c>
      <c r="B135" s="29">
        <v>101.1</v>
      </c>
      <c r="C135" t="s">
        <v>12</v>
      </c>
      <c r="D135" t="s">
        <v>35</v>
      </c>
      <c r="E135" t="s">
        <v>16</v>
      </c>
    </row>
    <row r="136" spans="1:7" x14ac:dyDescent="0.55000000000000004">
      <c r="A136">
        <v>101</v>
      </c>
      <c r="B136" s="29">
        <v>101.1</v>
      </c>
      <c r="C136" t="s">
        <v>12</v>
      </c>
      <c r="D136" s="3" t="s">
        <v>34</v>
      </c>
      <c r="E136" t="s">
        <v>24</v>
      </c>
      <c r="F136">
        <v>0</v>
      </c>
    </row>
    <row r="137" spans="1:7" x14ac:dyDescent="0.55000000000000004">
      <c r="A137">
        <v>101</v>
      </c>
      <c r="B137" s="29">
        <v>101.1</v>
      </c>
      <c r="C137" t="s">
        <v>12</v>
      </c>
      <c r="D137" t="s">
        <v>15</v>
      </c>
      <c r="E137" t="s">
        <v>16</v>
      </c>
    </row>
    <row r="138" spans="1:7" x14ac:dyDescent="0.55000000000000004">
      <c r="A138">
        <v>101</v>
      </c>
      <c r="B138" s="29">
        <v>101.1</v>
      </c>
      <c r="C138" t="s">
        <v>12</v>
      </c>
      <c r="D138" t="s">
        <v>66</v>
      </c>
      <c r="E138" t="s">
        <v>16</v>
      </c>
      <c r="F138">
        <f>F139*10</f>
        <v>1.368421052631579</v>
      </c>
    </row>
    <row r="139" spans="1:7" x14ac:dyDescent="0.55000000000000004">
      <c r="A139">
        <v>101</v>
      </c>
      <c r="B139" s="29">
        <v>101.1</v>
      </c>
      <c r="C139" t="s">
        <v>12</v>
      </c>
      <c r="D139" t="s">
        <v>17</v>
      </c>
      <c r="E139" t="s">
        <v>18</v>
      </c>
      <c r="F139">
        <f>130/950</f>
        <v>0.1368421052631579</v>
      </c>
      <c r="G139" t="s">
        <v>75</v>
      </c>
    </row>
    <row r="140" spans="1:7" x14ac:dyDescent="0.55000000000000004">
      <c r="A140">
        <v>101</v>
      </c>
      <c r="B140" s="29">
        <v>101.1</v>
      </c>
      <c r="C140" t="s">
        <v>12</v>
      </c>
      <c r="D140" s="2" t="s">
        <v>20</v>
      </c>
      <c r="E140" t="s">
        <v>21</v>
      </c>
      <c r="F140">
        <v>0</v>
      </c>
    </row>
    <row r="141" spans="1:7" x14ac:dyDescent="0.55000000000000004">
      <c r="A141">
        <v>101</v>
      </c>
      <c r="B141" s="29">
        <v>101.1</v>
      </c>
      <c r="C141" t="s">
        <v>12</v>
      </c>
      <c r="D141" s="2" t="s">
        <v>22</v>
      </c>
      <c r="E141" t="s">
        <v>21</v>
      </c>
      <c r="F141">
        <v>100</v>
      </c>
    </row>
    <row r="142" spans="1:7" x14ac:dyDescent="0.55000000000000004">
      <c r="A142">
        <v>101</v>
      </c>
      <c r="B142" s="29">
        <v>101.1</v>
      </c>
      <c r="C142" t="s">
        <v>12</v>
      </c>
      <c r="D142" t="s">
        <v>23</v>
      </c>
      <c r="E142" t="s">
        <v>24</v>
      </c>
      <c r="F142">
        <v>0</v>
      </c>
    </row>
    <row r="143" spans="1:7" x14ac:dyDescent="0.55000000000000004">
      <c r="A143">
        <v>101</v>
      </c>
      <c r="B143" s="29">
        <v>101.1</v>
      </c>
      <c r="C143" t="s">
        <v>12</v>
      </c>
      <c r="D143" t="s">
        <v>25</v>
      </c>
      <c r="E143" t="s">
        <v>24</v>
      </c>
      <c r="F143">
        <v>0</v>
      </c>
    </row>
    <row r="144" spans="1:7" x14ac:dyDescent="0.55000000000000004">
      <c r="A144">
        <v>101</v>
      </c>
      <c r="B144" s="29">
        <v>101.1</v>
      </c>
      <c r="C144" t="s">
        <v>12</v>
      </c>
      <c r="D144" t="s">
        <v>27</v>
      </c>
      <c r="E144" t="s">
        <v>21</v>
      </c>
    </row>
    <row r="145" spans="1:6" x14ac:dyDescent="0.55000000000000004">
      <c r="A145">
        <v>101</v>
      </c>
      <c r="B145" s="29">
        <v>101.1</v>
      </c>
      <c r="C145" t="s">
        <v>12</v>
      </c>
      <c r="D145" t="s">
        <v>28</v>
      </c>
      <c r="E145" t="s">
        <v>21</v>
      </c>
    </row>
    <row r="146" spans="1:6" x14ac:dyDescent="0.55000000000000004">
      <c r="A146">
        <v>101</v>
      </c>
      <c r="B146" s="29">
        <v>101.1</v>
      </c>
      <c r="C146" t="s">
        <v>12</v>
      </c>
      <c r="D146" t="s">
        <v>29</v>
      </c>
      <c r="E146" t="s">
        <v>21</v>
      </c>
    </row>
    <row r="147" spans="1:6" x14ac:dyDescent="0.55000000000000004">
      <c r="A147">
        <v>101</v>
      </c>
      <c r="B147" s="29">
        <v>101.1</v>
      </c>
      <c r="C147" t="s">
        <v>12</v>
      </c>
      <c r="D147" t="s">
        <v>30</v>
      </c>
      <c r="E147" t="s">
        <v>21</v>
      </c>
    </row>
    <row r="148" spans="1:6" x14ac:dyDescent="0.55000000000000004">
      <c r="A148">
        <v>101</v>
      </c>
      <c r="B148" s="29">
        <v>101.1</v>
      </c>
      <c r="C148" t="s">
        <v>12</v>
      </c>
      <c r="D148" t="s">
        <v>31</v>
      </c>
      <c r="E148" t="s">
        <v>21</v>
      </c>
      <c r="F148">
        <v>40</v>
      </c>
    </row>
    <row r="149" spans="1:6" x14ac:dyDescent="0.55000000000000004">
      <c r="A149">
        <v>101</v>
      </c>
      <c r="B149" s="29">
        <v>101.1</v>
      </c>
      <c r="C149" t="s">
        <v>12</v>
      </c>
      <c r="D149" t="s">
        <v>32</v>
      </c>
      <c r="E149" t="s">
        <v>21</v>
      </c>
    </row>
    <row r="150" spans="1:6" x14ac:dyDescent="0.55000000000000004">
      <c r="A150">
        <v>101</v>
      </c>
      <c r="B150" s="29">
        <v>101.1</v>
      </c>
      <c r="C150" t="s">
        <v>12</v>
      </c>
      <c r="D150" t="s">
        <v>33</v>
      </c>
      <c r="E150" t="s">
        <v>21</v>
      </c>
      <c r="F150">
        <v>60</v>
      </c>
    </row>
    <row r="151" spans="1:6" x14ac:dyDescent="0.55000000000000004">
      <c r="A151">
        <v>101</v>
      </c>
      <c r="B151" s="29">
        <v>101.1</v>
      </c>
      <c r="C151" t="s">
        <v>36</v>
      </c>
      <c r="D151" t="s">
        <v>37</v>
      </c>
      <c r="E151" t="s">
        <v>38</v>
      </c>
      <c r="F151">
        <v>12.8</v>
      </c>
    </row>
    <row r="152" spans="1:6" x14ac:dyDescent="0.55000000000000004">
      <c r="A152">
        <v>101</v>
      </c>
      <c r="B152" s="29">
        <v>101.1</v>
      </c>
      <c r="C152" t="s">
        <v>36</v>
      </c>
      <c r="D152" t="s">
        <v>39</v>
      </c>
      <c r="E152" t="s">
        <v>40</v>
      </c>
      <c r="F152">
        <v>12.95</v>
      </c>
    </row>
    <row r="153" spans="1:6" x14ac:dyDescent="0.55000000000000004">
      <c r="A153">
        <v>101</v>
      </c>
      <c r="B153" s="29">
        <v>101.1</v>
      </c>
      <c r="C153" t="s">
        <v>36</v>
      </c>
      <c r="D153" t="s">
        <v>41</v>
      </c>
      <c r="E153" t="s">
        <v>21</v>
      </c>
      <c r="F153">
        <v>122.3</v>
      </c>
    </row>
    <row r="154" spans="1:6" x14ac:dyDescent="0.55000000000000004">
      <c r="A154">
        <v>101</v>
      </c>
      <c r="B154" s="29">
        <v>101.1</v>
      </c>
      <c r="C154" t="s">
        <v>36</v>
      </c>
      <c r="D154" t="s">
        <v>43</v>
      </c>
      <c r="E154" t="s">
        <v>44</v>
      </c>
      <c r="F154">
        <v>74</v>
      </c>
    </row>
    <row r="155" spans="1:6" x14ac:dyDescent="0.55000000000000004">
      <c r="A155">
        <v>101</v>
      </c>
      <c r="B155" s="29">
        <v>101.1</v>
      </c>
      <c r="C155" t="s">
        <v>36</v>
      </c>
      <c r="D155" t="s">
        <v>42</v>
      </c>
      <c r="F155">
        <v>9.59</v>
      </c>
    </row>
    <row r="156" spans="1:6" x14ac:dyDescent="0.55000000000000004">
      <c r="A156">
        <v>101</v>
      </c>
      <c r="B156" s="29">
        <v>101.1</v>
      </c>
      <c r="C156" t="s">
        <v>45</v>
      </c>
      <c r="D156" t="s">
        <v>47</v>
      </c>
      <c r="E156" t="s">
        <v>21</v>
      </c>
      <c r="F156">
        <v>0</v>
      </c>
    </row>
    <row r="157" spans="1:6" x14ac:dyDescent="0.55000000000000004">
      <c r="A157">
        <v>101</v>
      </c>
      <c r="B157" s="29">
        <v>101.1</v>
      </c>
      <c r="C157" t="s">
        <v>45</v>
      </c>
      <c r="D157" t="s">
        <v>48</v>
      </c>
      <c r="E157" t="s">
        <v>21</v>
      </c>
      <c r="F157">
        <v>0</v>
      </c>
    </row>
    <row r="158" spans="1:6" x14ac:dyDescent="0.55000000000000004">
      <c r="A158">
        <v>101</v>
      </c>
      <c r="B158" s="29">
        <v>101.1</v>
      </c>
      <c r="C158" t="s">
        <v>45</v>
      </c>
      <c r="D158" t="s">
        <v>49</v>
      </c>
      <c r="E158" t="s">
        <v>16</v>
      </c>
    </row>
    <row r="159" spans="1:6" x14ac:dyDescent="0.55000000000000004">
      <c r="A159">
        <v>101</v>
      </c>
      <c r="B159" s="29">
        <v>101.1</v>
      </c>
      <c r="C159" t="s">
        <v>45</v>
      </c>
      <c r="D159" t="s">
        <v>46</v>
      </c>
      <c r="E159" t="s">
        <v>21</v>
      </c>
      <c r="F159">
        <v>0</v>
      </c>
    </row>
    <row r="160" spans="1:6" x14ac:dyDescent="0.55000000000000004">
      <c r="A160">
        <v>101</v>
      </c>
      <c r="B160" s="29">
        <v>101.1</v>
      </c>
      <c r="C160" t="s">
        <v>45</v>
      </c>
      <c r="D160" t="s">
        <v>52</v>
      </c>
      <c r="E160" t="s">
        <v>53</v>
      </c>
    </row>
    <row r="161" spans="1:6" x14ac:dyDescent="0.55000000000000004">
      <c r="A161">
        <v>101</v>
      </c>
      <c r="B161" s="29">
        <v>101.1</v>
      </c>
      <c r="C161" t="s">
        <v>45</v>
      </c>
      <c r="D161" t="s">
        <v>55</v>
      </c>
    </row>
    <row r="162" spans="1:6" x14ac:dyDescent="0.55000000000000004">
      <c r="A162">
        <v>101</v>
      </c>
      <c r="B162" s="29">
        <v>101.1</v>
      </c>
      <c r="C162" t="s">
        <v>56</v>
      </c>
      <c r="D162" t="s">
        <v>57</v>
      </c>
      <c r="E162" t="s">
        <v>58</v>
      </c>
    </row>
    <row r="163" spans="1:6" x14ac:dyDescent="0.55000000000000004">
      <c r="A163">
        <v>101</v>
      </c>
      <c r="B163" s="29">
        <v>101.1</v>
      </c>
      <c r="C163" t="s">
        <v>56</v>
      </c>
      <c r="D163" t="s">
        <v>59</v>
      </c>
      <c r="E163" t="s">
        <v>60</v>
      </c>
    </row>
    <row r="164" spans="1:6" x14ac:dyDescent="0.55000000000000004">
      <c r="A164">
        <v>101</v>
      </c>
      <c r="B164" s="29">
        <v>101.1</v>
      </c>
      <c r="C164" t="s">
        <v>56</v>
      </c>
      <c r="D164" t="s">
        <v>61</v>
      </c>
      <c r="E164" t="s">
        <v>62</v>
      </c>
    </row>
    <row r="165" spans="1:6" x14ac:dyDescent="0.55000000000000004">
      <c r="A165">
        <v>101</v>
      </c>
      <c r="B165" s="29">
        <v>101.1</v>
      </c>
      <c r="C165" t="s">
        <v>56</v>
      </c>
      <c r="D165" t="s">
        <v>63</v>
      </c>
      <c r="E165" t="s">
        <v>60</v>
      </c>
    </row>
    <row r="166" spans="1:6" x14ac:dyDescent="0.55000000000000004">
      <c r="A166">
        <v>101</v>
      </c>
      <c r="B166" s="29">
        <v>101.1</v>
      </c>
      <c r="C166" t="s">
        <v>56</v>
      </c>
      <c r="D166" t="s">
        <v>64</v>
      </c>
      <c r="E166" t="s">
        <v>65</v>
      </c>
    </row>
    <row r="167" spans="1:6" x14ac:dyDescent="0.55000000000000004">
      <c r="A167">
        <v>102</v>
      </c>
      <c r="B167" s="29">
        <v>102.1</v>
      </c>
      <c r="C167" t="s">
        <v>12</v>
      </c>
      <c r="D167" t="s">
        <v>13</v>
      </c>
      <c r="E167" t="s">
        <v>14</v>
      </c>
    </row>
    <row r="168" spans="1:6" x14ac:dyDescent="0.55000000000000004">
      <c r="A168">
        <v>102</v>
      </c>
      <c r="B168" s="29">
        <v>102.1</v>
      </c>
      <c r="C168" t="s">
        <v>12</v>
      </c>
      <c r="D168" t="s">
        <v>35</v>
      </c>
      <c r="E168" t="s">
        <v>16</v>
      </c>
    </row>
    <row r="169" spans="1:6" x14ac:dyDescent="0.55000000000000004">
      <c r="A169">
        <v>102</v>
      </c>
      <c r="B169" s="29">
        <v>102.1</v>
      </c>
      <c r="C169" t="s">
        <v>12</v>
      </c>
      <c r="D169" s="3" t="s">
        <v>34</v>
      </c>
      <c r="E169" t="s">
        <v>24</v>
      </c>
      <c r="F169">
        <v>0</v>
      </c>
    </row>
    <row r="170" spans="1:6" x14ac:dyDescent="0.55000000000000004">
      <c r="A170">
        <v>102</v>
      </c>
      <c r="B170" s="29">
        <v>102.1</v>
      </c>
      <c r="C170" t="s">
        <v>12</v>
      </c>
      <c r="D170" t="s">
        <v>15</v>
      </c>
      <c r="E170" t="s">
        <v>16</v>
      </c>
    </row>
    <row r="171" spans="1:6" x14ac:dyDescent="0.55000000000000004">
      <c r="A171">
        <v>102</v>
      </c>
      <c r="B171" s="29">
        <v>102.1</v>
      </c>
      <c r="C171" t="s">
        <v>12</v>
      </c>
      <c r="D171" t="s">
        <v>66</v>
      </c>
      <c r="E171" t="s">
        <v>16</v>
      </c>
      <c r="F171">
        <f>F172*10</f>
        <v>2</v>
      </c>
    </row>
    <row r="172" spans="1:6" x14ac:dyDescent="0.55000000000000004">
      <c r="A172">
        <v>102</v>
      </c>
      <c r="B172" s="29">
        <v>102.1</v>
      </c>
      <c r="C172" t="s">
        <v>12</v>
      </c>
      <c r="D172" t="s">
        <v>17</v>
      </c>
      <c r="E172" t="s">
        <v>18</v>
      </c>
      <c r="F172">
        <f>140/700</f>
        <v>0.2</v>
      </c>
    </row>
    <row r="173" spans="1:6" x14ac:dyDescent="0.55000000000000004">
      <c r="A173">
        <v>102</v>
      </c>
      <c r="B173" s="29">
        <v>102.1</v>
      </c>
      <c r="C173" t="s">
        <v>12</v>
      </c>
      <c r="D173" s="2" t="s">
        <v>20</v>
      </c>
      <c r="E173" t="s">
        <v>21</v>
      </c>
      <c r="F173">
        <v>0</v>
      </c>
    </row>
    <row r="174" spans="1:6" x14ac:dyDescent="0.55000000000000004">
      <c r="A174">
        <v>102</v>
      </c>
      <c r="B174" s="29">
        <v>102.1</v>
      </c>
      <c r="C174" t="s">
        <v>12</v>
      </c>
      <c r="D174" s="2" t="s">
        <v>22</v>
      </c>
      <c r="E174" t="s">
        <v>21</v>
      </c>
      <c r="F174">
        <v>100</v>
      </c>
    </row>
    <row r="175" spans="1:6" x14ac:dyDescent="0.55000000000000004">
      <c r="A175">
        <v>102</v>
      </c>
      <c r="B175" s="29">
        <v>102.1</v>
      </c>
      <c r="C175" t="s">
        <v>12</v>
      </c>
      <c r="D175" t="s">
        <v>23</v>
      </c>
      <c r="E175" t="s">
        <v>24</v>
      </c>
      <c r="F175">
        <v>0</v>
      </c>
    </row>
    <row r="176" spans="1:6" x14ac:dyDescent="0.55000000000000004">
      <c r="A176">
        <v>102</v>
      </c>
      <c r="B176" s="29">
        <v>102.1</v>
      </c>
      <c r="C176" t="s">
        <v>12</v>
      </c>
      <c r="D176" t="s">
        <v>25</v>
      </c>
      <c r="E176" t="s">
        <v>24</v>
      </c>
      <c r="F176">
        <v>0</v>
      </c>
    </row>
    <row r="177" spans="1:6" x14ac:dyDescent="0.55000000000000004">
      <c r="A177">
        <v>102</v>
      </c>
      <c r="B177" s="29">
        <v>102.1</v>
      </c>
      <c r="C177" t="s">
        <v>12</v>
      </c>
      <c r="D177" t="s">
        <v>27</v>
      </c>
      <c r="E177" t="s">
        <v>21</v>
      </c>
    </row>
    <row r="178" spans="1:6" x14ac:dyDescent="0.55000000000000004">
      <c r="A178">
        <v>102</v>
      </c>
      <c r="B178" s="29">
        <v>102.1</v>
      </c>
      <c r="C178" t="s">
        <v>12</v>
      </c>
      <c r="D178" t="s">
        <v>28</v>
      </c>
      <c r="E178" t="s">
        <v>21</v>
      </c>
    </row>
    <row r="179" spans="1:6" x14ac:dyDescent="0.55000000000000004">
      <c r="A179">
        <v>102</v>
      </c>
      <c r="B179" s="29">
        <v>102.1</v>
      </c>
      <c r="C179" t="s">
        <v>12</v>
      </c>
      <c r="D179" t="s">
        <v>29</v>
      </c>
      <c r="E179" t="s">
        <v>21</v>
      </c>
      <c r="F179">
        <v>50</v>
      </c>
    </row>
    <row r="180" spans="1:6" x14ac:dyDescent="0.55000000000000004">
      <c r="A180">
        <v>102</v>
      </c>
      <c r="B180" s="29">
        <v>102.1</v>
      </c>
      <c r="C180" t="s">
        <v>12</v>
      </c>
      <c r="D180" t="s">
        <v>30</v>
      </c>
      <c r="E180" t="s">
        <v>21</v>
      </c>
    </row>
    <row r="181" spans="1:6" x14ac:dyDescent="0.55000000000000004">
      <c r="A181">
        <v>102</v>
      </c>
      <c r="B181" s="29">
        <v>102.1</v>
      </c>
      <c r="C181" t="s">
        <v>12</v>
      </c>
      <c r="D181" t="s">
        <v>31</v>
      </c>
      <c r="E181" t="s">
        <v>21</v>
      </c>
      <c r="F181">
        <v>20</v>
      </c>
    </row>
    <row r="182" spans="1:6" x14ac:dyDescent="0.55000000000000004">
      <c r="A182">
        <v>102</v>
      </c>
      <c r="B182" s="29">
        <v>102.1</v>
      </c>
      <c r="C182" t="s">
        <v>12</v>
      </c>
      <c r="D182" t="s">
        <v>32</v>
      </c>
      <c r="E182" t="s">
        <v>21</v>
      </c>
    </row>
    <row r="183" spans="1:6" x14ac:dyDescent="0.55000000000000004">
      <c r="A183">
        <v>102</v>
      </c>
      <c r="B183" s="29">
        <v>102.1</v>
      </c>
      <c r="C183" t="s">
        <v>12</v>
      </c>
      <c r="D183" t="s">
        <v>33</v>
      </c>
      <c r="E183" t="s">
        <v>21</v>
      </c>
      <c r="F183">
        <v>30</v>
      </c>
    </row>
    <row r="184" spans="1:6" x14ac:dyDescent="0.55000000000000004">
      <c r="A184">
        <v>102</v>
      </c>
      <c r="B184" s="29">
        <v>102.1</v>
      </c>
      <c r="C184" t="s">
        <v>36</v>
      </c>
      <c r="D184" t="s">
        <v>37</v>
      </c>
      <c r="E184" t="s">
        <v>38</v>
      </c>
      <c r="F184">
        <v>12.5</v>
      </c>
    </row>
    <row r="185" spans="1:6" x14ac:dyDescent="0.55000000000000004">
      <c r="A185">
        <v>102</v>
      </c>
      <c r="B185" s="29">
        <v>102.1</v>
      </c>
      <c r="C185" t="s">
        <v>36</v>
      </c>
      <c r="D185" t="s">
        <v>39</v>
      </c>
      <c r="E185" t="s">
        <v>40</v>
      </c>
      <c r="F185">
        <v>12.75</v>
      </c>
    </row>
    <row r="186" spans="1:6" x14ac:dyDescent="0.55000000000000004">
      <c r="A186">
        <v>102</v>
      </c>
      <c r="B186" s="29">
        <v>102.1</v>
      </c>
      <c r="C186" t="s">
        <v>36</v>
      </c>
      <c r="D186" t="s">
        <v>41</v>
      </c>
      <c r="E186" t="s">
        <v>21</v>
      </c>
      <c r="F186">
        <v>120.6</v>
      </c>
    </row>
    <row r="187" spans="1:6" x14ac:dyDescent="0.55000000000000004">
      <c r="A187">
        <v>102</v>
      </c>
      <c r="B187" s="29">
        <v>102.1</v>
      </c>
      <c r="C187" t="s">
        <v>36</v>
      </c>
      <c r="D187" t="s">
        <v>43</v>
      </c>
      <c r="E187" t="s">
        <v>44</v>
      </c>
      <c r="F187">
        <v>74.599999999999994</v>
      </c>
    </row>
    <row r="188" spans="1:6" x14ac:dyDescent="0.55000000000000004">
      <c r="A188">
        <v>102</v>
      </c>
      <c r="B188" s="29">
        <v>102.1</v>
      </c>
      <c r="C188" t="s">
        <v>36</v>
      </c>
      <c r="D188" t="s">
        <v>42</v>
      </c>
      <c r="F188">
        <v>9.4499999999999993</v>
      </c>
    </row>
    <row r="189" spans="1:6" x14ac:dyDescent="0.55000000000000004">
      <c r="A189">
        <v>102</v>
      </c>
      <c r="B189" s="29">
        <v>102.1</v>
      </c>
      <c r="C189" t="s">
        <v>45</v>
      </c>
      <c r="D189" t="s">
        <v>47</v>
      </c>
      <c r="E189" t="s">
        <v>21</v>
      </c>
      <c r="F189">
        <v>0</v>
      </c>
    </row>
    <row r="190" spans="1:6" x14ac:dyDescent="0.55000000000000004">
      <c r="A190">
        <v>102</v>
      </c>
      <c r="B190" s="29">
        <v>102.1</v>
      </c>
      <c r="C190" t="s">
        <v>45</v>
      </c>
      <c r="D190" t="s">
        <v>48</v>
      </c>
      <c r="E190" t="s">
        <v>21</v>
      </c>
      <c r="F190">
        <v>0</v>
      </c>
    </row>
    <row r="191" spans="1:6" x14ac:dyDescent="0.55000000000000004">
      <c r="A191">
        <v>102</v>
      </c>
      <c r="B191" s="29">
        <v>102.1</v>
      </c>
      <c r="C191" t="s">
        <v>45</v>
      </c>
      <c r="D191" t="s">
        <v>49</v>
      </c>
      <c r="E191" t="s">
        <v>16</v>
      </c>
    </row>
    <row r="192" spans="1:6" x14ac:dyDescent="0.55000000000000004">
      <c r="A192">
        <v>102</v>
      </c>
      <c r="B192" s="29">
        <v>102.1</v>
      </c>
      <c r="C192" t="s">
        <v>45</v>
      </c>
      <c r="D192" t="s">
        <v>46</v>
      </c>
      <c r="E192" t="s">
        <v>21</v>
      </c>
      <c r="F192">
        <v>0</v>
      </c>
    </row>
    <row r="193" spans="1:7" x14ac:dyDescent="0.55000000000000004">
      <c r="A193">
        <v>102</v>
      </c>
      <c r="B193" s="29">
        <v>102.1</v>
      </c>
      <c r="C193" t="s">
        <v>45</v>
      </c>
      <c r="D193" t="s">
        <v>50</v>
      </c>
      <c r="F193" t="s">
        <v>78</v>
      </c>
    </row>
    <row r="194" spans="1:7" x14ac:dyDescent="0.55000000000000004">
      <c r="A194">
        <v>102</v>
      </c>
      <c r="B194" s="29">
        <v>102.1</v>
      </c>
      <c r="C194" t="s">
        <v>45</v>
      </c>
      <c r="D194" t="s">
        <v>83</v>
      </c>
      <c r="E194" t="s">
        <v>16</v>
      </c>
      <c r="F194">
        <v>6</v>
      </c>
    </row>
    <row r="195" spans="1:7" x14ac:dyDescent="0.55000000000000004">
      <c r="A195">
        <v>102</v>
      </c>
      <c r="B195" s="29">
        <v>102.1</v>
      </c>
      <c r="C195" t="s">
        <v>45</v>
      </c>
      <c r="D195" t="s">
        <v>84</v>
      </c>
      <c r="E195" t="s">
        <v>16</v>
      </c>
      <c r="F195">
        <v>4</v>
      </c>
    </row>
    <row r="196" spans="1:7" x14ac:dyDescent="0.55000000000000004">
      <c r="A196">
        <v>102</v>
      </c>
      <c r="B196" s="29">
        <v>102.1</v>
      </c>
      <c r="C196" t="s">
        <v>45</v>
      </c>
      <c r="D196" t="s">
        <v>85</v>
      </c>
      <c r="E196" t="s">
        <v>16</v>
      </c>
      <c r="F196">
        <v>2</v>
      </c>
    </row>
    <row r="197" spans="1:7" x14ac:dyDescent="0.55000000000000004">
      <c r="A197">
        <v>102</v>
      </c>
      <c r="B197" s="29">
        <v>102.1</v>
      </c>
      <c r="C197" t="s">
        <v>45</v>
      </c>
      <c r="D197" t="s">
        <v>86</v>
      </c>
      <c r="E197" t="s">
        <v>16</v>
      </c>
      <c r="F197">
        <v>0.55000000000000004</v>
      </c>
    </row>
    <row r="198" spans="1:7" x14ac:dyDescent="0.55000000000000004">
      <c r="A198">
        <v>102</v>
      </c>
      <c r="B198" s="29">
        <v>102.1</v>
      </c>
      <c r="C198" t="s">
        <v>45</v>
      </c>
      <c r="D198" t="s">
        <v>87</v>
      </c>
      <c r="E198" t="s">
        <v>16</v>
      </c>
      <c r="F198">
        <v>1</v>
      </c>
    </row>
    <row r="199" spans="1:7" x14ac:dyDescent="0.55000000000000004">
      <c r="A199">
        <v>102</v>
      </c>
      <c r="B199" s="29">
        <v>102.1</v>
      </c>
      <c r="C199" t="s">
        <v>45</v>
      </c>
      <c r="D199" t="s">
        <v>88</v>
      </c>
      <c r="E199" t="s">
        <v>16</v>
      </c>
      <c r="F199">
        <v>0.25</v>
      </c>
    </row>
    <row r="200" spans="1:7" x14ac:dyDescent="0.55000000000000004">
      <c r="A200">
        <v>102</v>
      </c>
      <c r="B200" s="29">
        <v>102.1</v>
      </c>
      <c r="C200" t="s">
        <v>45</v>
      </c>
      <c r="D200" t="s">
        <v>89</v>
      </c>
      <c r="E200" t="s">
        <v>16</v>
      </c>
      <c r="F200">
        <v>0.25</v>
      </c>
    </row>
    <row r="201" spans="1:7" x14ac:dyDescent="0.55000000000000004">
      <c r="A201">
        <v>102</v>
      </c>
      <c r="B201" s="29">
        <v>102.1</v>
      </c>
      <c r="C201" t="s">
        <v>45</v>
      </c>
      <c r="D201" t="s">
        <v>90</v>
      </c>
      <c r="E201" t="s">
        <v>16</v>
      </c>
      <c r="F201">
        <v>1.4</v>
      </c>
    </row>
    <row r="202" spans="1:7" x14ac:dyDescent="0.55000000000000004">
      <c r="A202">
        <v>102</v>
      </c>
      <c r="B202" s="29">
        <v>102.1</v>
      </c>
      <c r="C202" t="s">
        <v>45</v>
      </c>
      <c r="D202" t="s">
        <v>91</v>
      </c>
      <c r="E202" t="s">
        <v>92</v>
      </c>
      <c r="F202">
        <f xml:space="preserve"> (F196 * (F197-F199 + F198-F200) / 2) *F195</f>
        <v>4.2</v>
      </c>
      <c r="G202" t="s">
        <v>93</v>
      </c>
    </row>
    <row r="203" spans="1:7" x14ac:dyDescent="0.55000000000000004">
      <c r="A203">
        <v>102</v>
      </c>
      <c r="B203" s="29">
        <v>102.1</v>
      </c>
      <c r="C203" t="s">
        <v>45</v>
      </c>
      <c r="D203" t="s">
        <v>51</v>
      </c>
      <c r="E203" t="s">
        <v>94</v>
      </c>
      <c r="F203">
        <v>12.39</v>
      </c>
      <c r="G203" t="s">
        <v>95</v>
      </c>
    </row>
    <row r="204" spans="1:7" x14ac:dyDescent="0.55000000000000004">
      <c r="A204">
        <v>102</v>
      </c>
      <c r="B204" s="29">
        <v>102.1</v>
      </c>
      <c r="C204" t="s">
        <v>45</v>
      </c>
      <c r="D204" t="s">
        <v>52</v>
      </c>
      <c r="E204" t="s">
        <v>53</v>
      </c>
    </row>
    <row r="205" spans="1:7" x14ac:dyDescent="0.55000000000000004">
      <c r="A205">
        <v>102</v>
      </c>
      <c r="B205" s="29">
        <v>102.1</v>
      </c>
      <c r="C205" t="s">
        <v>45</v>
      </c>
      <c r="D205" t="s">
        <v>54</v>
      </c>
      <c r="E205" t="s">
        <v>21</v>
      </c>
      <c r="F205">
        <v>0</v>
      </c>
    </row>
    <row r="206" spans="1:7" x14ac:dyDescent="0.55000000000000004">
      <c r="A206">
        <v>102</v>
      </c>
      <c r="B206" s="29">
        <v>102.1</v>
      </c>
      <c r="C206" t="s">
        <v>45</v>
      </c>
      <c r="D206" t="s">
        <v>79</v>
      </c>
      <c r="E206" s="4" t="s">
        <v>80</v>
      </c>
      <c r="G206" t="s">
        <v>96</v>
      </c>
    </row>
    <row r="207" spans="1:7" x14ac:dyDescent="0.55000000000000004">
      <c r="A207">
        <v>102</v>
      </c>
      <c r="B207" s="29">
        <v>102.1</v>
      </c>
      <c r="C207" t="s">
        <v>45</v>
      </c>
      <c r="D207" t="s">
        <v>81</v>
      </c>
      <c r="E207" s="4" t="s">
        <v>80</v>
      </c>
      <c r="G207" t="s">
        <v>96</v>
      </c>
    </row>
    <row r="208" spans="1:7" x14ac:dyDescent="0.55000000000000004">
      <c r="A208">
        <v>102</v>
      </c>
      <c r="B208" s="29">
        <v>102.1</v>
      </c>
      <c r="C208" t="s">
        <v>45</v>
      </c>
      <c r="D208" t="s">
        <v>82</v>
      </c>
      <c r="E208" s="4" t="s">
        <v>80</v>
      </c>
      <c r="G208" t="s">
        <v>96</v>
      </c>
    </row>
    <row r="209" spans="1:6" x14ac:dyDescent="0.55000000000000004">
      <c r="A209">
        <v>102</v>
      </c>
      <c r="B209" s="29">
        <v>102.1</v>
      </c>
      <c r="C209" t="s">
        <v>45</v>
      </c>
      <c r="D209" t="s">
        <v>55</v>
      </c>
    </row>
    <row r="210" spans="1:6" x14ac:dyDescent="0.55000000000000004">
      <c r="A210">
        <v>102</v>
      </c>
      <c r="B210" s="29">
        <v>102.1</v>
      </c>
      <c r="C210" t="s">
        <v>56</v>
      </c>
      <c r="D210" t="s">
        <v>57</v>
      </c>
      <c r="E210" t="s">
        <v>58</v>
      </c>
    </row>
    <row r="211" spans="1:6" x14ac:dyDescent="0.55000000000000004">
      <c r="A211">
        <v>102</v>
      </c>
      <c r="B211" s="29">
        <v>102.1</v>
      </c>
      <c r="C211" t="s">
        <v>56</v>
      </c>
      <c r="D211" t="s">
        <v>59</v>
      </c>
      <c r="E211" t="s">
        <v>60</v>
      </c>
    </row>
    <row r="212" spans="1:6" x14ac:dyDescent="0.55000000000000004">
      <c r="A212">
        <v>102</v>
      </c>
      <c r="B212" s="29">
        <v>102.1</v>
      </c>
      <c r="C212" t="s">
        <v>56</v>
      </c>
      <c r="D212" t="s">
        <v>61</v>
      </c>
      <c r="E212" t="s">
        <v>62</v>
      </c>
    </row>
    <row r="213" spans="1:6" x14ac:dyDescent="0.55000000000000004">
      <c r="A213">
        <v>102</v>
      </c>
      <c r="B213" s="29">
        <v>102.1</v>
      </c>
      <c r="C213" t="s">
        <v>56</v>
      </c>
      <c r="D213" t="s">
        <v>63</v>
      </c>
      <c r="E213" t="s">
        <v>60</v>
      </c>
    </row>
    <row r="214" spans="1:6" x14ac:dyDescent="0.55000000000000004">
      <c r="A214">
        <v>102</v>
      </c>
      <c r="B214" s="29">
        <v>102.1</v>
      </c>
      <c r="C214" t="s">
        <v>56</v>
      </c>
      <c r="D214" t="s">
        <v>64</v>
      </c>
      <c r="E214" t="s">
        <v>65</v>
      </c>
    </row>
    <row r="215" spans="1:6" x14ac:dyDescent="0.55000000000000004">
      <c r="A215">
        <v>103</v>
      </c>
      <c r="B215" s="29">
        <v>103.1</v>
      </c>
      <c r="C215" t="s">
        <v>12</v>
      </c>
      <c r="D215" t="s">
        <v>13</v>
      </c>
      <c r="E215" t="s">
        <v>14</v>
      </c>
    </row>
    <row r="216" spans="1:6" x14ac:dyDescent="0.55000000000000004">
      <c r="A216">
        <v>103</v>
      </c>
      <c r="B216" s="29">
        <v>103.1</v>
      </c>
      <c r="C216" t="s">
        <v>12</v>
      </c>
      <c r="D216" t="s">
        <v>35</v>
      </c>
      <c r="E216" t="s">
        <v>16</v>
      </c>
    </row>
    <row r="217" spans="1:6" x14ac:dyDescent="0.55000000000000004">
      <c r="A217">
        <v>103</v>
      </c>
      <c r="B217" s="29">
        <v>103.1</v>
      </c>
      <c r="C217" t="s">
        <v>12</v>
      </c>
      <c r="D217" s="3" t="s">
        <v>34</v>
      </c>
      <c r="E217" t="s">
        <v>24</v>
      </c>
      <c r="F217">
        <v>0</v>
      </c>
    </row>
    <row r="218" spans="1:6" x14ac:dyDescent="0.55000000000000004">
      <c r="A218">
        <v>103</v>
      </c>
      <c r="B218" s="29">
        <v>103.1</v>
      </c>
      <c r="C218" t="s">
        <v>12</v>
      </c>
      <c r="D218" t="s">
        <v>15</v>
      </c>
      <c r="E218" t="s">
        <v>16</v>
      </c>
    </row>
    <row r="219" spans="1:6" x14ac:dyDescent="0.55000000000000004">
      <c r="A219">
        <v>103</v>
      </c>
      <c r="B219" s="29">
        <v>103.1</v>
      </c>
      <c r="C219" t="s">
        <v>12</v>
      </c>
      <c r="D219" t="s">
        <v>66</v>
      </c>
      <c r="E219" t="s">
        <v>16</v>
      </c>
      <c r="F219">
        <f>F220*10</f>
        <v>2.6666666666666665</v>
      </c>
    </row>
    <row r="220" spans="1:6" x14ac:dyDescent="0.55000000000000004">
      <c r="A220">
        <v>103</v>
      </c>
      <c r="B220" s="29">
        <v>103.1</v>
      </c>
      <c r="C220" t="s">
        <v>12</v>
      </c>
      <c r="D220" t="s">
        <v>17</v>
      </c>
      <c r="E220" t="s">
        <v>18</v>
      </c>
      <c r="F220">
        <f>120/450</f>
        <v>0.26666666666666666</v>
      </c>
    </row>
    <row r="221" spans="1:6" x14ac:dyDescent="0.55000000000000004">
      <c r="A221">
        <v>103</v>
      </c>
      <c r="B221" s="29">
        <v>103.1</v>
      </c>
      <c r="C221" t="s">
        <v>12</v>
      </c>
      <c r="D221" s="2" t="s">
        <v>20</v>
      </c>
      <c r="E221" t="s">
        <v>21</v>
      </c>
      <c r="F221">
        <v>0</v>
      </c>
    </row>
    <row r="222" spans="1:6" x14ac:dyDescent="0.55000000000000004">
      <c r="A222">
        <v>103</v>
      </c>
      <c r="B222" s="29">
        <v>103.1</v>
      </c>
      <c r="C222" t="s">
        <v>12</v>
      </c>
      <c r="D222" s="2" t="s">
        <v>22</v>
      </c>
      <c r="E222" t="s">
        <v>21</v>
      </c>
      <c r="F222">
        <v>100</v>
      </c>
    </row>
    <row r="223" spans="1:6" x14ac:dyDescent="0.55000000000000004">
      <c r="A223">
        <v>103</v>
      </c>
      <c r="B223" s="29">
        <v>103.1</v>
      </c>
      <c r="C223" t="s">
        <v>12</v>
      </c>
      <c r="D223" t="s">
        <v>23</v>
      </c>
      <c r="E223" t="s">
        <v>24</v>
      </c>
      <c r="F223">
        <v>0</v>
      </c>
    </row>
    <row r="224" spans="1:6" x14ac:dyDescent="0.55000000000000004">
      <c r="A224">
        <v>103</v>
      </c>
      <c r="B224" s="29">
        <v>103.1</v>
      </c>
      <c r="C224" t="s">
        <v>12</v>
      </c>
      <c r="D224" t="s">
        <v>25</v>
      </c>
      <c r="E224" t="s">
        <v>24</v>
      </c>
      <c r="F224">
        <v>0</v>
      </c>
    </row>
    <row r="225" spans="1:6" x14ac:dyDescent="0.55000000000000004">
      <c r="A225">
        <v>103</v>
      </c>
      <c r="B225" s="29">
        <v>103.1</v>
      </c>
      <c r="C225" t="s">
        <v>12</v>
      </c>
      <c r="D225" t="s">
        <v>27</v>
      </c>
      <c r="E225" t="s">
        <v>21</v>
      </c>
    </row>
    <row r="226" spans="1:6" x14ac:dyDescent="0.55000000000000004">
      <c r="A226">
        <v>103</v>
      </c>
      <c r="B226" s="29">
        <v>103.1</v>
      </c>
      <c r="C226" t="s">
        <v>12</v>
      </c>
      <c r="D226" t="s">
        <v>28</v>
      </c>
      <c r="E226" t="s">
        <v>21</v>
      </c>
    </row>
    <row r="227" spans="1:6" x14ac:dyDescent="0.55000000000000004">
      <c r="A227">
        <v>103</v>
      </c>
      <c r="B227" s="29">
        <v>103.1</v>
      </c>
      <c r="C227" t="s">
        <v>12</v>
      </c>
      <c r="D227" t="s">
        <v>29</v>
      </c>
      <c r="E227" t="s">
        <v>21</v>
      </c>
      <c r="F227">
        <v>30</v>
      </c>
    </row>
    <row r="228" spans="1:6" x14ac:dyDescent="0.55000000000000004">
      <c r="A228">
        <v>103</v>
      </c>
      <c r="B228" s="29">
        <v>103.1</v>
      </c>
      <c r="C228" t="s">
        <v>12</v>
      </c>
      <c r="D228" t="s">
        <v>30</v>
      </c>
      <c r="E228" t="s">
        <v>21</v>
      </c>
    </row>
    <row r="229" spans="1:6" x14ac:dyDescent="0.55000000000000004">
      <c r="A229">
        <v>103</v>
      </c>
      <c r="B229" s="29">
        <v>103.1</v>
      </c>
      <c r="C229" t="s">
        <v>12</v>
      </c>
      <c r="D229" t="s">
        <v>31</v>
      </c>
      <c r="E229" t="s">
        <v>21</v>
      </c>
      <c r="F229">
        <v>50</v>
      </c>
    </row>
    <row r="230" spans="1:6" x14ac:dyDescent="0.55000000000000004">
      <c r="A230">
        <v>103</v>
      </c>
      <c r="B230" s="29">
        <v>103.1</v>
      </c>
      <c r="C230" t="s">
        <v>12</v>
      </c>
      <c r="D230" t="s">
        <v>32</v>
      </c>
      <c r="E230" t="s">
        <v>21</v>
      </c>
    </row>
    <row r="231" spans="1:6" x14ac:dyDescent="0.55000000000000004">
      <c r="A231">
        <v>103</v>
      </c>
      <c r="B231" s="29">
        <v>103.1</v>
      </c>
      <c r="C231" t="s">
        <v>12</v>
      </c>
      <c r="D231" t="s">
        <v>33</v>
      </c>
      <c r="E231" t="s">
        <v>21</v>
      </c>
      <c r="F231">
        <v>20</v>
      </c>
    </row>
    <row r="232" spans="1:6" x14ac:dyDescent="0.55000000000000004">
      <c r="A232">
        <v>103</v>
      </c>
      <c r="B232" s="29">
        <v>103.1</v>
      </c>
      <c r="C232" t="s">
        <v>36</v>
      </c>
      <c r="D232" t="s">
        <v>37</v>
      </c>
      <c r="E232" t="s">
        <v>38</v>
      </c>
      <c r="F232">
        <v>12.6</v>
      </c>
    </row>
    <row r="233" spans="1:6" x14ac:dyDescent="0.55000000000000004">
      <c r="A233">
        <v>103</v>
      </c>
      <c r="B233" s="29">
        <v>103.1</v>
      </c>
      <c r="C233" t="s">
        <v>36</v>
      </c>
      <c r="D233" t="s">
        <v>39</v>
      </c>
      <c r="E233" t="s">
        <v>40</v>
      </c>
      <c r="F233">
        <v>12.75</v>
      </c>
    </row>
    <row r="234" spans="1:6" x14ac:dyDescent="0.55000000000000004">
      <c r="A234">
        <v>103</v>
      </c>
      <c r="B234" s="29">
        <v>103.1</v>
      </c>
      <c r="C234" t="s">
        <v>36</v>
      </c>
      <c r="D234" t="s">
        <v>41</v>
      </c>
      <c r="E234" t="s">
        <v>21</v>
      </c>
      <c r="F234">
        <v>119.9</v>
      </c>
    </row>
    <row r="235" spans="1:6" x14ac:dyDescent="0.55000000000000004">
      <c r="A235">
        <v>103</v>
      </c>
      <c r="B235" s="29">
        <v>103.1</v>
      </c>
      <c r="C235" t="s">
        <v>36</v>
      </c>
      <c r="D235" t="s">
        <v>43</v>
      </c>
      <c r="E235" t="s">
        <v>44</v>
      </c>
      <c r="F235">
        <v>74.599999999999994</v>
      </c>
    </row>
    <row r="236" spans="1:6" x14ac:dyDescent="0.55000000000000004">
      <c r="A236">
        <v>103</v>
      </c>
      <c r="B236" s="29">
        <v>103.1</v>
      </c>
      <c r="C236" t="s">
        <v>36</v>
      </c>
      <c r="D236" t="s">
        <v>42</v>
      </c>
      <c r="F236">
        <v>9.4</v>
      </c>
    </row>
    <row r="237" spans="1:6" x14ac:dyDescent="0.55000000000000004">
      <c r="A237">
        <v>103</v>
      </c>
      <c r="B237" s="29">
        <v>103.1</v>
      </c>
      <c r="C237" t="s">
        <v>45</v>
      </c>
      <c r="D237" t="s">
        <v>47</v>
      </c>
      <c r="E237" t="s">
        <v>21</v>
      </c>
      <c r="F237">
        <v>0</v>
      </c>
    </row>
    <row r="238" spans="1:6" x14ac:dyDescent="0.55000000000000004">
      <c r="A238">
        <v>103</v>
      </c>
      <c r="B238" s="29">
        <v>103.1</v>
      </c>
      <c r="C238" t="s">
        <v>45</v>
      </c>
      <c r="D238" t="s">
        <v>48</v>
      </c>
      <c r="E238" t="s">
        <v>21</v>
      </c>
      <c r="F238">
        <v>0</v>
      </c>
    </row>
    <row r="239" spans="1:6" x14ac:dyDescent="0.55000000000000004">
      <c r="A239">
        <v>103</v>
      </c>
      <c r="B239" s="29">
        <v>103.1</v>
      </c>
      <c r="C239" t="s">
        <v>45</v>
      </c>
      <c r="D239" t="s">
        <v>49</v>
      </c>
      <c r="E239" t="s">
        <v>16</v>
      </c>
    </row>
    <row r="240" spans="1:6" x14ac:dyDescent="0.55000000000000004">
      <c r="A240">
        <v>103</v>
      </c>
      <c r="B240" s="29">
        <v>103.1</v>
      </c>
      <c r="C240" t="s">
        <v>45</v>
      </c>
      <c r="D240" t="s">
        <v>46</v>
      </c>
      <c r="E240" t="s">
        <v>21</v>
      </c>
      <c r="F240">
        <v>0</v>
      </c>
    </row>
    <row r="241" spans="1:7" x14ac:dyDescent="0.55000000000000004">
      <c r="A241">
        <v>103</v>
      </c>
      <c r="B241" s="29">
        <v>103.1</v>
      </c>
      <c r="C241" t="s">
        <v>45</v>
      </c>
      <c r="D241" t="s">
        <v>50</v>
      </c>
      <c r="F241" t="s">
        <v>78</v>
      </c>
    </row>
    <row r="242" spans="1:7" x14ac:dyDescent="0.55000000000000004">
      <c r="A242">
        <v>103</v>
      </c>
      <c r="B242" s="29">
        <v>103.1</v>
      </c>
      <c r="C242" t="s">
        <v>45</v>
      </c>
      <c r="D242" t="s">
        <v>83</v>
      </c>
      <c r="E242" t="s">
        <v>16</v>
      </c>
      <c r="F242">
        <v>3.4</v>
      </c>
    </row>
    <row r="243" spans="1:7" x14ac:dyDescent="0.55000000000000004">
      <c r="A243">
        <v>103</v>
      </c>
      <c r="B243" s="29">
        <v>103.1</v>
      </c>
      <c r="C243" t="s">
        <v>45</v>
      </c>
      <c r="D243" t="s">
        <v>84</v>
      </c>
      <c r="E243" t="s">
        <v>16</v>
      </c>
      <c r="F243">
        <v>5</v>
      </c>
    </row>
    <row r="244" spans="1:7" x14ac:dyDescent="0.55000000000000004">
      <c r="A244">
        <v>103</v>
      </c>
      <c r="B244" s="29">
        <v>103.1</v>
      </c>
      <c r="C244" t="s">
        <v>45</v>
      </c>
      <c r="D244" t="s">
        <v>85</v>
      </c>
      <c r="E244" t="s">
        <v>16</v>
      </c>
      <c r="F244">
        <v>2</v>
      </c>
    </row>
    <row r="245" spans="1:7" x14ac:dyDescent="0.55000000000000004">
      <c r="A245">
        <v>103</v>
      </c>
      <c r="B245" s="29">
        <v>103.1</v>
      </c>
      <c r="C245" t="s">
        <v>45</v>
      </c>
      <c r="D245" t="s">
        <v>86</v>
      </c>
      <c r="E245" t="s">
        <v>16</v>
      </c>
      <c r="F245">
        <v>0.6</v>
      </c>
    </row>
    <row r="246" spans="1:7" x14ac:dyDescent="0.55000000000000004">
      <c r="A246">
        <v>103</v>
      </c>
      <c r="B246" s="29">
        <v>103.1</v>
      </c>
      <c r="C246" t="s">
        <v>45</v>
      </c>
      <c r="D246" t="s">
        <v>87</v>
      </c>
      <c r="E246" t="s">
        <v>16</v>
      </c>
      <c r="F246">
        <v>1</v>
      </c>
    </row>
    <row r="247" spans="1:7" x14ac:dyDescent="0.55000000000000004">
      <c r="A247">
        <v>103</v>
      </c>
      <c r="B247" s="29">
        <v>103.1</v>
      </c>
      <c r="C247" t="s">
        <v>45</v>
      </c>
      <c r="D247" t="s">
        <v>88</v>
      </c>
      <c r="E247" t="s">
        <v>16</v>
      </c>
      <c r="F247">
        <v>0.3</v>
      </c>
    </row>
    <row r="248" spans="1:7" x14ac:dyDescent="0.55000000000000004">
      <c r="A248">
        <v>103</v>
      </c>
      <c r="B248" s="29">
        <v>103.1</v>
      </c>
      <c r="C248" t="s">
        <v>45</v>
      </c>
      <c r="D248" t="s">
        <v>89</v>
      </c>
      <c r="E248" t="s">
        <v>16</v>
      </c>
      <c r="F248">
        <v>0.6</v>
      </c>
    </row>
    <row r="249" spans="1:7" x14ac:dyDescent="0.55000000000000004">
      <c r="A249">
        <v>103</v>
      </c>
      <c r="B249" s="29">
        <v>103.1</v>
      </c>
      <c r="C249" t="s">
        <v>45</v>
      </c>
      <c r="D249" t="s">
        <v>90</v>
      </c>
      <c r="E249" t="s">
        <v>16</v>
      </c>
      <c r="F249">
        <v>1.2</v>
      </c>
    </row>
    <row r="250" spans="1:7" x14ac:dyDescent="0.55000000000000004">
      <c r="A250">
        <v>103</v>
      </c>
      <c r="B250" s="29">
        <v>103.1</v>
      </c>
      <c r="C250" t="s">
        <v>45</v>
      </c>
      <c r="D250" t="s">
        <v>91</v>
      </c>
      <c r="E250" t="s">
        <v>92</v>
      </c>
      <c r="F250">
        <f xml:space="preserve"> (F244 * (F245-F247 + F246-F248) / 2) *F243</f>
        <v>3.5000000000000004</v>
      </c>
      <c r="G250" t="s">
        <v>93</v>
      </c>
    </row>
    <row r="251" spans="1:7" x14ac:dyDescent="0.55000000000000004">
      <c r="A251">
        <v>103</v>
      </c>
      <c r="B251" s="29">
        <v>103.1</v>
      </c>
      <c r="C251" t="s">
        <v>45</v>
      </c>
      <c r="D251" t="s">
        <v>51</v>
      </c>
      <c r="E251" t="s">
        <v>94</v>
      </c>
      <c r="F251">
        <v>12.39</v>
      </c>
      <c r="G251" t="s">
        <v>95</v>
      </c>
    </row>
    <row r="252" spans="1:7" x14ac:dyDescent="0.55000000000000004">
      <c r="A252">
        <v>103</v>
      </c>
      <c r="B252" s="29">
        <v>103.1</v>
      </c>
      <c r="C252" t="s">
        <v>45</v>
      </c>
      <c r="D252" t="s">
        <v>52</v>
      </c>
      <c r="E252" t="s">
        <v>53</v>
      </c>
    </row>
    <row r="253" spans="1:7" x14ac:dyDescent="0.55000000000000004">
      <c r="A253">
        <v>103</v>
      </c>
      <c r="B253" s="29">
        <v>103.1</v>
      </c>
      <c r="C253" t="s">
        <v>45</v>
      </c>
      <c r="D253" t="s">
        <v>54</v>
      </c>
      <c r="E253" t="s">
        <v>21</v>
      </c>
    </row>
    <row r="254" spans="1:7" x14ac:dyDescent="0.55000000000000004">
      <c r="A254">
        <v>103</v>
      </c>
      <c r="B254" s="29">
        <v>103.1</v>
      </c>
      <c r="C254" t="s">
        <v>45</v>
      </c>
      <c r="D254" t="s">
        <v>79</v>
      </c>
      <c r="E254" s="4" t="s">
        <v>80</v>
      </c>
      <c r="G254" t="s">
        <v>96</v>
      </c>
    </row>
    <row r="255" spans="1:7" x14ac:dyDescent="0.55000000000000004">
      <c r="A255">
        <v>103</v>
      </c>
      <c r="B255" s="29">
        <v>103.1</v>
      </c>
      <c r="C255" t="s">
        <v>45</v>
      </c>
      <c r="D255" t="s">
        <v>81</v>
      </c>
      <c r="E255" s="4" t="s">
        <v>80</v>
      </c>
      <c r="G255" t="s">
        <v>96</v>
      </c>
    </row>
    <row r="256" spans="1:7" x14ac:dyDescent="0.55000000000000004">
      <c r="A256">
        <v>103</v>
      </c>
      <c r="B256" s="29">
        <v>103.1</v>
      </c>
      <c r="C256" t="s">
        <v>45</v>
      </c>
      <c r="D256" t="s">
        <v>82</v>
      </c>
      <c r="E256" s="4" t="s">
        <v>80</v>
      </c>
      <c r="G256" t="s">
        <v>96</v>
      </c>
    </row>
    <row r="257" spans="1:6" x14ac:dyDescent="0.55000000000000004">
      <c r="A257">
        <v>103</v>
      </c>
      <c r="B257" s="29">
        <v>103.1</v>
      </c>
      <c r="C257" t="s">
        <v>45</v>
      </c>
      <c r="D257" t="s">
        <v>55</v>
      </c>
    </row>
    <row r="258" spans="1:6" x14ac:dyDescent="0.55000000000000004">
      <c r="A258">
        <v>103</v>
      </c>
      <c r="B258" s="29">
        <v>103.1</v>
      </c>
      <c r="C258" t="s">
        <v>56</v>
      </c>
      <c r="D258" t="s">
        <v>57</v>
      </c>
      <c r="E258" t="s">
        <v>58</v>
      </c>
    </row>
    <row r="259" spans="1:6" x14ac:dyDescent="0.55000000000000004">
      <c r="A259">
        <v>103</v>
      </c>
      <c r="B259" s="29">
        <v>103.1</v>
      </c>
      <c r="C259" t="s">
        <v>56</v>
      </c>
      <c r="D259" t="s">
        <v>59</v>
      </c>
      <c r="E259" t="s">
        <v>60</v>
      </c>
    </row>
    <row r="260" spans="1:6" x14ac:dyDescent="0.55000000000000004">
      <c r="A260">
        <v>103</v>
      </c>
      <c r="B260" s="29">
        <v>103.1</v>
      </c>
      <c r="C260" t="s">
        <v>56</v>
      </c>
      <c r="D260" t="s">
        <v>61</v>
      </c>
      <c r="E260" t="s">
        <v>62</v>
      </c>
    </row>
    <row r="261" spans="1:6" x14ac:dyDescent="0.55000000000000004">
      <c r="A261">
        <v>103</v>
      </c>
      <c r="B261" s="29">
        <v>103.1</v>
      </c>
      <c r="C261" t="s">
        <v>56</v>
      </c>
      <c r="D261" t="s">
        <v>63</v>
      </c>
      <c r="E261" t="s">
        <v>60</v>
      </c>
    </row>
    <row r="262" spans="1:6" x14ac:dyDescent="0.55000000000000004">
      <c r="A262">
        <v>103</v>
      </c>
      <c r="B262" s="29">
        <v>103.1</v>
      </c>
      <c r="C262" t="s">
        <v>56</v>
      </c>
      <c r="D262" t="s">
        <v>64</v>
      </c>
      <c r="E262" t="s">
        <v>65</v>
      </c>
    </row>
    <row r="263" spans="1:6" x14ac:dyDescent="0.55000000000000004">
      <c r="A263">
        <v>104</v>
      </c>
      <c r="B263" s="29">
        <v>104.1</v>
      </c>
      <c r="C263" t="s">
        <v>12</v>
      </c>
      <c r="D263" t="s">
        <v>13</v>
      </c>
      <c r="E263" t="s">
        <v>14</v>
      </c>
    </row>
    <row r="264" spans="1:6" x14ac:dyDescent="0.55000000000000004">
      <c r="A264">
        <v>104</v>
      </c>
      <c r="B264" s="29">
        <v>104.1</v>
      </c>
      <c r="C264" t="s">
        <v>12</v>
      </c>
      <c r="D264" t="s">
        <v>35</v>
      </c>
      <c r="E264" t="s">
        <v>16</v>
      </c>
    </row>
    <row r="265" spans="1:6" x14ac:dyDescent="0.55000000000000004">
      <c r="A265">
        <v>104</v>
      </c>
      <c r="B265" s="29">
        <v>104.1</v>
      </c>
      <c r="C265" t="s">
        <v>12</v>
      </c>
      <c r="D265" s="3" t="s">
        <v>34</v>
      </c>
      <c r="E265" t="s">
        <v>24</v>
      </c>
      <c r="F265">
        <v>0</v>
      </c>
    </row>
    <row r="266" spans="1:6" x14ac:dyDescent="0.55000000000000004">
      <c r="A266">
        <v>104</v>
      </c>
      <c r="B266" s="29">
        <v>104.1</v>
      </c>
      <c r="C266" t="s">
        <v>12</v>
      </c>
      <c r="D266" t="s">
        <v>15</v>
      </c>
      <c r="E266" t="s">
        <v>16</v>
      </c>
    </row>
    <row r="267" spans="1:6" x14ac:dyDescent="0.55000000000000004">
      <c r="A267">
        <v>104</v>
      </c>
      <c r="B267" s="29">
        <v>104.1</v>
      </c>
      <c r="C267" t="s">
        <v>12</v>
      </c>
      <c r="D267" t="s">
        <v>66</v>
      </c>
      <c r="E267" t="s">
        <v>16</v>
      </c>
      <c r="F267">
        <f>F268*10</f>
        <v>3.0769230769230771</v>
      </c>
    </row>
    <row r="268" spans="1:6" x14ac:dyDescent="0.55000000000000004">
      <c r="A268">
        <v>104</v>
      </c>
      <c r="B268" s="29">
        <v>104.1</v>
      </c>
      <c r="C268" t="s">
        <v>12</v>
      </c>
      <c r="D268" t="s">
        <v>17</v>
      </c>
      <c r="E268" t="s">
        <v>18</v>
      </c>
      <c r="F268">
        <f>120/390</f>
        <v>0.30769230769230771</v>
      </c>
    </row>
    <row r="269" spans="1:6" x14ac:dyDescent="0.55000000000000004">
      <c r="A269">
        <v>104</v>
      </c>
      <c r="B269" s="29">
        <v>104.1</v>
      </c>
      <c r="C269" t="s">
        <v>12</v>
      </c>
      <c r="D269" s="2" t="s">
        <v>20</v>
      </c>
      <c r="E269" t="s">
        <v>21</v>
      </c>
      <c r="F269">
        <v>0</v>
      </c>
    </row>
    <row r="270" spans="1:6" x14ac:dyDescent="0.55000000000000004">
      <c r="A270">
        <v>104</v>
      </c>
      <c r="B270" s="29">
        <v>104.1</v>
      </c>
      <c r="C270" t="s">
        <v>12</v>
      </c>
      <c r="D270" s="2" t="s">
        <v>22</v>
      </c>
      <c r="E270" t="s">
        <v>21</v>
      </c>
      <c r="F270">
        <v>100</v>
      </c>
    </row>
    <row r="271" spans="1:6" x14ac:dyDescent="0.55000000000000004">
      <c r="A271">
        <v>104</v>
      </c>
      <c r="B271" s="29">
        <v>104.1</v>
      </c>
      <c r="C271" t="s">
        <v>12</v>
      </c>
      <c r="D271" t="s">
        <v>23</v>
      </c>
      <c r="E271" t="s">
        <v>24</v>
      </c>
      <c r="F271">
        <v>0</v>
      </c>
    </row>
    <row r="272" spans="1:6" x14ac:dyDescent="0.55000000000000004">
      <c r="A272">
        <v>104</v>
      </c>
      <c r="B272" s="29">
        <v>104.1</v>
      </c>
      <c r="C272" t="s">
        <v>12</v>
      </c>
      <c r="D272" t="s">
        <v>25</v>
      </c>
      <c r="E272" t="s">
        <v>24</v>
      </c>
      <c r="F272">
        <v>0</v>
      </c>
    </row>
    <row r="273" spans="1:6" x14ac:dyDescent="0.55000000000000004">
      <c r="A273">
        <v>104</v>
      </c>
      <c r="B273" s="29">
        <v>104.1</v>
      </c>
      <c r="C273" t="s">
        <v>12</v>
      </c>
      <c r="D273" t="s">
        <v>27</v>
      </c>
      <c r="E273" t="s">
        <v>21</v>
      </c>
    </row>
    <row r="274" spans="1:6" x14ac:dyDescent="0.55000000000000004">
      <c r="A274">
        <v>104</v>
      </c>
      <c r="B274" s="29">
        <v>104.1</v>
      </c>
      <c r="C274" t="s">
        <v>12</v>
      </c>
      <c r="D274" t="s">
        <v>28</v>
      </c>
      <c r="E274" t="s">
        <v>21</v>
      </c>
    </row>
    <row r="275" spans="1:6" x14ac:dyDescent="0.55000000000000004">
      <c r="A275">
        <v>104</v>
      </c>
      <c r="B275" s="29">
        <v>104.1</v>
      </c>
      <c r="C275" t="s">
        <v>12</v>
      </c>
      <c r="D275" t="s">
        <v>29</v>
      </c>
      <c r="E275" t="s">
        <v>21</v>
      </c>
    </row>
    <row r="276" spans="1:6" x14ac:dyDescent="0.55000000000000004">
      <c r="A276">
        <v>104</v>
      </c>
      <c r="B276" s="29">
        <v>104.1</v>
      </c>
      <c r="C276" t="s">
        <v>12</v>
      </c>
      <c r="D276" t="s">
        <v>30</v>
      </c>
      <c r="E276" t="s">
        <v>21</v>
      </c>
    </row>
    <row r="277" spans="1:6" x14ac:dyDescent="0.55000000000000004">
      <c r="A277">
        <v>104</v>
      </c>
      <c r="B277" s="29">
        <v>104.1</v>
      </c>
      <c r="C277" t="s">
        <v>12</v>
      </c>
      <c r="D277" t="s">
        <v>31</v>
      </c>
      <c r="E277" t="s">
        <v>21</v>
      </c>
      <c r="F277">
        <v>40</v>
      </c>
    </row>
    <row r="278" spans="1:6" x14ac:dyDescent="0.55000000000000004">
      <c r="A278">
        <v>104</v>
      </c>
      <c r="B278" s="29">
        <v>104.1</v>
      </c>
      <c r="C278" t="s">
        <v>12</v>
      </c>
      <c r="D278" t="s">
        <v>32</v>
      </c>
      <c r="E278" t="s">
        <v>21</v>
      </c>
    </row>
    <row r="279" spans="1:6" x14ac:dyDescent="0.55000000000000004">
      <c r="A279">
        <v>104</v>
      </c>
      <c r="B279" s="29">
        <v>104.1</v>
      </c>
      <c r="C279" t="s">
        <v>12</v>
      </c>
      <c r="D279" t="s">
        <v>33</v>
      </c>
      <c r="E279" t="s">
        <v>21</v>
      </c>
      <c r="F279">
        <v>60</v>
      </c>
    </row>
    <row r="280" spans="1:6" x14ac:dyDescent="0.55000000000000004">
      <c r="A280">
        <v>104</v>
      </c>
      <c r="B280" s="29">
        <v>104.1</v>
      </c>
      <c r="C280" t="s">
        <v>36</v>
      </c>
      <c r="D280" t="s">
        <v>37</v>
      </c>
      <c r="E280" t="s">
        <v>38</v>
      </c>
      <c r="F280">
        <v>12.8</v>
      </c>
    </row>
    <row r="281" spans="1:6" x14ac:dyDescent="0.55000000000000004">
      <c r="A281">
        <v>104</v>
      </c>
      <c r="B281" s="29">
        <v>104.1</v>
      </c>
      <c r="C281" t="s">
        <v>36</v>
      </c>
      <c r="D281" t="s">
        <v>39</v>
      </c>
      <c r="E281" t="s">
        <v>40</v>
      </c>
      <c r="F281">
        <v>13.63</v>
      </c>
    </row>
    <row r="282" spans="1:6" x14ac:dyDescent="0.55000000000000004">
      <c r="A282">
        <v>104</v>
      </c>
      <c r="B282" s="29">
        <v>104.1</v>
      </c>
      <c r="C282" t="s">
        <v>36</v>
      </c>
      <c r="D282" t="s">
        <v>41</v>
      </c>
      <c r="E282" t="s">
        <v>21</v>
      </c>
      <c r="F282">
        <v>127.4</v>
      </c>
    </row>
    <row r="283" spans="1:6" x14ac:dyDescent="0.55000000000000004">
      <c r="A283">
        <v>104</v>
      </c>
      <c r="B283" s="29">
        <v>104.1</v>
      </c>
      <c r="C283" t="s">
        <v>36</v>
      </c>
      <c r="D283" t="s">
        <v>43</v>
      </c>
      <c r="E283" t="s">
        <v>44</v>
      </c>
      <c r="F283">
        <v>74</v>
      </c>
    </row>
    <row r="284" spans="1:6" x14ac:dyDescent="0.55000000000000004">
      <c r="A284">
        <v>104</v>
      </c>
      <c r="B284" s="29">
        <v>104.1</v>
      </c>
      <c r="C284" t="s">
        <v>36</v>
      </c>
      <c r="D284" t="s">
        <v>42</v>
      </c>
      <c r="F284">
        <v>9.43</v>
      </c>
    </row>
    <row r="285" spans="1:6" x14ac:dyDescent="0.55000000000000004">
      <c r="A285">
        <v>104</v>
      </c>
      <c r="B285" s="29">
        <v>104.1</v>
      </c>
      <c r="C285" t="s">
        <v>45</v>
      </c>
      <c r="D285" t="s">
        <v>47</v>
      </c>
      <c r="E285" t="s">
        <v>21</v>
      </c>
      <c r="F285">
        <v>10</v>
      </c>
    </row>
    <row r="286" spans="1:6" x14ac:dyDescent="0.55000000000000004">
      <c r="A286">
        <v>104</v>
      </c>
      <c r="B286" s="29">
        <v>104.1</v>
      </c>
      <c r="C286" t="s">
        <v>45</v>
      </c>
      <c r="D286" t="s">
        <v>48</v>
      </c>
      <c r="E286" t="s">
        <v>21</v>
      </c>
      <c r="F286">
        <v>0</v>
      </c>
    </row>
    <row r="287" spans="1:6" x14ac:dyDescent="0.55000000000000004">
      <c r="A287">
        <v>104</v>
      </c>
      <c r="B287" s="29">
        <v>104.1</v>
      </c>
      <c r="C287" t="s">
        <v>45</v>
      </c>
      <c r="D287" t="s">
        <v>49</v>
      </c>
      <c r="E287" t="s">
        <v>16</v>
      </c>
    </row>
    <row r="288" spans="1:6" x14ac:dyDescent="0.55000000000000004">
      <c r="A288">
        <v>104</v>
      </c>
      <c r="B288" s="29">
        <v>104.1</v>
      </c>
      <c r="C288" t="s">
        <v>45</v>
      </c>
      <c r="D288" t="s">
        <v>46</v>
      </c>
      <c r="E288" t="s">
        <v>21</v>
      </c>
      <c r="F288">
        <v>0</v>
      </c>
    </row>
    <row r="289" spans="1:5" x14ac:dyDescent="0.55000000000000004">
      <c r="A289">
        <v>104</v>
      </c>
      <c r="B289" s="29">
        <v>104.1</v>
      </c>
      <c r="C289" t="s">
        <v>45</v>
      </c>
      <c r="D289" t="s">
        <v>52</v>
      </c>
      <c r="E289" t="s">
        <v>53</v>
      </c>
    </row>
    <row r="290" spans="1:5" x14ac:dyDescent="0.55000000000000004">
      <c r="A290">
        <v>104</v>
      </c>
      <c r="B290" s="29">
        <v>104.1</v>
      </c>
      <c r="C290" t="s">
        <v>45</v>
      </c>
      <c r="D290" t="s">
        <v>55</v>
      </c>
    </row>
    <row r="291" spans="1:5" x14ac:dyDescent="0.55000000000000004">
      <c r="A291">
        <v>104</v>
      </c>
      <c r="B291" s="29">
        <v>104.1</v>
      </c>
      <c r="C291" t="s">
        <v>56</v>
      </c>
      <c r="D291" t="s">
        <v>57</v>
      </c>
      <c r="E291" t="s">
        <v>58</v>
      </c>
    </row>
    <row r="292" spans="1:5" x14ac:dyDescent="0.55000000000000004">
      <c r="A292">
        <v>104</v>
      </c>
      <c r="B292" s="29">
        <v>104.1</v>
      </c>
      <c r="C292" t="s">
        <v>56</v>
      </c>
      <c r="D292" t="s">
        <v>59</v>
      </c>
      <c r="E292" t="s">
        <v>60</v>
      </c>
    </row>
    <row r="293" spans="1:5" x14ac:dyDescent="0.55000000000000004">
      <c r="A293">
        <v>104</v>
      </c>
      <c r="B293" s="29">
        <v>104.1</v>
      </c>
      <c r="C293" t="s">
        <v>56</v>
      </c>
      <c r="D293" t="s">
        <v>61</v>
      </c>
      <c r="E293" t="s">
        <v>62</v>
      </c>
    </row>
    <row r="294" spans="1:5" x14ac:dyDescent="0.55000000000000004">
      <c r="A294">
        <v>104</v>
      </c>
      <c r="B294" s="29">
        <v>104.1</v>
      </c>
      <c r="C294" t="s">
        <v>56</v>
      </c>
      <c r="D294" t="s">
        <v>63</v>
      </c>
      <c r="E294" t="s">
        <v>60</v>
      </c>
    </row>
    <row r="295" spans="1:5" x14ac:dyDescent="0.55000000000000004">
      <c r="A295">
        <v>104</v>
      </c>
      <c r="B295" s="29">
        <v>104.1</v>
      </c>
      <c r="C295" t="s">
        <v>56</v>
      </c>
      <c r="D295" t="s">
        <v>64</v>
      </c>
      <c r="E295" t="s">
        <v>65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14EB-2186-4BA0-B08D-2ECB679FCADE}">
  <dimension ref="A1:S20"/>
  <sheetViews>
    <sheetView workbookViewId="0">
      <selection activeCell="E23" sqref="E23"/>
    </sheetView>
  </sheetViews>
  <sheetFormatPr defaultRowHeight="14.4" x14ac:dyDescent="0.55000000000000004"/>
  <cols>
    <col min="3" max="3" width="13.3671875" bestFit="1" customWidth="1"/>
    <col min="5" max="5" width="14.26171875" bestFit="1" customWidth="1"/>
    <col min="6" max="6" width="15.3125" bestFit="1" customWidth="1"/>
    <col min="7" max="7" width="6.62890625" bestFit="1" customWidth="1"/>
    <col min="9" max="10" width="10.47265625" bestFit="1" customWidth="1"/>
    <col min="12" max="12" width="11.26171875" bestFit="1" customWidth="1"/>
    <col min="14" max="14" width="10.05078125" bestFit="1" customWidth="1"/>
  </cols>
  <sheetData>
    <row r="1" spans="1:19" x14ac:dyDescent="0.55000000000000004">
      <c r="A1" s="1" t="s">
        <v>144</v>
      </c>
      <c r="B1" s="1" t="s">
        <v>146</v>
      </c>
      <c r="C1" s="1" t="s">
        <v>147</v>
      </c>
      <c r="D1" s="1" t="s">
        <v>131</v>
      </c>
      <c r="E1" s="1" t="s">
        <v>130</v>
      </c>
      <c r="F1" s="1" t="s">
        <v>129</v>
      </c>
      <c r="G1" s="1" t="s">
        <v>128</v>
      </c>
      <c r="H1" s="1" t="s">
        <v>126</v>
      </c>
      <c r="I1" s="1" t="s">
        <v>125</v>
      </c>
      <c r="J1" s="1" t="s">
        <v>124</v>
      </c>
      <c r="K1" s="1" t="s">
        <v>127</v>
      </c>
      <c r="L1" s="1" t="s">
        <v>148</v>
      </c>
      <c r="M1" s="1" t="s">
        <v>149</v>
      </c>
      <c r="N1" s="1" t="s">
        <v>150</v>
      </c>
      <c r="P1" s="20"/>
      <c r="Q1" s="21"/>
      <c r="R1" s="21"/>
      <c r="S1" s="22"/>
    </row>
    <row r="2" spans="1:19" x14ac:dyDescent="0.55000000000000004">
      <c r="E2" t="e">
        <f>VLOOKUP($D2, $P$1:$S$9, 2, FALSE)</f>
        <v>#N/A</v>
      </c>
      <c r="F2" t="e">
        <f>VLOOKUP($D2, $P$1:$S$9, 3, FALSE)</f>
        <v>#N/A</v>
      </c>
      <c r="G2" t="e">
        <f>VLOOKUP($D2, $P$1:$S$9, 4, FALSE)</f>
        <v>#N/A</v>
      </c>
      <c r="J2" s="2"/>
      <c r="P2" s="23" t="s">
        <v>123</v>
      </c>
      <c r="Q2" t="s">
        <v>122</v>
      </c>
      <c r="R2" s="2" t="s">
        <v>107</v>
      </c>
      <c r="S2" s="24" t="s">
        <v>115</v>
      </c>
    </row>
    <row r="3" spans="1:19" x14ac:dyDescent="0.55000000000000004">
      <c r="E3" t="e">
        <f t="shared" ref="E3:E20" si="0">VLOOKUP($D3, $P$1:$S$9, 2, FALSE)</f>
        <v>#N/A</v>
      </c>
      <c r="F3" t="e">
        <f t="shared" ref="F3:F20" si="1">VLOOKUP($D3, $P$1:$S$9, 3, FALSE)</f>
        <v>#N/A</v>
      </c>
      <c r="G3" t="e">
        <f t="shared" ref="G3:G20" si="2">VLOOKUP($D3, $P$1:$S$9, 4, FALSE)</f>
        <v>#N/A</v>
      </c>
      <c r="P3" s="25" t="s">
        <v>121</v>
      </c>
      <c r="Q3" s="2" t="s">
        <v>120</v>
      </c>
      <c r="R3" s="2" t="s">
        <v>112</v>
      </c>
      <c r="S3" s="24" t="s">
        <v>106</v>
      </c>
    </row>
    <row r="4" spans="1:19" x14ac:dyDescent="0.55000000000000004">
      <c r="E4" t="e">
        <f t="shared" si="0"/>
        <v>#N/A</v>
      </c>
      <c r="F4" t="e">
        <f t="shared" si="1"/>
        <v>#N/A</v>
      </c>
      <c r="G4" t="e">
        <f t="shared" si="2"/>
        <v>#N/A</v>
      </c>
      <c r="P4" s="23" t="s">
        <v>119</v>
      </c>
      <c r="Q4" t="s">
        <v>118</v>
      </c>
      <c r="R4" s="2" t="s">
        <v>112</v>
      </c>
      <c r="S4" s="24" t="s">
        <v>115</v>
      </c>
    </row>
    <row r="5" spans="1:19" x14ac:dyDescent="0.55000000000000004">
      <c r="E5" t="e">
        <f t="shared" si="0"/>
        <v>#N/A</v>
      </c>
      <c r="F5" t="e">
        <f t="shared" si="1"/>
        <v>#N/A</v>
      </c>
      <c r="G5" t="e">
        <f t="shared" si="2"/>
        <v>#N/A</v>
      </c>
      <c r="P5" s="25" t="s">
        <v>117</v>
      </c>
      <c r="Q5" s="2" t="s">
        <v>116</v>
      </c>
      <c r="R5" s="2" t="s">
        <v>107</v>
      </c>
      <c r="S5" s="24" t="s">
        <v>115</v>
      </c>
    </row>
    <row r="6" spans="1:19" x14ac:dyDescent="0.55000000000000004">
      <c r="E6" t="e">
        <f t="shared" si="0"/>
        <v>#N/A</v>
      </c>
      <c r="F6" t="e">
        <f t="shared" si="1"/>
        <v>#N/A</v>
      </c>
      <c r="G6" t="e">
        <f t="shared" si="2"/>
        <v>#N/A</v>
      </c>
      <c r="P6" s="23" t="s">
        <v>114</v>
      </c>
      <c r="Q6" t="s">
        <v>113</v>
      </c>
      <c r="R6" s="2" t="s">
        <v>112</v>
      </c>
      <c r="S6" s="24" t="s">
        <v>106</v>
      </c>
    </row>
    <row r="7" spans="1:19" x14ac:dyDescent="0.55000000000000004">
      <c r="E7" t="e">
        <f t="shared" si="0"/>
        <v>#N/A</v>
      </c>
      <c r="F7" t="e">
        <f t="shared" si="1"/>
        <v>#N/A</v>
      </c>
      <c r="G7" t="e">
        <f t="shared" si="2"/>
        <v>#N/A</v>
      </c>
      <c r="P7" s="23" t="s">
        <v>111</v>
      </c>
      <c r="Q7" t="s">
        <v>110</v>
      </c>
      <c r="R7" s="2" t="s">
        <v>107</v>
      </c>
      <c r="S7" s="24" t="s">
        <v>106</v>
      </c>
    </row>
    <row r="8" spans="1:19" x14ac:dyDescent="0.55000000000000004">
      <c r="E8" t="e">
        <f t="shared" si="0"/>
        <v>#N/A</v>
      </c>
      <c r="F8" t="e">
        <f t="shared" si="1"/>
        <v>#N/A</v>
      </c>
      <c r="G8" t="e">
        <f t="shared" si="2"/>
        <v>#N/A</v>
      </c>
      <c r="P8" s="23" t="s">
        <v>109</v>
      </c>
      <c r="Q8" t="s">
        <v>108</v>
      </c>
      <c r="R8" s="2" t="s">
        <v>107</v>
      </c>
      <c r="S8" s="24" t="s">
        <v>106</v>
      </c>
    </row>
    <row r="9" spans="1:19" ht="14.7" thickBot="1" x14ac:dyDescent="0.6">
      <c r="E9" t="e">
        <f t="shared" si="0"/>
        <v>#N/A</v>
      </c>
      <c r="F9" t="e">
        <f t="shared" si="1"/>
        <v>#N/A</v>
      </c>
      <c r="G9" t="e">
        <f t="shared" si="2"/>
        <v>#N/A</v>
      </c>
      <c r="P9" s="26" t="s">
        <v>151</v>
      </c>
      <c r="Q9" s="27"/>
      <c r="R9" s="27"/>
      <c r="S9" s="28"/>
    </row>
    <row r="10" spans="1:19" x14ac:dyDescent="0.55000000000000004">
      <c r="E10" t="e">
        <f t="shared" si="0"/>
        <v>#N/A</v>
      </c>
      <c r="F10" t="e">
        <f t="shared" si="1"/>
        <v>#N/A</v>
      </c>
      <c r="G10" t="e">
        <f t="shared" si="2"/>
        <v>#N/A</v>
      </c>
      <c r="I10" s="1"/>
      <c r="J10" s="1"/>
      <c r="K10" s="1"/>
      <c r="L10" s="1"/>
      <c r="M10" s="1"/>
      <c r="N10" s="1"/>
    </row>
    <row r="11" spans="1:19" x14ac:dyDescent="0.55000000000000004">
      <c r="E11" t="e">
        <f t="shared" si="0"/>
        <v>#N/A</v>
      </c>
      <c r="F11" t="e">
        <f t="shared" si="1"/>
        <v>#N/A</v>
      </c>
      <c r="G11" t="e">
        <f t="shared" si="2"/>
        <v>#N/A</v>
      </c>
    </row>
    <row r="12" spans="1:19" x14ac:dyDescent="0.55000000000000004">
      <c r="E12" t="e">
        <f t="shared" si="0"/>
        <v>#N/A</v>
      </c>
      <c r="F12" t="e">
        <f t="shared" si="1"/>
        <v>#N/A</v>
      </c>
      <c r="G12" t="e">
        <f t="shared" si="2"/>
        <v>#N/A</v>
      </c>
    </row>
    <row r="13" spans="1:19" x14ac:dyDescent="0.55000000000000004">
      <c r="E13" t="e">
        <f t="shared" si="0"/>
        <v>#N/A</v>
      </c>
      <c r="F13" t="e">
        <f t="shared" si="1"/>
        <v>#N/A</v>
      </c>
      <c r="G13" t="e">
        <f t="shared" si="2"/>
        <v>#N/A</v>
      </c>
    </row>
    <row r="14" spans="1:19" x14ac:dyDescent="0.55000000000000004">
      <c r="E14" t="e">
        <f t="shared" si="0"/>
        <v>#N/A</v>
      </c>
      <c r="F14" t="e">
        <f t="shared" si="1"/>
        <v>#N/A</v>
      </c>
      <c r="G14" t="e">
        <f t="shared" si="2"/>
        <v>#N/A</v>
      </c>
    </row>
    <row r="15" spans="1:19" x14ac:dyDescent="0.55000000000000004">
      <c r="E15" t="e">
        <f t="shared" si="0"/>
        <v>#N/A</v>
      </c>
      <c r="F15" t="e">
        <f t="shared" si="1"/>
        <v>#N/A</v>
      </c>
      <c r="G15" t="e">
        <f t="shared" si="2"/>
        <v>#N/A</v>
      </c>
    </row>
    <row r="16" spans="1:19" x14ac:dyDescent="0.55000000000000004">
      <c r="E16" t="e">
        <f t="shared" si="0"/>
        <v>#N/A</v>
      </c>
      <c r="F16" t="e">
        <f t="shared" si="1"/>
        <v>#N/A</v>
      </c>
      <c r="G16" t="e">
        <f t="shared" si="2"/>
        <v>#N/A</v>
      </c>
    </row>
    <row r="17" spans="5:7" x14ac:dyDescent="0.55000000000000004">
      <c r="E17" t="e">
        <f t="shared" si="0"/>
        <v>#N/A</v>
      </c>
      <c r="F17" t="e">
        <f t="shared" si="1"/>
        <v>#N/A</v>
      </c>
      <c r="G17" t="e">
        <f t="shared" si="2"/>
        <v>#N/A</v>
      </c>
    </row>
    <row r="18" spans="5:7" x14ac:dyDescent="0.55000000000000004">
      <c r="E18" t="e">
        <f t="shared" si="0"/>
        <v>#N/A</v>
      </c>
      <c r="F18" t="e">
        <f t="shared" si="1"/>
        <v>#N/A</v>
      </c>
      <c r="G18" t="e">
        <f t="shared" si="2"/>
        <v>#N/A</v>
      </c>
    </row>
    <row r="19" spans="5:7" x14ac:dyDescent="0.55000000000000004">
      <c r="E19" t="e">
        <f t="shared" si="0"/>
        <v>#N/A</v>
      </c>
      <c r="F19" t="e">
        <f t="shared" si="1"/>
        <v>#N/A</v>
      </c>
      <c r="G19" t="e">
        <f t="shared" si="2"/>
        <v>#N/A</v>
      </c>
    </row>
    <row r="20" spans="5:7" x14ac:dyDescent="0.55000000000000004">
      <c r="E20" t="e">
        <f t="shared" si="0"/>
        <v>#N/A</v>
      </c>
      <c r="F20" t="e">
        <f t="shared" si="1"/>
        <v>#N/A</v>
      </c>
      <c r="G20" t="e">
        <f t="shared" si="2"/>
        <v>#N/A</v>
      </c>
    </row>
  </sheetData>
  <dataValidations count="1">
    <dataValidation type="list" allowBlank="1" showInputMessage="1" showErrorMessage="1" sqref="D2:D20" xr:uid="{43D91B9A-4028-4325-ACC9-E468F782B37B}">
      <formula1>$P$1:$P$9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5B5F-5289-43D0-BAE6-D8BDA5E49872}">
  <dimension ref="A1:E10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defaultRowHeight="14.4" x14ac:dyDescent="0.55000000000000004"/>
  <cols>
    <col min="1" max="1" width="8.83984375" style="7"/>
    <col min="2" max="2" width="12.9453125" bestFit="1" customWidth="1"/>
    <col min="3" max="3" width="13.734375" bestFit="1" customWidth="1"/>
    <col min="4" max="4" width="14.5234375" bestFit="1" customWidth="1"/>
    <col min="5" max="5" width="16.7890625" customWidth="1"/>
  </cols>
  <sheetData>
    <row r="1" spans="1:5" s="18" customFormat="1" ht="15" thickTop="1" thickBot="1" x14ac:dyDescent="0.6">
      <c r="A1" s="18" t="s">
        <v>137</v>
      </c>
      <c r="B1" s="30"/>
      <c r="C1" s="30"/>
      <c r="D1" s="30"/>
      <c r="E1" s="30"/>
    </row>
    <row r="2" spans="1:5" s="8" customFormat="1" ht="15" thickTop="1" thickBot="1" x14ac:dyDescent="0.6">
      <c r="A2" s="17" t="s">
        <v>136</v>
      </c>
      <c r="B2" s="16" t="s">
        <v>135</v>
      </c>
      <c r="C2" s="15" t="s">
        <v>134</v>
      </c>
      <c r="D2" s="15" t="s">
        <v>133</v>
      </c>
      <c r="E2" s="14" t="s">
        <v>132</v>
      </c>
    </row>
    <row r="3" spans="1:5" ht="14.7" thickTop="1" x14ac:dyDescent="0.55000000000000004">
      <c r="A3" s="7" t="s">
        <v>105</v>
      </c>
      <c r="B3" s="13">
        <f>AVERAGE(B6:B105)</f>
        <v>12.39</v>
      </c>
      <c r="C3" t="e">
        <f>AVERAGE(C6:C105)</f>
        <v>#DIV/0!</v>
      </c>
      <c r="D3" t="e">
        <f>AVERAGE(D6:D105)</f>
        <v>#DIV/0!</v>
      </c>
      <c r="E3" s="12" t="e">
        <f>AVERAGE(E6:E105)</f>
        <v>#DIV/0!</v>
      </c>
    </row>
    <row r="4" spans="1:5" x14ac:dyDescent="0.55000000000000004">
      <c r="A4" s="7" t="s">
        <v>104</v>
      </c>
      <c r="B4" s="13">
        <f>MIN(B6:B105)</f>
        <v>7</v>
      </c>
      <c r="C4">
        <f>MIN(C6:C105)</f>
        <v>0</v>
      </c>
      <c r="D4">
        <f>MIN(D6:D105)</f>
        <v>0</v>
      </c>
      <c r="E4" s="12">
        <f>MIN(E6:E105)</f>
        <v>0</v>
      </c>
    </row>
    <row r="5" spans="1:5" s="8" customFormat="1" ht="14.7" thickBot="1" x14ac:dyDescent="0.6">
      <c r="A5" s="11" t="s">
        <v>103</v>
      </c>
      <c r="B5" s="10">
        <f>MAX(B6:B105)</f>
        <v>21</v>
      </c>
      <c r="C5" s="8">
        <f>MAX(C6:C105)</f>
        <v>0</v>
      </c>
      <c r="D5" s="8">
        <f>MAX(D6:D105)</f>
        <v>0</v>
      </c>
      <c r="E5" s="9">
        <f>MAX(E6:E105)</f>
        <v>0</v>
      </c>
    </row>
    <row r="6" spans="1:5" ht="14.7" thickTop="1" x14ac:dyDescent="0.55000000000000004">
      <c r="A6" s="7">
        <v>1</v>
      </c>
      <c r="B6">
        <v>10</v>
      </c>
    </row>
    <row r="7" spans="1:5" x14ac:dyDescent="0.55000000000000004">
      <c r="A7" s="7">
        <v>2</v>
      </c>
      <c r="B7">
        <v>16</v>
      </c>
    </row>
    <row r="8" spans="1:5" x14ac:dyDescent="0.55000000000000004">
      <c r="A8" s="7">
        <v>3</v>
      </c>
      <c r="B8">
        <v>11</v>
      </c>
    </row>
    <row r="9" spans="1:5" x14ac:dyDescent="0.55000000000000004">
      <c r="A9" s="7">
        <v>4</v>
      </c>
      <c r="B9">
        <v>11</v>
      </c>
    </row>
    <row r="10" spans="1:5" x14ac:dyDescent="0.55000000000000004">
      <c r="A10" s="7">
        <v>5</v>
      </c>
      <c r="B10">
        <v>21</v>
      </c>
    </row>
    <row r="11" spans="1:5" x14ac:dyDescent="0.55000000000000004">
      <c r="A11" s="7">
        <v>6</v>
      </c>
      <c r="B11">
        <v>10</v>
      </c>
    </row>
    <row r="12" spans="1:5" x14ac:dyDescent="0.55000000000000004">
      <c r="A12" s="7">
        <v>7</v>
      </c>
      <c r="B12">
        <v>15</v>
      </c>
    </row>
    <row r="13" spans="1:5" x14ac:dyDescent="0.55000000000000004">
      <c r="A13" s="7">
        <v>8</v>
      </c>
      <c r="B13">
        <v>15</v>
      </c>
    </row>
    <row r="14" spans="1:5" x14ac:dyDescent="0.55000000000000004">
      <c r="A14" s="7">
        <v>9</v>
      </c>
      <c r="B14">
        <v>15</v>
      </c>
    </row>
    <row r="15" spans="1:5" x14ac:dyDescent="0.55000000000000004">
      <c r="A15" s="7">
        <v>10</v>
      </c>
      <c r="B15">
        <v>20</v>
      </c>
    </row>
    <row r="16" spans="1:5" x14ac:dyDescent="0.55000000000000004">
      <c r="A16" s="7">
        <v>11</v>
      </c>
      <c r="B16">
        <v>15</v>
      </c>
    </row>
    <row r="17" spans="1:2" x14ac:dyDescent="0.55000000000000004">
      <c r="A17" s="7">
        <v>12</v>
      </c>
      <c r="B17">
        <v>14</v>
      </c>
    </row>
    <row r="18" spans="1:2" x14ac:dyDescent="0.55000000000000004">
      <c r="A18" s="7">
        <v>13</v>
      </c>
      <c r="B18">
        <v>15</v>
      </c>
    </row>
    <row r="19" spans="1:2" x14ac:dyDescent="0.55000000000000004">
      <c r="A19" s="7">
        <v>14</v>
      </c>
      <c r="B19">
        <v>12</v>
      </c>
    </row>
    <row r="20" spans="1:2" x14ac:dyDescent="0.55000000000000004">
      <c r="A20" s="7">
        <v>15</v>
      </c>
      <c r="B20">
        <v>10</v>
      </c>
    </row>
    <row r="21" spans="1:2" x14ac:dyDescent="0.55000000000000004">
      <c r="A21" s="7">
        <v>16</v>
      </c>
      <c r="B21">
        <v>13</v>
      </c>
    </row>
    <row r="22" spans="1:2" x14ac:dyDescent="0.55000000000000004">
      <c r="A22" s="7">
        <v>17</v>
      </c>
      <c r="B22">
        <v>9</v>
      </c>
    </row>
    <row r="23" spans="1:2" x14ac:dyDescent="0.55000000000000004">
      <c r="A23" s="7">
        <v>18</v>
      </c>
      <c r="B23">
        <v>14</v>
      </c>
    </row>
    <row r="24" spans="1:2" x14ac:dyDescent="0.55000000000000004">
      <c r="A24" s="7">
        <v>19</v>
      </c>
      <c r="B24">
        <v>14</v>
      </c>
    </row>
    <row r="25" spans="1:2" x14ac:dyDescent="0.55000000000000004">
      <c r="A25" s="7">
        <v>20</v>
      </c>
      <c r="B25">
        <v>8</v>
      </c>
    </row>
    <row r="26" spans="1:2" x14ac:dyDescent="0.55000000000000004">
      <c r="A26" s="7">
        <v>21</v>
      </c>
      <c r="B26">
        <v>12</v>
      </c>
    </row>
    <row r="27" spans="1:2" x14ac:dyDescent="0.55000000000000004">
      <c r="A27" s="7">
        <v>22</v>
      </c>
      <c r="B27">
        <v>12</v>
      </c>
    </row>
    <row r="28" spans="1:2" x14ac:dyDescent="0.55000000000000004">
      <c r="A28" s="7">
        <v>23</v>
      </c>
      <c r="B28">
        <v>12</v>
      </c>
    </row>
    <row r="29" spans="1:2" x14ac:dyDescent="0.55000000000000004">
      <c r="A29" s="7">
        <v>24</v>
      </c>
      <c r="B29">
        <v>15</v>
      </c>
    </row>
    <row r="30" spans="1:2" x14ac:dyDescent="0.55000000000000004">
      <c r="A30" s="7">
        <v>25</v>
      </c>
      <c r="B30">
        <v>16</v>
      </c>
    </row>
    <row r="31" spans="1:2" x14ac:dyDescent="0.55000000000000004">
      <c r="A31" s="7">
        <v>26</v>
      </c>
      <c r="B31">
        <v>13</v>
      </c>
    </row>
    <row r="32" spans="1:2" x14ac:dyDescent="0.55000000000000004">
      <c r="A32" s="7">
        <v>27</v>
      </c>
      <c r="B32">
        <v>8</v>
      </c>
    </row>
    <row r="33" spans="1:2" x14ac:dyDescent="0.55000000000000004">
      <c r="A33" s="7">
        <v>28</v>
      </c>
      <c r="B33">
        <v>10</v>
      </c>
    </row>
    <row r="34" spans="1:2" x14ac:dyDescent="0.55000000000000004">
      <c r="A34" s="7">
        <v>29</v>
      </c>
      <c r="B34">
        <v>11</v>
      </c>
    </row>
    <row r="35" spans="1:2" x14ac:dyDescent="0.55000000000000004">
      <c r="A35" s="7">
        <v>30</v>
      </c>
      <c r="B35">
        <v>14</v>
      </c>
    </row>
    <row r="36" spans="1:2" x14ac:dyDescent="0.55000000000000004">
      <c r="A36" s="7">
        <v>31</v>
      </c>
      <c r="B36">
        <v>13</v>
      </c>
    </row>
    <row r="37" spans="1:2" x14ac:dyDescent="0.55000000000000004">
      <c r="A37" s="7">
        <v>32</v>
      </c>
      <c r="B37">
        <v>20</v>
      </c>
    </row>
    <row r="38" spans="1:2" x14ac:dyDescent="0.55000000000000004">
      <c r="A38" s="7">
        <v>33</v>
      </c>
      <c r="B38">
        <v>7</v>
      </c>
    </row>
    <row r="39" spans="1:2" x14ac:dyDescent="0.55000000000000004">
      <c r="A39" s="7">
        <v>34</v>
      </c>
      <c r="B39">
        <v>11</v>
      </c>
    </row>
    <row r="40" spans="1:2" x14ac:dyDescent="0.55000000000000004">
      <c r="A40" s="7">
        <v>35</v>
      </c>
      <c r="B40">
        <v>16</v>
      </c>
    </row>
    <row r="41" spans="1:2" x14ac:dyDescent="0.55000000000000004">
      <c r="A41" s="7">
        <v>36</v>
      </c>
      <c r="B41">
        <v>16</v>
      </c>
    </row>
    <row r="42" spans="1:2" x14ac:dyDescent="0.55000000000000004">
      <c r="A42" s="7">
        <v>37</v>
      </c>
      <c r="B42">
        <v>15</v>
      </c>
    </row>
    <row r="43" spans="1:2" x14ac:dyDescent="0.55000000000000004">
      <c r="A43" s="7">
        <v>38</v>
      </c>
      <c r="B43">
        <v>10</v>
      </c>
    </row>
    <row r="44" spans="1:2" x14ac:dyDescent="0.55000000000000004">
      <c r="A44" s="7">
        <v>39</v>
      </c>
      <c r="B44">
        <v>15</v>
      </c>
    </row>
    <row r="45" spans="1:2" x14ac:dyDescent="0.55000000000000004">
      <c r="A45" s="7">
        <v>40</v>
      </c>
      <c r="B45">
        <v>10</v>
      </c>
    </row>
    <row r="46" spans="1:2" x14ac:dyDescent="0.55000000000000004">
      <c r="A46" s="7">
        <v>41</v>
      </c>
      <c r="B46">
        <v>8</v>
      </c>
    </row>
    <row r="47" spans="1:2" x14ac:dyDescent="0.55000000000000004">
      <c r="A47" s="7">
        <v>42</v>
      </c>
      <c r="B47">
        <v>11</v>
      </c>
    </row>
    <row r="48" spans="1:2" x14ac:dyDescent="0.55000000000000004">
      <c r="A48" s="7">
        <v>43</v>
      </c>
      <c r="B48">
        <v>19</v>
      </c>
    </row>
    <row r="49" spans="1:2" x14ac:dyDescent="0.55000000000000004">
      <c r="A49" s="7">
        <v>44</v>
      </c>
      <c r="B49">
        <v>9</v>
      </c>
    </row>
    <row r="50" spans="1:2" x14ac:dyDescent="0.55000000000000004">
      <c r="A50" s="7">
        <v>45</v>
      </c>
      <c r="B50">
        <v>15</v>
      </c>
    </row>
    <row r="51" spans="1:2" x14ac:dyDescent="0.55000000000000004">
      <c r="A51" s="7">
        <v>46</v>
      </c>
      <c r="B51">
        <v>11</v>
      </c>
    </row>
    <row r="52" spans="1:2" x14ac:dyDescent="0.55000000000000004">
      <c r="A52" s="7">
        <v>47</v>
      </c>
      <c r="B52">
        <v>15</v>
      </c>
    </row>
    <row r="53" spans="1:2" x14ac:dyDescent="0.55000000000000004">
      <c r="A53" s="7">
        <v>48</v>
      </c>
      <c r="B53">
        <v>9</v>
      </c>
    </row>
    <row r="54" spans="1:2" x14ac:dyDescent="0.55000000000000004">
      <c r="A54" s="7">
        <v>49</v>
      </c>
      <c r="B54">
        <v>12</v>
      </c>
    </row>
    <row r="55" spans="1:2" x14ac:dyDescent="0.55000000000000004">
      <c r="A55" s="7">
        <v>50</v>
      </c>
      <c r="B55">
        <v>11</v>
      </c>
    </row>
    <row r="56" spans="1:2" x14ac:dyDescent="0.55000000000000004">
      <c r="A56" s="7">
        <v>51</v>
      </c>
      <c r="B56">
        <v>12</v>
      </c>
    </row>
    <row r="57" spans="1:2" x14ac:dyDescent="0.55000000000000004">
      <c r="A57" s="7">
        <v>52</v>
      </c>
      <c r="B57">
        <v>7</v>
      </c>
    </row>
    <row r="58" spans="1:2" x14ac:dyDescent="0.55000000000000004">
      <c r="A58" s="7">
        <v>53</v>
      </c>
      <c r="B58">
        <v>11</v>
      </c>
    </row>
    <row r="59" spans="1:2" x14ac:dyDescent="0.55000000000000004">
      <c r="A59" s="7">
        <v>54</v>
      </c>
      <c r="B59">
        <v>7</v>
      </c>
    </row>
    <row r="60" spans="1:2" x14ac:dyDescent="0.55000000000000004">
      <c r="A60" s="7">
        <v>55</v>
      </c>
      <c r="B60">
        <v>13</v>
      </c>
    </row>
    <row r="61" spans="1:2" x14ac:dyDescent="0.55000000000000004">
      <c r="A61" s="7">
        <v>56</v>
      </c>
      <c r="B61">
        <v>12</v>
      </c>
    </row>
    <row r="62" spans="1:2" x14ac:dyDescent="0.55000000000000004">
      <c r="A62" s="7">
        <v>57</v>
      </c>
      <c r="B62">
        <v>13</v>
      </c>
    </row>
    <row r="63" spans="1:2" x14ac:dyDescent="0.55000000000000004">
      <c r="A63" s="7">
        <v>58</v>
      </c>
      <c r="B63">
        <v>11</v>
      </c>
    </row>
    <row r="64" spans="1:2" x14ac:dyDescent="0.55000000000000004">
      <c r="A64" s="7">
        <v>59</v>
      </c>
      <c r="B64">
        <v>7</v>
      </c>
    </row>
    <row r="65" spans="1:2" x14ac:dyDescent="0.55000000000000004">
      <c r="A65" s="7">
        <v>60</v>
      </c>
      <c r="B65">
        <v>16</v>
      </c>
    </row>
    <row r="66" spans="1:2" x14ac:dyDescent="0.55000000000000004">
      <c r="A66" s="7">
        <v>61</v>
      </c>
      <c r="B66">
        <v>13</v>
      </c>
    </row>
    <row r="67" spans="1:2" x14ac:dyDescent="0.55000000000000004">
      <c r="A67" s="7">
        <v>62</v>
      </c>
      <c r="B67">
        <v>10</v>
      </c>
    </row>
    <row r="68" spans="1:2" x14ac:dyDescent="0.55000000000000004">
      <c r="A68" s="7">
        <v>63</v>
      </c>
      <c r="B68">
        <v>10</v>
      </c>
    </row>
    <row r="69" spans="1:2" x14ac:dyDescent="0.55000000000000004">
      <c r="A69" s="7">
        <v>64</v>
      </c>
      <c r="B69">
        <v>7</v>
      </c>
    </row>
    <row r="70" spans="1:2" x14ac:dyDescent="0.55000000000000004">
      <c r="A70" s="7">
        <v>65</v>
      </c>
      <c r="B70">
        <v>12</v>
      </c>
    </row>
    <row r="71" spans="1:2" x14ac:dyDescent="0.55000000000000004">
      <c r="A71" s="7">
        <v>66</v>
      </c>
      <c r="B71">
        <v>14</v>
      </c>
    </row>
    <row r="72" spans="1:2" x14ac:dyDescent="0.55000000000000004">
      <c r="A72" s="7">
        <v>67</v>
      </c>
      <c r="B72">
        <v>18</v>
      </c>
    </row>
    <row r="73" spans="1:2" x14ac:dyDescent="0.55000000000000004">
      <c r="A73" s="7">
        <v>68</v>
      </c>
      <c r="B73">
        <v>18</v>
      </c>
    </row>
    <row r="74" spans="1:2" x14ac:dyDescent="0.55000000000000004">
      <c r="A74" s="7">
        <v>69</v>
      </c>
      <c r="B74">
        <v>13</v>
      </c>
    </row>
    <row r="75" spans="1:2" x14ac:dyDescent="0.55000000000000004">
      <c r="A75" s="7">
        <v>70</v>
      </c>
      <c r="B75">
        <v>10</v>
      </c>
    </row>
    <row r="76" spans="1:2" x14ac:dyDescent="0.55000000000000004">
      <c r="A76" s="7">
        <v>71</v>
      </c>
      <c r="B76">
        <v>9</v>
      </c>
    </row>
    <row r="77" spans="1:2" x14ac:dyDescent="0.55000000000000004">
      <c r="A77" s="7">
        <v>72</v>
      </c>
      <c r="B77">
        <v>9</v>
      </c>
    </row>
    <row r="78" spans="1:2" x14ac:dyDescent="0.55000000000000004">
      <c r="A78" s="7">
        <v>73</v>
      </c>
      <c r="B78">
        <v>15</v>
      </c>
    </row>
    <row r="79" spans="1:2" x14ac:dyDescent="0.55000000000000004">
      <c r="A79" s="7">
        <v>74</v>
      </c>
      <c r="B79">
        <v>15</v>
      </c>
    </row>
    <row r="80" spans="1:2" x14ac:dyDescent="0.55000000000000004">
      <c r="A80" s="7">
        <v>75</v>
      </c>
      <c r="B80">
        <v>19</v>
      </c>
    </row>
    <row r="81" spans="1:2" x14ac:dyDescent="0.55000000000000004">
      <c r="A81" s="7">
        <v>76</v>
      </c>
      <c r="B81">
        <v>10</v>
      </c>
    </row>
    <row r="82" spans="1:2" x14ac:dyDescent="0.55000000000000004">
      <c r="A82" s="7">
        <v>77</v>
      </c>
      <c r="B82">
        <v>12</v>
      </c>
    </row>
    <row r="83" spans="1:2" x14ac:dyDescent="0.55000000000000004">
      <c r="A83" s="7">
        <v>78</v>
      </c>
      <c r="B83">
        <v>8</v>
      </c>
    </row>
    <row r="84" spans="1:2" x14ac:dyDescent="0.55000000000000004">
      <c r="A84" s="7">
        <v>79</v>
      </c>
      <c r="B84">
        <v>14</v>
      </c>
    </row>
    <row r="85" spans="1:2" x14ac:dyDescent="0.55000000000000004">
      <c r="A85" s="7">
        <v>80</v>
      </c>
      <c r="B85">
        <v>11</v>
      </c>
    </row>
    <row r="86" spans="1:2" x14ac:dyDescent="0.55000000000000004">
      <c r="A86" s="7">
        <v>81</v>
      </c>
      <c r="B86">
        <v>10</v>
      </c>
    </row>
    <row r="87" spans="1:2" x14ac:dyDescent="0.55000000000000004">
      <c r="A87" s="7">
        <v>82</v>
      </c>
      <c r="B87">
        <v>15</v>
      </c>
    </row>
    <row r="88" spans="1:2" x14ac:dyDescent="0.55000000000000004">
      <c r="A88" s="7">
        <v>83</v>
      </c>
      <c r="B88">
        <v>14</v>
      </c>
    </row>
    <row r="89" spans="1:2" x14ac:dyDescent="0.55000000000000004">
      <c r="A89" s="7">
        <v>84</v>
      </c>
      <c r="B89">
        <v>10</v>
      </c>
    </row>
    <row r="90" spans="1:2" x14ac:dyDescent="0.55000000000000004">
      <c r="A90" s="7">
        <v>85</v>
      </c>
      <c r="B90">
        <v>7</v>
      </c>
    </row>
    <row r="91" spans="1:2" x14ac:dyDescent="0.55000000000000004">
      <c r="A91" s="7">
        <v>86</v>
      </c>
      <c r="B91">
        <v>18</v>
      </c>
    </row>
    <row r="92" spans="1:2" x14ac:dyDescent="0.55000000000000004">
      <c r="A92" s="7">
        <v>87</v>
      </c>
      <c r="B92">
        <v>15</v>
      </c>
    </row>
    <row r="93" spans="1:2" x14ac:dyDescent="0.55000000000000004">
      <c r="A93" s="7">
        <v>88</v>
      </c>
      <c r="B93">
        <v>14</v>
      </c>
    </row>
    <row r="94" spans="1:2" x14ac:dyDescent="0.55000000000000004">
      <c r="A94" s="7">
        <v>89</v>
      </c>
      <c r="B94">
        <v>10</v>
      </c>
    </row>
    <row r="95" spans="1:2" x14ac:dyDescent="0.55000000000000004">
      <c r="A95" s="7">
        <v>90</v>
      </c>
      <c r="B95">
        <v>9</v>
      </c>
    </row>
    <row r="96" spans="1:2" x14ac:dyDescent="0.55000000000000004">
      <c r="A96" s="7">
        <v>91</v>
      </c>
      <c r="B96">
        <v>12</v>
      </c>
    </row>
    <row r="97" spans="1:2" x14ac:dyDescent="0.55000000000000004">
      <c r="A97" s="7">
        <v>92</v>
      </c>
      <c r="B97">
        <v>11</v>
      </c>
    </row>
    <row r="98" spans="1:2" x14ac:dyDescent="0.55000000000000004">
      <c r="A98" s="7">
        <v>93</v>
      </c>
      <c r="B98">
        <v>7</v>
      </c>
    </row>
    <row r="99" spans="1:2" x14ac:dyDescent="0.55000000000000004">
      <c r="A99" s="7">
        <v>94</v>
      </c>
      <c r="B99">
        <v>12</v>
      </c>
    </row>
    <row r="100" spans="1:2" x14ac:dyDescent="0.55000000000000004">
      <c r="A100" s="7">
        <v>95</v>
      </c>
      <c r="B100">
        <v>14</v>
      </c>
    </row>
    <row r="101" spans="1:2" x14ac:dyDescent="0.55000000000000004">
      <c r="A101" s="7">
        <v>96</v>
      </c>
      <c r="B101">
        <v>9</v>
      </c>
    </row>
    <row r="102" spans="1:2" x14ac:dyDescent="0.55000000000000004">
      <c r="A102" s="7">
        <v>97</v>
      </c>
      <c r="B102">
        <v>14</v>
      </c>
    </row>
    <row r="103" spans="1:2" x14ac:dyDescent="0.55000000000000004">
      <c r="A103" s="7">
        <v>98</v>
      </c>
      <c r="B103">
        <v>10</v>
      </c>
    </row>
    <row r="104" spans="1:2" x14ac:dyDescent="0.55000000000000004">
      <c r="A104" s="7">
        <v>99</v>
      </c>
      <c r="B104">
        <v>15</v>
      </c>
    </row>
    <row r="105" spans="1:2" x14ac:dyDescent="0.55000000000000004">
      <c r="A105" s="7">
        <v>100</v>
      </c>
      <c r="B105">
        <v>13</v>
      </c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A5E2-6B60-4DB6-BD87-D8830AAE9368}">
  <dimension ref="A1:N11"/>
  <sheetViews>
    <sheetView workbookViewId="0">
      <selection activeCell="I18" sqref="I18"/>
    </sheetView>
  </sheetViews>
  <sheetFormatPr defaultRowHeight="14.4" x14ac:dyDescent="0.55000000000000004"/>
  <cols>
    <col min="2" max="2" width="12.05078125" bestFit="1" customWidth="1"/>
    <col min="3" max="3" width="13.62890625" bestFit="1" customWidth="1"/>
    <col min="4" max="4" width="10.20703125" bestFit="1" customWidth="1"/>
    <col min="5" max="5" width="12.3671875" bestFit="1" customWidth="1"/>
    <col min="6" max="6" width="12.3671875" customWidth="1"/>
    <col min="8" max="8" width="16.89453125" bestFit="1" customWidth="1"/>
    <col min="9" max="9" width="13.1015625" bestFit="1" customWidth="1"/>
    <col min="10" max="10" width="11.1015625" bestFit="1" customWidth="1"/>
    <col min="11" max="11" width="7.15625" bestFit="1" customWidth="1"/>
    <col min="12" max="12" width="10.20703125" bestFit="1" customWidth="1"/>
    <col min="13" max="13" width="10.578125" bestFit="1" customWidth="1"/>
    <col min="14" max="14" width="4.68359375" bestFit="1" customWidth="1"/>
  </cols>
  <sheetData>
    <row r="1" spans="1:14" x14ac:dyDescent="0.55000000000000004">
      <c r="A1" t="s">
        <v>102</v>
      </c>
      <c r="B1" t="s">
        <v>101</v>
      </c>
      <c r="C1" t="s">
        <v>169</v>
      </c>
      <c r="D1" t="s">
        <v>170</v>
      </c>
      <c r="E1" t="s">
        <v>171</v>
      </c>
      <c r="F1" t="s">
        <v>173</v>
      </c>
      <c r="G1" t="s">
        <v>2</v>
      </c>
      <c r="H1" t="s">
        <v>143</v>
      </c>
      <c r="I1" t="s">
        <v>168</v>
      </c>
      <c r="J1" t="s">
        <v>37</v>
      </c>
      <c r="K1" t="s">
        <v>39</v>
      </c>
      <c r="L1" t="s">
        <v>41</v>
      </c>
      <c r="M1" t="s">
        <v>43</v>
      </c>
      <c r="N1" t="s">
        <v>42</v>
      </c>
    </row>
    <row r="2" spans="1:14" x14ac:dyDescent="0.55000000000000004">
      <c r="A2">
        <v>2</v>
      </c>
    </row>
    <row r="3" spans="1:14" x14ac:dyDescent="0.55000000000000004">
      <c r="A3">
        <v>3</v>
      </c>
      <c r="B3" t="s">
        <v>99</v>
      </c>
      <c r="C3" s="5">
        <v>45546</v>
      </c>
      <c r="D3" t="s">
        <v>98</v>
      </c>
      <c r="E3" s="5">
        <v>45594</v>
      </c>
      <c r="F3" s="5">
        <f>E3-C3</f>
        <v>48</v>
      </c>
      <c r="G3">
        <v>4</v>
      </c>
      <c r="H3" t="s">
        <v>100</v>
      </c>
      <c r="I3" s="5">
        <v>45751</v>
      </c>
      <c r="J3">
        <v>12.8</v>
      </c>
      <c r="K3">
        <v>13.63</v>
      </c>
      <c r="L3">
        <v>127.4</v>
      </c>
      <c r="M3">
        <v>74</v>
      </c>
      <c r="N3">
        <v>9.43</v>
      </c>
    </row>
    <row r="4" spans="1:14" x14ac:dyDescent="0.55000000000000004">
      <c r="A4">
        <v>11</v>
      </c>
      <c r="B4" t="s">
        <v>99</v>
      </c>
      <c r="C4" s="5">
        <v>45546</v>
      </c>
      <c r="D4" t="s">
        <v>98</v>
      </c>
      <c r="E4" s="5">
        <v>45594</v>
      </c>
      <c r="F4" s="5"/>
      <c r="G4">
        <v>3</v>
      </c>
      <c r="H4" t="s">
        <v>97</v>
      </c>
      <c r="I4" s="5">
        <v>45751</v>
      </c>
      <c r="J4">
        <v>12.8</v>
      </c>
      <c r="K4">
        <v>13.63</v>
      </c>
      <c r="L4">
        <v>127.4</v>
      </c>
      <c r="M4">
        <v>74</v>
      </c>
      <c r="N4">
        <v>9.43</v>
      </c>
    </row>
    <row r="5" spans="1:14" x14ac:dyDescent="0.55000000000000004">
      <c r="A5">
        <v>14</v>
      </c>
      <c r="B5" t="s">
        <v>99</v>
      </c>
      <c r="C5" s="5">
        <v>45546</v>
      </c>
      <c r="D5" t="s">
        <v>98</v>
      </c>
      <c r="E5" s="5">
        <v>45594</v>
      </c>
      <c r="F5" s="5"/>
      <c r="G5">
        <v>2</v>
      </c>
      <c r="H5" t="s">
        <v>97</v>
      </c>
      <c r="I5" s="5">
        <v>45751</v>
      </c>
      <c r="J5">
        <v>12.8</v>
      </c>
      <c r="K5">
        <v>13.63</v>
      </c>
      <c r="L5">
        <v>127.4</v>
      </c>
      <c r="M5">
        <v>74</v>
      </c>
      <c r="N5">
        <v>9.43</v>
      </c>
    </row>
    <row r="6" spans="1:14" x14ac:dyDescent="0.55000000000000004">
      <c r="A6">
        <v>3</v>
      </c>
      <c r="B6" t="s">
        <v>99</v>
      </c>
      <c r="C6" s="5">
        <v>45594</v>
      </c>
      <c r="D6" t="s">
        <v>165</v>
      </c>
      <c r="E6" s="5">
        <v>45639</v>
      </c>
      <c r="F6" s="5"/>
      <c r="G6">
        <v>4</v>
      </c>
    </row>
    <row r="7" spans="1:14" x14ac:dyDescent="0.55000000000000004">
      <c r="A7">
        <v>11</v>
      </c>
      <c r="B7" t="s">
        <v>99</v>
      </c>
      <c r="C7" s="5">
        <v>45594</v>
      </c>
      <c r="D7" t="s">
        <v>167</v>
      </c>
      <c r="E7" s="5">
        <v>45639</v>
      </c>
      <c r="F7" s="5"/>
      <c r="G7">
        <v>3</v>
      </c>
    </row>
    <row r="8" spans="1:14" x14ac:dyDescent="0.55000000000000004">
      <c r="A8">
        <v>14</v>
      </c>
      <c r="B8" t="s">
        <v>99</v>
      </c>
      <c r="C8" s="5">
        <v>45594</v>
      </c>
      <c r="D8" t="s">
        <v>166</v>
      </c>
      <c r="E8" s="5">
        <v>45639</v>
      </c>
      <c r="F8" s="5"/>
      <c r="G8">
        <v>2</v>
      </c>
    </row>
    <row r="9" spans="1:14" x14ac:dyDescent="0.55000000000000004">
      <c r="A9">
        <v>3</v>
      </c>
      <c r="B9" t="s">
        <v>99</v>
      </c>
      <c r="C9" s="5">
        <v>45639</v>
      </c>
      <c r="D9" t="s">
        <v>172</v>
      </c>
      <c r="G9">
        <v>4</v>
      </c>
      <c r="J9">
        <v>22.6</v>
      </c>
      <c r="K9">
        <v>4.63</v>
      </c>
      <c r="L9">
        <v>53.8</v>
      </c>
      <c r="M9">
        <v>96.5</v>
      </c>
      <c r="N9">
        <v>7.55</v>
      </c>
    </row>
    <row r="10" spans="1:14" x14ac:dyDescent="0.55000000000000004">
      <c r="A10">
        <v>11</v>
      </c>
      <c r="B10" t="s">
        <v>99</v>
      </c>
      <c r="C10" s="5">
        <v>45639</v>
      </c>
      <c r="D10" t="s">
        <v>172</v>
      </c>
      <c r="G10">
        <v>3</v>
      </c>
      <c r="J10">
        <v>22.6</v>
      </c>
      <c r="K10">
        <v>4.63</v>
      </c>
      <c r="L10">
        <v>53.8</v>
      </c>
      <c r="M10">
        <v>96.5</v>
      </c>
      <c r="N10">
        <v>7.55</v>
      </c>
    </row>
    <row r="11" spans="1:14" x14ac:dyDescent="0.55000000000000004">
      <c r="A11">
        <v>14</v>
      </c>
      <c r="B11" t="s">
        <v>99</v>
      </c>
      <c r="C11" s="5">
        <v>45639</v>
      </c>
      <c r="D11" t="s">
        <v>172</v>
      </c>
      <c r="G11">
        <v>2</v>
      </c>
      <c r="J11">
        <v>22.6</v>
      </c>
      <c r="K11">
        <v>4.63</v>
      </c>
      <c r="L11">
        <v>53.8</v>
      </c>
      <c r="M11">
        <v>96.5</v>
      </c>
      <c r="N11">
        <v>7.55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ECAB-20FC-432A-8BE3-F53916176ADD}">
  <dimension ref="A1"/>
  <sheetViews>
    <sheetView tabSelected="1" workbookViewId="0">
      <selection activeCell="F10" sqref="F10"/>
    </sheetView>
  </sheetViews>
  <sheetFormatPr defaultRowHeight="14.4" x14ac:dyDescent="0.55000000000000004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20f5dc3-9452-48e5-9b4f-888df42f7a2d}" enabled="0" method="" siteId="{220f5dc3-9452-48e5-9b4f-888df42f7a2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Site_info</vt:lpstr>
      <vt:lpstr>Monitoring_data</vt:lpstr>
      <vt:lpstr>Fish_data</vt:lpstr>
      <vt:lpstr>Rock_sizes_Periphyton_biomass</vt:lpstr>
      <vt:lpstr>HOBO_Info</vt:lpstr>
      <vt:lpstr>HOBO_Data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Raven, Olivier (Student)</dc:creator>
  <cp:lastModifiedBy>Raven, Olivier (Student)</cp:lastModifiedBy>
  <dcterms:created xsi:type="dcterms:W3CDTF">2024-07-22T22:43:17Z</dcterms:created>
  <dcterms:modified xsi:type="dcterms:W3CDTF">2024-12-15T21:59:26Z</dcterms:modified>
</cp:coreProperties>
</file>