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esktop\School\2018-2019\Project-II\p2ops-g08\opdracht03\Offerte\Groep 2\"/>
    </mc:Choice>
  </mc:AlternateContent>
  <xr:revisionPtr revIDLastSave="0" documentId="13_ncr:1_{C54C98E4-E7D0-4EB4-BFC2-7629C824DA3E}" xr6:coauthVersionLast="43" xr6:coauthVersionMax="43" xr10:uidLastSave="{00000000-0000-0000-0000-000000000000}"/>
  <bookViews>
    <workbookView xWindow="-120" yWindow="-120" windowWidth="20730" windowHeight="11310" activeTab="1" xr2:uid="{296DB598-8629-41E2-AEF8-C85599D3F8AA}"/>
  </bookViews>
  <sheets>
    <sheet name="Offerte Groep 2 - Budget" sheetId="3" r:id="rId1"/>
    <sheet name="Offerte Groep 2 - Lux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3" l="1"/>
  <c r="I40" i="3"/>
  <c r="I38" i="3"/>
  <c r="I37" i="3"/>
  <c r="I30" i="3"/>
  <c r="I40" i="2"/>
  <c r="I39" i="2"/>
  <c r="F37" i="2"/>
  <c r="I37" i="2" s="1"/>
  <c r="I36" i="2"/>
  <c r="I24" i="3" l="1"/>
  <c r="I26" i="2"/>
  <c r="I17" i="3" l="1"/>
  <c r="I16" i="3"/>
  <c r="F23" i="3"/>
  <c r="F21" i="2"/>
  <c r="I15" i="3"/>
  <c r="I33" i="3"/>
  <c r="I15" i="2"/>
  <c r="I35" i="3" l="1"/>
  <c r="I28" i="3"/>
  <c r="I27" i="3"/>
  <c r="I26" i="3"/>
  <c r="I25" i="3"/>
  <c r="I23" i="3"/>
  <c r="I22" i="3"/>
  <c r="I34" i="3"/>
  <c r="I32" i="3"/>
  <c r="I14" i="3"/>
  <c r="I13" i="3"/>
  <c r="I12" i="3"/>
  <c r="I11" i="3"/>
  <c r="I10" i="3"/>
  <c r="I20" i="3"/>
  <c r="I19" i="3"/>
  <c r="I34" i="2"/>
  <c r="I50" i="3" l="1"/>
  <c r="I46" i="3" s="1"/>
  <c r="I48" i="3" s="1"/>
  <c r="I33" i="2"/>
  <c r="I25" i="2"/>
  <c r="I24" i="2"/>
  <c r="I23" i="2"/>
  <c r="I22" i="2"/>
  <c r="I21" i="2"/>
  <c r="I20" i="2"/>
  <c r="I32" i="2"/>
  <c r="I31" i="2"/>
  <c r="I11" i="2"/>
  <c r="I12" i="2"/>
  <c r="I13" i="2"/>
  <c r="I14" i="2"/>
  <c r="I28" i="2"/>
  <c r="I30" i="2"/>
  <c r="I17" i="2"/>
  <c r="I18" i="2"/>
  <c r="I10" i="2"/>
  <c r="I50" i="2" l="1"/>
  <c r="I46" i="2" s="1"/>
  <c r="I48" i="2" s="1"/>
</calcChain>
</file>

<file path=xl/sharedStrings.xml><?xml version="1.0" encoding="utf-8"?>
<sst xmlns="http://schemas.openxmlformats.org/spreadsheetml/2006/main" count="119" uniqueCount="68">
  <si>
    <t>Aantal</t>
  </si>
  <si>
    <t>BTW</t>
  </si>
  <si>
    <t>Omschrijving van artikel</t>
  </si>
  <si>
    <t>Bedrag</t>
  </si>
  <si>
    <t>Subtotaal</t>
  </si>
  <si>
    <t>Korting</t>
  </si>
  <si>
    <t>Btw Bedrag 21%</t>
  </si>
  <si>
    <t>Btw Bedrag 6%</t>
  </si>
  <si>
    <t>Asus RT-AC86U Router</t>
  </si>
  <si>
    <t>TP-LINK TL-SG116E Switch</t>
  </si>
  <si>
    <t>Prijs per eenheid exl BTW</t>
  </si>
  <si>
    <t>HP Laptop: EliteBook x360 1030G3</t>
  </si>
  <si>
    <t>Brother MFC-J6530DW</t>
  </si>
  <si>
    <t>Samsung UE55NU7100</t>
  </si>
  <si>
    <t>Vogel's Full-Motion Wall Mount</t>
  </si>
  <si>
    <t>Google Chromecast Ultra</t>
  </si>
  <si>
    <t>Deal-Webdesign | Optie 4</t>
  </si>
  <si>
    <t>Office 365 Business Premium</t>
  </si>
  <si>
    <t>Double A Paper A4 2500 vellen</t>
  </si>
  <si>
    <t>Double A Paper A3 500 vellen</t>
  </si>
  <si>
    <t>NIKO - Inbouwr 1XRJ45 STP CAT 6</t>
  </si>
  <si>
    <t>NIKO - Inbouwr 2XRJ45 STP CAT 6</t>
  </si>
  <si>
    <t>Kabelmantel ProCable 1,8m</t>
  </si>
  <si>
    <t>Werkuren</t>
  </si>
  <si>
    <t>AutoCAD '20 12-maand Multi User</t>
  </si>
  <si>
    <t>Telenet Wigo Business 12-maand</t>
  </si>
  <si>
    <t>Norton Security Deluxe</t>
  </si>
  <si>
    <t>Linksys Max-Stream EA7500</t>
  </si>
  <si>
    <t>Netgear GS108</t>
  </si>
  <si>
    <t>HP Laptop: Zbook 15v G5 i7 16GB</t>
  </si>
  <si>
    <t>Epson WorkForce WF-7710DWF</t>
  </si>
  <si>
    <t>Finlux FL5528CBU</t>
  </si>
  <si>
    <t>Vogel's Thin 405</t>
  </si>
  <si>
    <t>Netwerkkabel CAT 6E 0,5m</t>
  </si>
  <si>
    <t>CAT 6E U/UTP Netwerkkabel 100m</t>
  </si>
  <si>
    <t>Spiraalband Fixapard 10m</t>
  </si>
  <si>
    <t>Acer Aspire 24" FHD i5-8400T AIO</t>
  </si>
  <si>
    <t>iStaging Ultimate 12-maand</t>
  </si>
  <si>
    <t>iStaging Ultra 12-maand</t>
  </si>
  <si>
    <t>MSI Pro 24X 7M-027EU 23.8i</t>
  </si>
  <si>
    <t>15 x RJ45 UTP Cat6 Stekkers</t>
  </si>
  <si>
    <t>Logitech Wireless M185 Mouse Grey</t>
  </si>
  <si>
    <t>Logitech K800</t>
  </si>
  <si>
    <t>HDMI-Kabel 2m</t>
  </si>
  <si>
    <t>Randapparaten</t>
  </si>
  <si>
    <t>Netwerkapparaten</t>
  </si>
  <si>
    <t>Bekabeling</t>
  </si>
  <si>
    <t>Licenties - éénmalig</t>
  </si>
  <si>
    <t>Licenties - 12 Maandelijks</t>
  </si>
  <si>
    <t xml:space="preserve">Support/werkuren </t>
  </si>
  <si>
    <t>Support 12-maand (08.00 - 20.00)</t>
  </si>
  <si>
    <t>Andere</t>
  </si>
  <si>
    <t>Support On Demand</t>
  </si>
  <si>
    <t>Naam</t>
  </si>
  <si>
    <t>Groep 8</t>
  </si>
  <si>
    <t>Adres</t>
  </si>
  <si>
    <t>Valentin Vaerwyckweg 1, 9000 Gent</t>
  </si>
  <si>
    <t>Nummer</t>
  </si>
  <si>
    <t>+32 4705 33 20</t>
  </si>
  <si>
    <t>+32 4705 33 21</t>
  </si>
  <si>
    <t>Email</t>
  </si>
  <si>
    <t>info@groep16.be</t>
  </si>
  <si>
    <t>info@groep8.be</t>
  </si>
  <si>
    <t>Groep 2</t>
  </si>
  <si>
    <t>Offerte - Luxe</t>
  </si>
  <si>
    <t>Offerte - Budget</t>
  </si>
  <si>
    <t>Google Chromecast V3</t>
  </si>
  <si>
    <t>Totaal Jaar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</si>
</sst>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413]\ * #,##0.00_ ;_ [$€-413]\ * \-#,##0.00_ ;_ [$€-413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3" xfId="0" applyBorder="1"/>
    <xf numFmtId="0" fontId="0" fillId="0" borderId="15" xfId="0" applyBorder="1"/>
    <xf numFmtId="9" fontId="0" fillId="0" borderId="13" xfId="1" applyFon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12" xfId="0" applyNumberFormat="1" applyBorder="1"/>
    <xf numFmtId="9" fontId="0" fillId="0" borderId="15" xfId="1" applyNumberFormat="1" applyFont="1" applyBorder="1"/>
    <xf numFmtId="0" fontId="2" fillId="0" borderId="10" xfId="0" applyFont="1" applyBorder="1" applyAlignment="1">
      <alignment horizontal="center"/>
    </xf>
    <xf numFmtId="0" fontId="0" fillId="0" borderId="13" xfId="0" applyBorder="1" applyAlignment="1"/>
    <xf numFmtId="0" fontId="0" fillId="0" borderId="11" xfId="0" applyBorder="1" applyAlignment="1"/>
    <xf numFmtId="0" fontId="0" fillId="0" borderId="2" xfId="0" applyBorder="1"/>
    <xf numFmtId="0" fontId="0" fillId="0" borderId="3" xfId="0" applyBorder="1"/>
    <xf numFmtId="0" fontId="0" fillId="0" borderId="15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1" xfId="0" quotePrefix="1" applyBorder="1" applyAlignment="1"/>
    <xf numFmtId="0" fontId="0" fillId="0" borderId="0" xfId="0" quotePrefix="1" applyBorder="1" applyAlignment="1"/>
    <xf numFmtId="0" fontId="0" fillId="0" borderId="12" xfId="0" applyFont="1" applyBorder="1" applyAlignment="1"/>
    <xf numFmtId="0" fontId="3" fillId="0" borderId="5" xfId="2" applyFont="1" applyBorder="1" applyAlignment="1"/>
    <xf numFmtId="0" fontId="0" fillId="0" borderId="6" xfId="0" applyFont="1" applyBorder="1" applyAlignment="1"/>
    <xf numFmtId="0" fontId="3" fillId="0" borderId="6" xfId="2" applyFont="1" applyBorder="1" applyAlignment="1"/>
    <xf numFmtId="0" fontId="0" fillId="0" borderId="7" xfId="0" applyFont="1" applyBorder="1" applyAlignment="1"/>
    <xf numFmtId="0" fontId="0" fillId="0" borderId="9" xfId="0" applyBorder="1"/>
    <xf numFmtId="0" fontId="4" fillId="0" borderId="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164" fontId="2" fillId="0" borderId="14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164" fontId="0" fillId="0" borderId="1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Hyperlink" xfId="2" builtinId="8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groep8.be" TargetMode="External"/><Relationship Id="rId1" Type="http://schemas.openxmlformats.org/officeDocument/2006/relationships/hyperlink" Target="mailto:info@groep16.b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groep8.be" TargetMode="External"/><Relationship Id="rId1" Type="http://schemas.openxmlformats.org/officeDocument/2006/relationships/hyperlink" Target="mailto:info@groep16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F4C3-65C5-4E15-ABB4-AD77FD84C08E}">
  <dimension ref="A1:I50"/>
  <sheetViews>
    <sheetView showWhiteSpace="0" view="pageLayout" topLeftCell="A37" zoomScale="85" zoomScaleNormal="100" zoomScaleSheetLayoutView="100" zoomScalePageLayoutView="85" workbookViewId="0">
      <selection activeCell="F51" sqref="F51"/>
    </sheetView>
  </sheetViews>
  <sheetFormatPr defaultRowHeight="15" x14ac:dyDescent="0.25"/>
  <cols>
    <col min="3" max="3" width="7" customWidth="1"/>
    <col min="4" max="4" width="5.7109375" customWidth="1"/>
    <col min="5" max="5" width="7.42578125" customWidth="1"/>
    <col min="6" max="6" width="10.7109375" customWidth="1"/>
    <col min="7" max="7" width="11.5703125" customWidth="1"/>
    <col min="8" max="8" width="6.85546875" customWidth="1"/>
    <col min="9" max="9" width="12.7109375" customWidth="1"/>
  </cols>
  <sheetData>
    <row r="1" spans="1:9" x14ac:dyDescent="0.25">
      <c r="A1" s="29" t="s">
        <v>65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12" t="s">
        <v>53</v>
      </c>
      <c r="B3" s="13" t="s">
        <v>63</v>
      </c>
      <c r="D3" s="14"/>
      <c r="E3" s="14"/>
      <c r="F3" s="15" t="s">
        <v>53</v>
      </c>
      <c r="G3" s="16" t="s">
        <v>54</v>
      </c>
      <c r="H3" s="14"/>
      <c r="I3" s="17"/>
    </row>
    <row r="4" spans="1:9" x14ac:dyDescent="0.25">
      <c r="A4" s="12" t="s">
        <v>55</v>
      </c>
      <c r="B4" s="18" t="s">
        <v>56</v>
      </c>
      <c r="D4" s="19"/>
      <c r="E4" s="19"/>
      <c r="F4" s="11" t="s">
        <v>55</v>
      </c>
      <c r="G4" s="18" t="s">
        <v>56</v>
      </c>
      <c r="H4" s="19"/>
      <c r="I4" s="20"/>
    </row>
    <row r="5" spans="1:9" x14ac:dyDescent="0.25">
      <c r="A5" s="12" t="s">
        <v>57</v>
      </c>
      <c r="B5" s="21" t="s">
        <v>58</v>
      </c>
      <c r="C5" s="19"/>
      <c r="D5" s="19"/>
      <c r="E5" s="19"/>
      <c r="F5" s="11" t="s">
        <v>57</v>
      </c>
      <c r="G5" s="22" t="s">
        <v>59</v>
      </c>
      <c r="H5" s="19"/>
      <c r="I5" s="20"/>
    </row>
    <row r="6" spans="1:9" x14ac:dyDescent="0.25">
      <c r="A6" s="23" t="s">
        <v>60</v>
      </c>
      <c r="B6" s="24" t="s">
        <v>61</v>
      </c>
      <c r="C6" s="25"/>
      <c r="D6" s="25"/>
      <c r="E6" s="25"/>
      <c r="F6" s="23" t="s">
        <v>60</v>
      </c>
      <c r="G6" s="26" t="s">
        <v>62</v>
      </c>
      <c r="H6" s="25"/>
      <c r="I6" s="27"/>
    </row>
    <row r="7" spans="1:9" x14ac:dyDescent="0.25">
      <c r="E7" s="28"/>
      <c r="F7" s="28"/>
      <c r="G7" s="28"/>
      <c r="H7" s="28"/>
      <c r="I7" s="28"/>
    </row>
    <row r="8" spans="1:9" x14ac:dyDescent="0.25">
      <c r="A8" s="51" t="s">
        <v>2</v>
      </c>
      <c r="B8" s="52"/>
      <c r="C8" s="52"/>
      <c r="D8" s="53"/>
      <c r="E8" s="10" t="s">
        <v>0</v>
      </c>
      <c r="F8" s="51" t="s">
        <v>10</v>
      </c>
      <c r="G8" s="53"/>
      <c r="H8" s="1" t="s">
        <v>1</v>
      </c>
      <c r="I8" s="10" t="s">
        <v>3</v>
      </c>
    </row>
    <row r="9" spans="1:9" x14ac:dyDescent="0.25">
      <c r="A9" s="48" t="s">
        <v>44</v>
      </c>
      <c r="B9" s="49"/>
      <c r="C9" s="49"/>
      <c r="D9" s="49"/>
      <c r="E9" s="49"/>
      <c r="F9" s="49"/>
      <c r="G9" s="49"/>
      <c r="H9" s="49"/>
      <c r="I9" s="50"/>
    </row>
    <row r="10" spans="1:9" x14ac:dyDescent="0.25">
      <c r="A10" s="43" t="s">
        <v>29</v>
      </c>
      <c r="B10" s="44"/>
      <c r="C10" s="44"/>
      <c r="D10" s="45"/>
      <c r="E10" s="3">
        <v>3</v>
      </c>
      <c r="F10" s="46">
        <v>1229</v>
      </c>
      <c r="G10" s="47"/>
      <c r="H10" s="5">
        <v>0.21</v>
      </c>
      <c r="I10" s="7">
        <f t="shared" ref="I10" si="0">(F10+(F10*H10))*E10</f>
        <v>4461.2699999999995</v>
      </c>
    </row>
    <row r="11" spans="1:9" x14ac:dyDescent="0.25">
      <c r="A11" s="43" t="s">
        <v>30</v>
      </c>
      <c r="B11" s="44"/>
      <c r="C11" s="44"/>
      <c r="D11" s="45"/>
      <c r="E11" s="3">
        <v>1</v>
      </c>
      <c r="F11" s="46">
        <v>164.46280991699999</v>
      </c>
      <c r="G11" s="47"/>
      <c r="H11" s="5">
        <v>0.21</v>
      </c>
      <c r="I11" s="7">
        <f t="shared" ref="I11:I17" si="1">(F11+(F11*H11))*E11</f>
        <v>198.99999999956998</v>
      </c>
    </row>
    <row r="12" spans="1:9" x14ac:dyDescent="0.25">
      <c r="A12" s="43" t="s">
        <v>31</v>
      </c>
      <c r="B12" s="44"/>
      <c r="C12" s="44"/>
      <c r="D12" s="45"/>
      <c r="E12" s="3">
        <v>1</v>
      </c>
      <c r="F12" s="46">
        <v>362.80991735499998</v>
      </c>
      <c r="G12" s="47"/>
      <c r="H12" s="5">
        <v>0.21</v>
      </c>
      <c r="I12" s="7">
        <f t="shared" si="1"/>
        <v>438.99999999954997</v>
      </c>
    </row>
    <row r="13" spans="1:9" x14ac:dyDescent="0.25">
      <c r="A13" s="43" t="s">
        <v>32</v>
      </c>
      <c r="B13" s="44"/>
      <c r="C13" s="44"/>
      <c r="D13" s="45"/>
      <c r="E13" s="3">
        <v>1</v>
      </c>
      <c r="F13" s="46">
        <v>52.884297520700002</v>
      </c>
      <c r="G13" s="47"/>
      <c r="H13" s="5">
        <v>0.21</v>
      </c>
      <c r="I13" s="7">
        <f t="shared" si="1"/>
        <v>63.990000000047004</v>
      </c>
    </row>
    <row r="14" spans="1:9" x14ac:dyDescent="0.25">
      <c r="A14" s="43" t="s">
        <v>66</v>
      </c>
      <c r="B14" s="44"/>
      <c r="C14" s="44"/>
      <c r="D14" s="45"/>
      <c r="E14" s="3">
        <v>1</v>
      </c>
      <c r="F14" s="46">
        <v>33.0495867769</v>
      </c>
      <c r="G14" s="47"/>
      <c r="H14" s="5">
        <v>0.21</v>
      </c>
      <c r="I14" s="7">
        <f t="shared" si="1"/>
        <v>39.990000000049001</v>
      </c>
    </row>
    <row r="15" spans="1:9" x14ac:dyDescent="0.25">
      <c r="A15" s="43" t="s">
        <v>39</v>
      </c>
      <c r="B15" s="44"/>
      <c r="C15" s="44"/>
      <c r="D15" s="45"/>
      <c r="E15" s="3">
        <v>1</v>
      </c>
      <c r="F15" s="46">
        <v>584.41</v>
      </c>
      <c r="G15" s="47"/>
      <c r="H15" s="5">
        <v>0.21</v>
      </c>
      <c r="I15" s="7">
        <f t="shared" si="1"/>
        <v>707.13609999999994</v>
      </c>
    </row>
    <row r="16" spans="1:9" x14ac:dyDescent="0.25">
      <c r="A16" s="43" t="s">
        <v>41</v>
      </c>
      <c r="B16" s="44"/>
      <c r="C16" s="44"/>
      <c r="D16" s="45"/>
      <c r="E16" s="3">
        <v>1</v>
      </c>
      <c r="F16" s="46">
        <v>23.31</v>
      </c>
      <c r="G16" s="47"/>
      <c r="H16" s="5">
        <v>0.21</v>
      </c>
      <c r="I16" s="7">
        <f t="shared" si="1"/>
        <v>28.205099999999998</v>
      </c>
    </row>
    <row r="17" spans="1:9" x14ac:dyDescent="0.25">
      <c r="A17" s="43" t="s">
        <v>42</v>
      </c>
      <c r="B17" s="44"/>
      <c r="C17" s="44"/>
      <c r="D17" s="45"/>
      <c r="E17" s="3">
        <v>1</v>
      </c>
      <c r="F17" s="46">
        <v>94.9</v>
      </c>
      <c r="G17" s="47"/>
      <c r="H17" s="5">
        <v>0.21</v>
      </c>
      <c r="I17" s="7">
        <f t="shared" si="1"/>
        <v>114.82900000000001</v>
      </c>
    </row>
    <row r="18" spans="1:9" x14ac:dyDescent="0.25">
      <c r="A18" s="48" t="s">
        <v>45</v>
      </c>
      <c r="B18" s="49"/>
      <c r="C18" s="49"/>
      <c r="D18" s="49"/>
      <c r="E18" s="49"/>
      <c r="F18" s="49"/>
      <c r="G18" s="49"/>
      <c r="H18" s="49"/>
      <c r="I18" s="50"/>
    </row>
    <row r="19" spans="1:9" x14ac:dyDescent="0.25">
      <c r="A19" s="43" t="s">
        <v>27</v>
      </c>
      <c r="B19" s="44"/>
      <c r="C19" s="44"/>
      <c r="D19" s="45"/>
      <c r="E19" s="4">
        <v>1</v>
      </c>
      <c r="F19" s="46">
        <v>82.636363636400006</v>
      </c>
      <c r="G19" s="47"/>
      <c r="H19" s="9">
        <v>0.21</v>
      </c>
      <c r="I19" s="7">
        <f t="shared" ref="I19:I20" si="2">(F19+(F19*H19))*E19</f>
        <v>99.990000000044006</v>
      </c>
    </row>
    <row r="20" spans="1:9" x14ac:dyDescent="0.25">
      <c r="A20" s="43" t="s">
        <v>28</v>
      </c>
      <c r="B20" s="44"/>
      <c r="C20" s="44"/>
      <c r="D20" s="45"/>
      <c r="E20" s="3">
        <v>1</v>
      </c>
      <c r="F20" s="46">
        <v>30.570247933899999</v>
      </c>
      <c r="G20" s="47"/>
      <c r="H20" s="5">
        <v>0.21</v>
      </c>
      <c r="I20" s="7">
        <f t="shared" si="2"/>
        <v>36.990000000019002</v>
      </c>
    </row>
    <row r="21" spans="1:9" x14ac:dyDescent="0.25">
      <c r="A21" s="48" t="s">
        <v>46</v>
      </c>
      <c r="B21" s="49"/>
      <c r="C21" s="49"/>
      <c r="D21" s="49"/>
      <c r="E21" s="49"/>
      <c r="F21" s="49"/>
      <c r="G21" s="49"/>
      <c r="H21" s="49"/>
      <c r="I21" s="50"/>
    </row>
    <row r="22" spans="1:9" x14ac:dyDescent="0.25">
      <c r="A22" s="43" t="s">
        <v>34</v>
      </c>
      <c r="B22" s="44"/>
      <c r="C22" s="44"/>
      <c r="D22" s="45"/>
      <c r="E22" s="3">
        <v>1</v>
      </c>
      <c r="F22" s="46">
        <v>16.520661156999999</v>
      </c>
      <c r="G22" s="47"/>
      <c r="H22" s="5">
        <v>0.21</v>
      </c>
      <c r="I22" s="7">
        <f t="shared" ref="I22:I23" si="3">(F22+(F22*H22))*E22</f>
        <v>19.989999999969999</v>
      </c>
    </row>
    <row r="23" spans="1:9" x14ac:dyDescent="0.25">
      <c r="A23" s="43" t="s">
        <v>40</v>
      </c>
      <c r="B23" s="44"/>
      <c r="C23" s="44"/>
      <c r="D23" s="45"/>
      <c r="E23" s="3">
        <v>1</v>
      </c>
      <c r="F23" s="46">
        <f>2.89256198347*1.5</f>
        <v>4.338842975205</v>
      </c>
      <c r="G23" s="47"/>
      <c r="H23" s="5">
        <v>0.21</v>
      </c>
      <c r="I23" s="7">
        <f t="shared" si="3"/>
        <v>5.2499999999980496</v>
      </c>
    </row>
    <row r="24" spans="1:9" x14ac:dyDescent="0.25">
      <c r="A24" s="43" t="s">
        <v>43</v>
      </c>
      <c r="B24" s="44"/>
      <c r="C24" s="44"/>
      <c r="D24" s="45"/>
      <c r="E24" s="3">
        <v>1</v>
      </c>
      <c r="F24" s="46">
        <v>3.7933884297499998</v>
      </c>
      <c r="G24" s="47"/>
      <c r="H24" s="5">
        <v>0.21</v>
      </c>
      <c r="I24" s="7">
        <f>(F24+(F24*H24))*E24</f>
        <v>4.5899999999974996</v>
      </c>
    </row>
    <row r="25" spans="1:9" x14ac:dyDescent="0.25">
      <c r="A25" s="43" t="s">
        <v>33</v>
      </c>
      <c r="B25" s="44"/>
      <c r="C25" s="44"/>
      <c r="D25" s="45"/>
      <c r="E25" s="3">
        <v>4</v>
      </c>
      <c r="F25" s="46">
        <v>0.81818181818000002</v>
      </c>
      <c r="G25" s="47"/>
      <c r="H25" s="5">
        <v>0.21</v>
      </c>
      <c r="I25" s="7">
        <f>(F25+(F25*H25))*E25</f>
        <v>3.9599999999911999</v>
      </c>
    </row>
    <row r="26" spans="1:9" x14ac:dyDescent="0.25">
      <c r="A26" s="43" t="s">
        <v>20</v>
      </c>
      <c r="B26" s="44"/>
      <c r="C26" s="44"/>
      <c r="D26" s="45"/>
      <c r="E26" s="3">
        <v>4</v>
      </c>
      <c r="F26" s="46">
        <v>10.272727272699999</v>
      </c>
      <c r="G26" s="47"/>
      <c r="H26" s="5">
        <v>0.21</v>
      </c>
      <c r="I26" s="7">
        <f>(F26+(F26*H26))*E26</f>
        <v>49.719999999867994</v>
      </c>
    </row>
    <row r="27" spans="1:9" x14ac:dyDescent="0.25">
      <c r="A27" s="43" t="s">
        <v>21</v>
      </c>
      <c r="B27" s="44"/>
      <c r="C27" s="44"/>
      <c r="D27" s="45"/>
      <c r="E27" s="3">
        <v>2</v>
      </c>
      <c r="F27" s="46">
        <v>17.818181818199999</v>
      </c>
      <c r="G27" s="47"/>
      <c r="H27" s="5">
        <v>0.21</v>
      </c>
      <c r="I27" s="7">
        <f>(F27+(F27*H27))*E27</f>
        <v>43.120000000044001</v>
      </c>
    </row>
    <row r="28" spans="1:9" x14ac:dyDescent="0.25">
      <c r="A28" s="43" t="s">
        <v>35</v>
      </c>
      <c r="B28" s="44"/>
      <c r="C28" s="44"/>
      <c r="D28" s="45"/>
      <c r="E28" s="3">
        <v>5</v>
      </c>
      <c r="F28" s="46">
        <v>4.9173553719000003</v>
      </c>
      <c r="G28" s="47"/>
      <c r="H28" s="5">
        <v>0.21</v>
      </c>
      <c r="I28" s="7">
        <f>(F28+(F28*H28))*E28</f>
        <v>29.749999999995001</v>
      </c>
    </row>
    <row r="29" spans="1:9" x14ac:dyDescent="0.25">
      <c r="A29" s="48" t="s">
        <v>47</v>
      </c>
      <c r="B29" s="49"/>
      <c r="C29" s="49"/>
      <c r="D29" s="49"/>
      <c r="E29" s="49"/>
      <c r="F29" s="49"/>
      <c r="G29" s="49"/>
      <c r="H29" s="49"/>
      <c r="I29" s="50"/>
    </row>
    <row r="30" spans="1:9" x14ac:dyDescent="0.25">
      <c r="A30" s="43" t="s">
        <v>16</v>
      </c>
      <c r="B30" s="44"/>
      <c r="C30" s="44"/>
      <c r="D30" s="45"/>
      <c r="E30" s="3">
        <v>1</v>
      </c>
      <c r="F30" s="46">
        <v>1566.11570248</v>
      </c>
      <c r="G30" s="47"/>
      <c r="H30" s="5">
        <v>0.21</v>
      </c>
      <c r="I30" s="7">
        <f t="shared" ref="I30" si="4">(F30+(F30*H30))*E30</f>
        <v>1895.0000000007999</v>
      </c>
    </row>
    <row r="31" spans="1:9" x14ac:dyDescent="0.25">
      <c r="A31" s="48" t="s">
        <v>48</v>
      </c>
      <c r="B31" s="49"/>
      <c r="C31" s="49"/>
      <c r="D31" s="49"/>
      <c r="E31" s="49"/>
      <c r="F31" s="49"/>
      <c r="G31" s="49"/>
      <c r="H31" s="49"/>
      <c r="I31" s="50"/>
    </row>
    <row r="32" spans="1:9" x14ac:dyDescent="0.25">
      <c r="A32" s="43" t="s">
        <v>24</v>
      </c>
      <c r="B32" s="44"/>
      <c r="C32" s="44"/>
      <c r="D32" s="45"/>
      <c r="E32" s="3">
        <v>1</v>
      </c>
      <c r="F32" s="46">
        <v>3467</v>
      </c>
      <c r="G32" s="47"/>
      <c r="H32" s="5">
        <v>0.21</v>
      </c>
      <c r="I32" s="7">
        <f>(F32+(F32*H32))*E32</f>
        <v>4195.07</v>
      </c>
    </row>
    <row r="33" spans="1:9" x14ac:dyDescent="0.25">
      <c r="A33" s="43" t="s">
        <v>38</v>
      </c>
      <c r="B33" s="44"/>
      <c r="C33" s="44"/>
      <c r="D33" s="45"/>
      <c r="E33" s="3">
        <v>1</v>
      </c>
      <c r="F33" s="46">
        <v>520.66115702499997</v>
      </c>
      <c r="G33" s="47"/>
      <c r="H33" s="5">
        <v>0.21</v>
      </c>
      <c r="I33" s="7">
        <f>(F33+(F33*H33))*E33</f>
        <v>630.00000000025</v>
      </c>
    </row>
    <row r="34" spans="1:9" x14ac:dyDescent="0.25">
      <c r="A34" s="43" t="s">
        <v>17</v>
      </c>
      <c r="B34" s="44"/>
      <c r="C34" s="44"/>
      <c r="D34" s="45"/>
      <c r="E34" s="3">
        <v>3</v>
      </c>
      <c r="F34" s="46">
        <v>126</v>
      </c>
      <c r="G34" s="47"/>
      <c r="H34" s="5">
        <v>0.21</v>
      </c>
      <c r="I34" s="7">
        <f>(F34+(F34*H34))*E34</f>
        <v>457.38</v>
      </c>
    </row>
    <row r="35" spans="1:9" x14ac:dyDescent="0.25">
      <c r="A35" s="43" t="s">
        <v>25</v>
      </c>
      <c r="B35" s="44"/>
      <c r="C35" s="44"/>
      <c r="D35" s="45"/>
      <c r="E35" s="3">
        <v>1</v>
      </c>
      <c r="F35" s="46">
        <v>1021.4876033100001</v>
      </c>
      <c r="G35" s="47"/>
      <c r="H35" s="5">
        <v>0.21</v>
      </c>
      <c r="I35" s="7">
        <f>(F35+(F35*H35))*E35</f>
        <v>1236.0000000051</v>
      </c>
    </row>
    <row r="36" spans="1:9" x14ac:dyDescent="0.25">
      <c r="A36" s="48" t="s">
        <v>49</v>
      </c>
      <c r="B36" s="49"/>
      <c r="C36" s="49"/>
      <c r="D36" s="49"/>
      <c r="E36" s="49"/>
      <c r="F36" s="49"/>
      <c r="G36" s="49"/>
      <c r="H36" s="49"/>
      <c r="I36" s="50"/>
    </row>
    <row r="37" spans="1:9" x14ac:dyDescent="0.25">
      <c r="A37" s="43" t="s">
        <v>23</v>
      </c>
      <c r="B37" s="44"/>
      <c r="C37" s="44"/>
      <c r="D37" s="45"/>
      <c r="E37" s="3">
        <v>0</v>
      </c>
      <c r="F37" s="46">
        <v>70</v>
      </c>
      <c r="G37" s="47"/>
      <c r="H37" s="5">
        <v>0.21</v>
      </c>
      <c r="I37" s="7">
        <f>(F37+(F37*H37))*E37</f>
        <v>0</v>
      </c>
    </row>
    <row r="38" spans="1:9" x14ac:dyDescent="0.25">
      <c r="A38" s="43" t="s">
        <v>52</v>
      </c>
      <c r="B38" s="44"/>
      <c r="C38" s="44"/>
      <c r="D38" s="45"/>
      <c r="E38" s="3">
        <v>0</v>
      </c>
      <c r="F38" s="46">
        <v>70</v>
      </c>
      <c r="G38" s="47"/>
      <c r="H38" s="5">
        <v>0.21</v>
      </c>
      <c r="I38" s="7">
        <f>(F38+(F38*H38))*E38</f>
        <v>0</v>
      </c>
    </row>
    <row r="39" spans="1:9" x14ac:dyDescent="0.25">
      <c r="A39" s="48" t="s">
        <v>51</v>
      </c>
      <c r="B39" s="49"/>
      <c r="C39" s="49"/>
      <c r="D39" s="49"/>
      <c r="E39" s="49"/>
      <c r="F39" s="49"/>
      <c r="G39" s="49"/>
      <c r="H39" s="49"/>
      <c r="I39" s="50"/>
    </row>
    <row r="40" spans="1:9" x14ac:dyDescent="0.25">
      <c r="A40" s="43" t="s">
        <v>18</v>
      </c>
      <c r="B40" s="44"/>
      <c r="C40" s="44"/>
      <c r="D40" s="45"/>
      <c r="E40" s="3">
        <v>1</v>
      </c>
      <c r="F40" s="46">
        <v>24.785123966899999</v>
      </c>
      <c r="G40" s="47"/>
      <c r="H40" s="5">
        <v>0.21</v>
      </c>
      <c r="I40" s="7">
        <f>(F40+(F40*H40))*E40</f>
        <v>29.989999999948999</v>
      </c>
    </row>
    <row r="41" spans="1:9" x14ac:dyDescent="0.25">
      <c r="A41" s="43" t="s">
        <v>19</v>
      </c>
      <c r="B41" s="44"/>
      <c r="C41" s="44"/>
      <c r="D41" s="45"/>
      <c r="E41" s="3">
        <v>1</v>
      </c>
      <c r="F41" s="46">
        <v>42.140495867799999</v>
      </c>
      <c r="G41" s="47"/>
      <c r="H41" s="5">
        <v>0.21</v>
      </c>
      <c r="I41" s="7">
        <f>(F41+(F41*H41))*E41</f>
        <v>50.990000000037995</v>
      </c>
    </row>
    <row r="42" spans="1:9" x14ac:dyDescent="0.25">
      <c r="A42" s="43"/>
      <c r="B42" s="44"/>
      <c r="C42" s="44"/>
      <c r="D42" s="45"/>
      <c r="E42" s="3"/>
      <c r="F42" s="46"/>
      <c r="G42" s="47"/>
      <c r="I42" s="7"/>
    </row>
    <row r="43" spans="1:9" x14ac:dyDescent="0.25">
      <c r="A43" s="43"/>
      <c r="B43" s="44"/>
      <c r="C43" s="44"/>
      <c r="D43" s="45"/>
      <c r="E43" s="3"/>
      <c r="F43" s="46"/>
      <c r="G43" s="47"/>
      <c r="H43" s="5"/>
      <c r="I43" s="7"/>
    </row>
    <row r="44" spans="1:9" x14ac:dyDescent="0.25">
      <c r="A44" s="43"/>
      <c r="B44" s="44"/>
      <c r="C44" s="44"/>
      <c r="D44" s="45"/>
      <c r="E44" s="3"/>
      <c r="F44" s="46"/>
      <c r="G44" s="47"/>
      <c r="I44" s="7"/>
    </row>
    <row r="45" spans="1:9" x14ac:dyDescent="0.25">
      <c r="A45" s="43"/>
      <c r="B45" s="44"/>
      <c r="C45" s="44"/>
      <c r="D45" s="45"/>
      <c r="E45" s="3"/>
      <c r="F45" s="46"/>
      <c r="G45" s="47"/>
      <c r="H45" s="5"/>
      <c r="I45" s="7"/>
    </row>
    <row r="46" spans="1:9" x14ac:dyDescent="0.25">
      <c r="A46" s="36"/>
      <c r="B46" s="36"/>
      <c r="C46" s="36"/>
      <c r="D46" s="36"/>
      <c r="E46" s="37"/>
      <c r="F46" s="40" t="s">
        <v>4</v>
      </c>
      <c r="G46" s="41"/>
      <c r="H46" s="42"/>
      <c r="I46" s="6">
        <f>I50/1.21</f>
        <v>12265.462975210972</v>
      </c>
    </row>
    <row r="47" spans="1:9" x14ac:dyDescent="0.25">
      <c r="A47" s="38"/>
      <c r="B47" s="38"/>
      <c r="C47" s="38"/>
      <c r="D47" s="38"/>
      <c r="E47" s="39"/>
      <c r="F47" s="30" t="s">
        <v>5</v>
      </c>
      <c r="G47" s="31"/>
      <c r="H47" s="32"/>
      <c r="I47" s="5">
        <v>0</v>
      </c>
    </row>
    <row r="48" spans="1:9" x14ac:dyDescent="0.25">
      <c r="A48" s="38"/>
      <c r="B48" s="38"/>
      <c r="C48" s="38"/>
      <c r="D48" s="38"/>
      <c r="E48" s="39"/>
      <c r="F48" s="30" t="s">
        <v>6</v>
      </c>
      <c r="G48" s="31"/>
      <c r="H48" s="32"/>
      <c r="I48" s="7">
        <f>I46*0.21</f>
        <v>2575.7472247943042</v>
      </c>
    </row>
    <row r="49" spans="1:9" x14ac:dyDescent="0.25">
      <c r="A49" s="38"/>
      <c r="B49" s="38"/>
      <c r="C49" s="38"/>
      <c r="D49" s="38"/>
      <c r="E49" s="39"/>
      <c r="F49" s="30" t="s">
        <v>7</v>
      </c>
      <c r="G49" s="31"/>
      <c r="H49" s="32"/>
      <c r="I49" s="7">
        <v>0</v>
      </c>
    </row>
    <row r="50" spans="1:9" x14ac:dyDescent="0.25">
      <c r="A50" s="38"/>
      <c r="B50" s="38"/>
      <c r="C50" s="38"/>
      <c r="D50" s="38"/>
      <c r="E50" s="39"/>
      <c r="F50" s="33" t="s">
        <v>67</v>
      </c>
      <c r="G50" s="34"/>
      <c r="H50" s="35"/>
      <c r="I50" s="8">
        <f>SUM(I10:I45)</f>
        <v>14841.210200005276</v>
      </c>
    </row>
  </sheetData>
  <mergeCells count="76">
    <mergeCell ref="A11:D11"/>
    <mergeCell ref="A19:D19"/>
    <mergeCell ref="A22:D22"/>
    <mergeCell ref="A27:D27"/>
    <mergeCell ref="A30:D30"/>
    <mergeCell ref="A43:D43"/>
    <mergeCell ref="F11:G11"/>
    <mergeCell ref="F19:G19"/>
    <mergeCell ref="F22:G22"/>
    <mergeCell ref="F30:G30"/>
    <mergeCell ref="F43:G43"/>
    <mergeCell ref="A18:I18"/>
    <mergeCell ref="A21:I21"/>
    <mergeCell ref="A29:I29"/>
    <mergeCell ref="A37:D37"/>
    <mergeCell ref="A40:D40"/>
    <mergeCell ref="F37:G37"/>
    <mergeCell ref="F40:G40"/>
    <mergeCell ref="A36:I36"/>
    <mergeCell ref="A39:I39"/>
    <mergeCell ref="F27:G27"/>
    <mergeCell ref="A44:D44"/>
    <mergeCell ref="A45:D45"/>
    <mergeCell ref="F44:G44"/>
    <mergeCell ref="F45:G45"/>
    <mergeCell ref="A10:D10"/>
    <mergeCell ref="F10:G10"/>
    <mergeCell ref="A12:D12"/>
    <mergeCell ref="F12:G12"/>
    <mergeCell ref="A28:D28"/>
    <mergeCell ref="F28:G28"/>
    <mergeCell ref="F15:G15"/>
    <mergeCell ref="A16:D16"/>
    <mergeCell ref="F16:G16"/>
    <mergeCell ref="A26:D26"/>
    <mergeCell ref="F26:G26"/>
    <mergeCell ref="A20:D20"/>
    <mergeCell ref="A8:D8"/>
    <mergeCell ref="F8:G8"/>
    <mergeCell ref="A25:D25"/>
    <mergeCell ref="F25:G25"/>
    <mergeCell ref="A9:I9"/>
    <mergeCell ref="A23:D23"/>
    <mergeCell ref="F23:G23"/>
    <mergeCell ref="A24:D24"/>
    <mergeCell ref="F24:G24"/>
    <mergeCell ref="A13:D13"/>
    <mergeCell ref="A17:D17"/>
    <mergeCell ref="F13:G13"/>
    <mergeCell ref="F17:G17"/>
    <mergeCell ref="A14:D14"/>
    <mergeCell ref="F14:G14"/>
    <mergeCell ref="A15:D15"/>
    <mergeCell ref="F35:G35"/>
    <mergeCell ref="A32:D32"/>
    <mergeCell ref="F32:G32"/>
    <mergeCell ref="A33:D33"/>
    <mergeCell ref="F33:G33"/>
    <mergeCell ref="A34:D34"/>
    <mergeCell ref="F34:G34"/>
    <mergeCell ref="A1:I2"/>
    <mergeCell ref="F48:H48"/>
    <mergeCell ref="F49:H49"/>
    <mergeCell ref="F50:H50"/>
    <mergeCell ref="A46:E50"/>
    <mergeCell ref="F46:H46"/>
    <mergeCell ref="F47:H47"/>
    <mergeCell ref="A41:D41"/>
    <mergeCell ref="F41:G41"/>
    <mergeCell ref="A42:D42"/>
    <mergeCell ref="F42:G42"/>
    <mergeCell ref="A38:D38"/>
    <mergeCell ref="F38:G38"/>
    <mergeCell ref="F20:G20"/>
    <mergeCell ref="A31:I31"/>
    <mergeCell ref="A35:D35"/>
  </mergeCells>
  <hyperlinks>
    <hyperlink ref="B6" r:id="rId1" xr:uid="{4A36CDCB-454A-4BCA-9FE1-F5447F67E34D}"/>
    <hyperlink ref="G6" r:id="rId2" xr:uid="{CC4827A7-F5FA-40BE-802F-53007574DAF7}"/>
  </hyperlinks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43D5-9DB1-41F6-B096-58554CF0170D}">
  <dimension ref="A1:I50"/>
  <sheetViews>
    <sheetView tabSelected="1" showWhiteSpace="0" view="pageLayout" topLeftCell="A32" zoomScale="85" zoomScaleNormal="100" zoomScalePageLayoutView="85" workbookViewId="0">
      <selection activeCell="F51" sqref="F51"/>
    </sheetView>
  </sheetViews>
  <sheetFormatPr defaultRowHeight="15" x14ac:dyDescent="0.25"/>
  <cols>
    <col min="3" max="3" width="7" customWidth="1"/>
    <col min="4" max="4" width="5.7109375" customWidth="1"/>
    <col min="5" max="5" width="7.42578125" customWidth="1"/>
    <col min="6" max="6" width="10.7109375" customWidth="1"/>
    <col min="7" max="7" width="11.5703125" customWidth="1"/>
    <col min="8" max="8" width="6.85546875" customWidth="1"/>
    <col min="9" max="9" width="12.7109375" customWidth="1"/>
  </cols>
  <sheetData>
    <row r="1" spans="1:9" x14ac:dyDescent="0.25">
      <c r="A1" s="29" t="s">
        <v>64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12" t="s">
        <v>53</v>
      </c>
      <c r="B3" s="13" t="s">
        <v>63</v>
      </c>
      <c r="D3" s="14"/>
      <c r="E3" s="14"/>
      <c r="F3" s="15" t="s">
        <v>53</v>
      </c>
      <c r="G3" s="16" t="s">
        <v>54</v>
      </c>
      <c r="H3" s="14"/>
      <c r="I3" s="17"/>
    </row>
    <row r="4" spans="1:9" x14ac:dyDescent="0.25">
      <c r="A4" s="12" t="s">
        <v>55</v>
      </c>
      <c r="B4" s="18" t="s">
        <v>56</v>
      </c>
      <c r="D4" s="19"/>
      <c r="E4" s="19"/>
      <c r="F4" s="11" t="s">
        <v>55</v>
      </c>
      <c r="G4" s="18" t="s">
        <v>56</v>
      </c>
      <c r="H4" s="19"/>
      <c r="I4" s="20"/>
    </row>
    <row r="5" spans="1:9" x14ac:dyDescent="0.25">
      <c r="A5" s="12" t="s">
        <v>57</v>
      </c>
      <c r="B5" s="21" t="s">
        <v>58</v>
      </c>
      <c r="C5" s="19"/>
      <c r="D5" s="19"/>
      <c r="E5" s="19"/>
      <c r="F5" s="11" t="s">
        <v>57</v>
      </c>
      <c r="G5" s="22" t="s">
        <v>59</v>
      </c>
      <c r="H5" s="19"/>
      <c r="I5" s="20"/>
    </row>
    <row r="6" spans="1:9" x14ac:dyDescent="0.25">
      <c r="A6" s="23" t="s">
        <v>60</v>
      </c>
      <c r="B6" s="24" t="s">
        <v>61</v>
      </c>
      <c r="C6" s="25"/>
      <c r="D6" s="25"/>
      <c r="E6" s="25"/>
      <c r="F6" s="23" t="s">
        <v>60</v>
      </c>
      <c r="G6" s="26" t="s">
        <v>62</v>
      </c>
      <c r="H6" s="25"/>
      <c r="I6" s="27"/>
    </row>
    <row r="7" spans="1:9" x14ac:dyDescent="0.25">
      <c r="E7" s="28"/>
      <c r="F7" s="28"/>
      <c r="G7" s="28"/>
      <c r="H7" s="28"/>
      <c r="I7" s="28"/>
    </row>
    <row r="8" spans="1:9" x14ac:dyDescent="0.25">
      <c r="A8" s="51" t="s">
        <v>2</v>
      </c>
      <c r="B8" s="52"/>
      <c r="C8" s="52"/>
      <c r="D8" s="53"/>
      <c r="E8" s="2" t="s">
        <v>0</v>
      </c>
      <c r="F8" s="51" t="s">
        <v>10</v>
      </c>
      <c r="G8" s="53"/>
      <c r="H8" s="1" t="s">
        <v>1</v>
      </c>
      <c r="I8" s="2" t="s">
        <v>3</v>
      </c>
    </row>
    <row r="9" spans="1:9" x14ac:dyDescent="0.25">
      <c r="A9" s="48" t="s">
        <v>44</v>
      </c>
      <c r="B9" s="49"/>
      <c r="C9" s="49"/>
      <c r="D9" s="49"/>
      <c r="E9" s="49"/>
      <c r="F9" s="49"/>
      <c r="G9" s="49"/>
      <c r="H9" s="49"/>
      <c r="I9" s="50"/>
    </row>
    <row r="10" spans="1:9" x14ac:dyDescent="0.25">
      <c r="A10" s="43" t="s">
        <v>11</v>
      </c>
      <c r="B10" s="44"/>
      <c r="C10" s="44"/>
      <c r="D10" s="44"/>
      <c r="E10" s="3">
        <v>3</v>
      </c>
      <c r="F10" s="57">
        <v>1594.2148760330499</v>
      </c>
      <c r="G10" s="58"/>
      <c r="H10" s="5">
        <v>0.21</v>
      </c>
      <c r="I10" s="7">
        <f t="shared" ref="I10:I15" si="0">(F10+(F10*H10))*E10</f>
        <v>5786.9999999999709</v>
      </c>
    </row>
    <row r="11" spans="1:9" x14ac:dyDescent="0.25">
      <c r="A11" s="43" t="s">
        <v>12</v>
      </c>
      <c r="B11" s="44"/>
      <c r="C11" s="44"/>
      <c r="D11" s="44"/>
      <c r="E11" s="3">
        <v>1</v>
      </c>
      <c r="F11" s="46">
        <v>189.25619834700001</v>
      </c>
      <c r="G11" s="47"/>
      <c r="H11" s="5">
        <v>0.21</v>
      </c>
      <c r="I11" s="7">
        <f t="shared" si="0"/>
        <v>228.99999999987</v>
      </c>
    </row>
    <row r="12" spans="1:9" x14ac:dyDescent="0.25">
      <c r="A12" s="43" t="s">
        <v>13</v>
      </c>
      <c r="B12" s="44"/>
      <c r="C12" s="44"/>
      <c r="D12" s="44"/>
      <c r="E12" s="3">
        <v>1</v>
      </c>
      <c r="F12" s="46">
        <v>495.04132231400001</v>
      </c>
      <c r="G12" s="47"/>
      <c r="H12" s="5">
        <v>0.21</v>
      </c>
      <c r="I12" s="7">
        <f t="shared" si="0"/>
        <v>598.99999999993997</v>
      </c>
    </row>
    <row r="13" spans="1:9" x14ac:dyDescent="0.25">
      <c r="A13" s="43" t="s">
        <v>14</v>
      </c>
      <c r="B13" s="44"/>
      <c r="C13" s="44"/>
      <c r="D13" s="44"/>
      <c r="E13" s="3">
        <v>1</v>
      </c>
      <c r="F13" s="46">
        <v>99.165289256199998</v>
      </c>
      <c r="G13" s="47"/>
      <c r="H13" s="5">
        <v>0.21</v>
      </c>
      <c r="I13" s="7">
        <f t="shared" si="0"/>
        <v>119.990000000002</v>
      </c>
    </row>
    <row r="14" spans="1:9" x14ac:dyDescent="0.25">
      <c r="A14" s="43" t="s">
        <v>15</v>
      </c>
      <c r="B14" s="44"/>
      <c r="C14" s="44"/>
      <c r="D14" s="44"/>
      <c r="E14" s="3">
        <v>1</v>
      </c>
      <c r="F14" s="46">
        <v>65.289256198299995</v>
      </c>
      <c r="G14" s="47"/>
      <c r="H14" s="5">
        <v>0.21</v>
      </c>
      <c r="I14" s="7">
        <f t="shared" si="0"/>
        <v>78.999999999942986</v>
      </c>
    </row>
    <row r="15" spans="1:9" x14ac:dyDescent="0.25">
      <c r="A15" s="43" t="s">
        <v>36</v>
      </c>
      <c r="B15" s="44"/>
      <c r="C15" s="44"/>
      <c r="D15" s="44"/>
      <c r="E15" s="3">
        <v>1</v>
      </c>
      <c r="F15" s="46">
        <v>1041</v>
      </c>
      <c r="G15" s="47"/>
      <c r="H15" s="5">
        <v>0.21</v>
      </c>
      <c r="I15" s="7">
        <f t="shared" si="0"/>
        <v>1259.6099999999999</v>
      </c>
    </row>
    <row r="16" spans="1:9" x14ac:dyDescent="0.25">
      <c r="A16" s="48" t="s">
        <v>45</v>
      </c>
      <c r="B16" s="49"/>
      <c r="C16" s="49"/>
      <c r="D16" s="49"/>
      <c r="E16" s="49"/>
      <c r="F16" s="49"/>
      <c r="G16" s="49"/>
      <c r="H16" s="49"/>
      <c r="I16" s="50"/>
    </row>
    <row r="17" spans="1:9" x14ac:dyDescent="0.25">
      <c r="A17" s="43" t="s">
        <v>8</v>
      </c>
      <c r="B17" s="44"/>
      <c r="C17" s="44"/>
      <c r="D17" s="44"/>
      <c r="E17" s="4">
        <v>1</v>
      </c>
      <c r="F17" s="46">
        <v>156.198347107438</v>
      </c>
      <c r="G17" s="47"/>
      <c r="H17" s="9">
        <v>0.21</v>
      </c>
      <c r="I17" s="7">
        <f t="shared" ref="I17:I18" si="1">(F17+(F17*H17))*E17</f>
        <v>188.99999999999997</v>
      </c>
    </row>
    <row r="18" spans="1:9" x14ac:dyDescent="0.25">
      <c r="A18" s="43" t="s">
        <v>9</v>
      </c>
      <c r="B18" s="44"/>
      <c r="C18" s="44"/>
      <c r="D18" s="44"/>
      <c r="E18" s="3">
        <v>1</v>
      </c>
      <c r="F18" s="46">
        <v>74.297520661156994</v>
      </c>
      <c r="G18" s="47"/>
      <c r="H18" s="5">
        <v>0.21</v>
      </c>
      <c r="I18" s="7">
        <f t="shared" si="1"/>
        <v>89.899999999999963</v>
      </c>
    </row>
    <row r="19" spans="1:9" x14ac:dyDescent="0.25">
      <c r="A19" s="48" t="s">
        <v>46</v>
      </c>
      <c r="B19" s="49"/>
      <c r="C19" s="49"/>
      <c r="D19" s="49"/>
      <c r="E19" s="49"/>
      <c r="F19" s="49"/>
      <c r="G19" s="49"/>
      <c r="H19" s="49"/>
      <c r="I19" s="50"/>
    </row>
    <row r="20" spans="1:9" x14ac:dyDescent="0.25">
      <c r="A20" s="43" t="s">
        <v>34</v>
      </c>
      <c r="B20" s="44"/>
      <c r="C20" s="44"/>
      <c r="D20" s="44"/>
      <c r="E20" s="3">
        <v>1</v>
      </c>
      <c r="F20" s="46">
        <v>19.413223140500001</v>
      </c>
      <c r="G20" s="47"/>
      <c r="H20" s="5">
        <v>0.21</v>
      </c>
      <c r="I20" s="7">
        <f t="shared" ref="I20:I26" si="2">(F20+(F20*H20))*E20</f>
        <v>23.490000000005001</v>
      </c>
    </row>
    <row r="21" spans="1:9" x14ac:dyDescent="0.25">
      <c r="A21" s="43" t="s">
        <v>40</v>
      </c>
      <c r="B21" s="44"/>
      <c r="C21" s="44"/>
      <c r="D21" s="44"/>
      <c r="E21" s="3">
        <v>1</v>
      </c>
      <c r="F21" s="46">
        <f>2.89256198347*1.5</f>
        <v>4.338842975205</v>
      </c>
      <c r="G21" s="47"/>
      <c r="H21" s="5">
        <v>0.21</v>
      </c>
      <c r="I21" s="7">
        <f t="shared" si="2"/>
        <v>5.2499999999980496</v>
      </c>
    </row>
    <row r="22" spans="1:9" x14ac:dyDescent="0.25">
      <c r="A22" s="43" t="s">
        <v>33</v>
      </c>
      <c r="B22" s="44"/>
      <c r="C22" s="44"/>
      <c r="D22" s="44"/>
      <c r="E22" s="3">
        <v>4</v>
      </c>
      <c r="F22" s="46">
        <v>0.81818181818000002</v>
      </c>
      <c r="G22" s="47"/>
      <c r="H22" s="5">
        <v>0.21</v>
      </c>
      <c r="I22" s="7">
        <f t="shared" si="2"/>
        <v>3.9599999999911999</v>
      </c>
    </row>
    <row r="23" spans="1:9" x14ac:dyDescent="0.25">
      <c r="A23" s="43" t="s">
        <v>20</v>
      </c>
      <c r="B23" s="44"/>
      <c r="C23" s="44"/>
      <c r="D23" s="44"/>
      <c r="E23" s="3">
        <v>4</v>
      </c>
      <c r="F23" s="46">
        <v>10.272727272699999</v>
      </c>
      <c r="G23" s="47"/>
      <c r="H23" s="5">
        <v>0.21</v>
      </c>
      <c r="I23" s="7">
        <f t="shared" si="2"/>
        <v>49.719999999867994</v>
      </c>
    </row>
    <row r="24" spans="1:9" x14ac:dyDescent="0.25">
      <c r="A24" s="43" t="s">
        <v>21</v>
      </c>
      <c r="B24" s="44"/>
      <c r="C24" s="44"/>
      <c r="D24" s="44"/>
      <c r="E24" s="3">
        <v>2</v>
      </c>
      <c r="F24" s="46">
        <v>17.818181818199999</v>
      </c>
      <c r="G24" s="47"/>
      <c r="H24" s="5">
        <v>0.21</v>
      </c>
      <c r="I24" s="7">
        <f t="shared" si="2"/>
        <v>43.120000000044001</v>
      </c>
    </row>
    <row r="25" spans="1:9" x14ac:dyDescent="0.25">
      <c r="A25" s="43" t="s">
        <v>22</v>
      </c>
      <c r="B25" s="44"/>
      <c r="C25" s="44"/>
      <c r="D25" s="44"/>
      <c r="E25" s="3">
        <v>5</v>
      </c>
      <c r="F25" s="46">
        <v>10.330578512400001</v>
      </c>
      <c r="G25" s="47"/>
      <c r="H25" s="5">
        <v>0.21</v>
      </c>
      <c r="I25" s="7">
        <f t="shared" si="2"/>
        <v>62.500000000020002</v>
      </c>
    </row>
    <row r="26" spans="1:9" x14ac:dyDescent="0.25">
      <c r="A26" s="43" t="s">
        <v>43</v>
      </c>
      <c r="B26" s="44"/>
      <c r="C26" s="44"/>
      <c r="D26" s="44"/>
      <c r="E26" s="3">
        <v>1</v>
      </c>
      <c r="F26" s="46">
        <v>3.7933884297499998</v>
      </c>
      <c r="G26" s="47"/>
      <c r="H26" s="5">
        <v>0.21</v>
      </c>
      <c r="I26" s="7">
        <f t="shared" si="2"/>
        <v>4.5899999999974996</v>
      </c>
    </row>
    <row r="27" spans="1:9" x14ac:dyDescent="0.25">
      <c r="A27" s="48" t="s">
        <v>47</v>
      </c>
      <c r="B27" s="49"/>
      <c r="C27" s="49"/>
      <c r="D27" s="49"/>
      <c r="E27" s="49"/>
      <c r="F27" s="49"/>
      <c r="G27" s="49"/>
      <c r="H27" s="49"/>
      <c r="I27" s="50"/>
    </row>
    <row r="28" spans="1:9" x14ac:dyDescent="0.25">
      <c r="A28" s="43" t="s">
        <v>16</v>
      </c>
      <c r="B28" s="44"/>
      <c r="C28" s="44"/>
      <c r="D28" s="44"/>
      <c r="E28" s="3">
        <v>1</v>
      </c>
      <c r="F28" s="46">
        <v>1566.11570248</v>
      </c>
      <c r="G28" s="47"/>
      <c r="H28" s="5">
        <v>0.21</v>
      </c>
      <c r="I28" s="7">
        <f>(F28+(F28*H28))*E28</f>
        <v>1895.0000000007999</v>
      </c>
    </row>
    <row r="29" spans="1:9" x14ac:dyDescent="0.25">
      <c r="A29" s="48" t="s">
        <v>48</v>
      </c>
      <c r="B29" s="49"/>
      <c r="C29" s="49"/>
      <c r="D29" s="49"/>
      <c r="E29" s="49"/>
      <c r="F29" s="49"/>
      <c r="G29" s="49"/>
      <c r="H29" s="49"/>
      <c r="I29" s="50"/>
    </row>
    <row r="30" spans="1:9" x14ac:dyDescent="0.25">
      <c r="A30" s="54" t="s">
        <v>24</v>
      </c>
      <c r="B30" s="55"/>
      <c r="C30" s="55"/>
      <c r="D30" s="56"/>
      <c r="E30" s="3">
        <v>1</v>
      </c>
      <c r="F30" s="46">
        <v>3467</v>
      </c>
      <c r="G30" s="47"/>
      <c r="H30" s="5">
        <v>0.21</v>
      </c>
      <c r="I30" s="7">
        <f>(F30+(F30*H30))*E30</f>
        <v>4195.07</v>
      </c>
    </row>
    <row r="31" spans="1:9" x14ac:dyDescent="0.25">
      <c r="A31" s="43" t="s">
        <v>37</v>
      </c>
      <c r="B31" s="44"/>
      <c r="C31" s="44"/>
      <c r="D31" s="44"/>
      <c r="E31" s="3">
        <v>1</v>
      </c>
      <c r="F31" s="46">
        <v>727.27272727299999</v>
      </c>
      <c r="G31" s="47"/>
      <c r="H31" s="5">
        <v>0.21</v>
      </c>
      <c r="I31" s="7">
        <f>(F31+(F31*H31))*E31</f>
        <v>880.00000000032992</v>
      </c>
    </row>
    <row r="32" spans="1:9" x14ac:dyDescent="0.25">
      <c r="A32" s="43" t="s">
        <v>17</v>
      </c>
      <c r="B32" s="44"/>
      <c r="C32" s="44"/>
      <c r="D32" s="44"/>
      <c r="E32" s="3">
        <v>3</v>
      </c>
      <c r="F32" s="46">
        <v>126</v>
      </c>
      <c r="G32" s="47"/>
      <c r="H32" s="5">
        <v>0.21</v>
      </c>
      <c r="I32" s="7">
        <f>(F32+(F32*H32))*E32</f>
        <v>457.38</v>
      </c>
    </row>
    <row r="33" spans="1:9" x14ac:dyDescent="0.25">
      <c r="A33" s="43" t="s">
        <v>25</v>
      </c>
      <c r="B33" s="44"/>
      <c r="C33" s="44"/>
      <c r="D33" s="44"/>
      <c r="E33" s="3">
        <v>1</v>
      </c>
      <c r="F33" s="46">
        <v>1227.2727272699999</v>
      </c>
      <c r="G33" s="47"/>
      <c r="H33" s="5">
        <v>0.21</v>
      </c>
      <c r="I33" s="7">
        <f>(F33+(F33*H33))*E33</f>
        <v>1484.9999999966999</v>
      </c>
    </row>
    <row r="34" spans="1:9" x14ac:dyDescent="0.25">
      <c r="A34" s="43" t="s">
        <v>26</v>
      </c>
      <c r="B34" s="44"/>
      <c r="C34" s="44"/>
      <c r="D34" s="44"/>
      <c r="E34" s="3">
        <v>1</v>
      </c>
      <c r="F34" s="46">
        <v>41.314049586800003</v>
      </c>
      <c r="G34" s="47"/>
      <c r="H34" s="5">
        <v>0.21</v>
      </c>
      <c r="I34" s="7">
        <f>(F34+(F34*H34))*E34</f>
        <v>49.990000000028004</v>
      </c>
    </row>
    <row r="35" spans="1:9" x14ac:dyDescent="0.25">
      <c r="A35" s="48" t="s">
        <v>49</v>
      </c>
      <c r="B35" s="49"/>
      <c r="C35" s="49"/>
      <c r="D35" s="49"/>
      <c r="E35" s="49"/>
      <c r="F35" s="49"/>
      <c r="G35" s="49"/>
      <c r="H35" s="49"/>
      <c r="I35" s="50"/>
    </row>
    <row r="36" spans="1:9" x14ac:dyDescent="0.25">
      <c r="A36" s="43" t="s">
        <v>23</v>
      </c>
      <c r="B36" s="44"/>
      <c r="C36" s="44"/>
      <c r="D36" s="44"/>
      <c r="E36" s="3">
        <v>0</v>
      </c>
      <c r="F36" s="46">
        <v>70</v>
      </c>
      <c r="G36" s="47"/>
      <c r="H36" s="5">
        <v>0.21</v>
      </c>
      <c r="I36" s="7">
        <f>(F36+(F36*H36))*E36</f>
        <v>0</v>
      </c>
    </row>
    <row r="37" spans="1:9" x14ac:dyDescent="0.25">
      <c r="A37" s="43" t="s">
        <v>50</v>
      </c>
      <c r="B37" s="44"/>
      <c r="C37" s="44"/>
      <c r="D37" s="44"/>
      <c r="E37" s="3">
        <v>1</v>
      </c>
      <c r="F37" s="46">
        <f>300*12</f>
        <v>3600</v>
      </c>
      <c r="G37" s="47"/>
      <c r="H37" s="5">
        <v>0.21</v>
      </c>
      <c r="I37" s="7">
        <f>(F37+(F37*H37))*E37</f>
        <v>4356</v>
      </c>
    </row>
    <row r="38" spans="1:9" x14ac:dyDescent="0.25">
      <c r="A38" s="48" t="s">
        <v>51</v>
      </c>
      <c r="B38" s="49"/>
      <c r="C38" s="49"/>
      <c r="D38" s="49"/>
      <c r="E38" s="49"/>
      <c r="F38" s="49"/>
      <c r="G38" s="49"/>
      <c r="H38" s="49"/>
      <c r="I38" s="50"/>
    </row>
    <row r="39" spans="1:9" x14ac:dyDescent="0.25">
      <c r="A39" s="43" t="s">
        <v>18</v>
      </c>
      <c r="B39" s="44"/>
      <c r="C39" s="44"/>
      <c r="D39" s="44"/>
      <c r="E39" s="3">
        <v>1</v>
      </c>
      <c r="F39" s="46">
        <v>24.785123966899999</v>
      </c>
      <c r="G39" s="47"/>
      <c r="H39" s="5">
        <v>0.21</v>
      </c>
      <c r="I39" s="7">
        <f t="shared" ref="I39:I40" si="3">(F39+(F39*H39))*E39</f>
        <v>29.989999999948999</v>
      </c>
    </row>
    <row r="40" spans="1:9" x14ac:dyDescent="0.25">
      <c r="A40" s="43" t="s">
        <v>19</v>
      </c>
      <c r="B40" s="44"/>
      <c r="C40" s="44"/>
      <c r="D40" s="44"/>
      <c r="E40" s="3">
        <v>1</v>
      </c>
      <c r="F40" s="46">
        <v>42.140495867799999</v>
      </c>
      <c r="G40" s="47"/>
      <c r="H40" s="5">
        <v>0.21</v>
      </c>
      <c r="I40" s="7">
        <f t="shared" si="3"/>
        <v>50.990000000037995</v>
      </c>
    </row>
    <row r="41" spans="1:9" x14ac:dyDescent="0.25">
      <c r="A41" s="43"/>
      <c r="B41" s="44"/>
      <c r="C41" s="44"/>
      <c r="D41" s="44"/>
      <c r="E41" s="11"/>
      <c r="F41" s="61"/>
      <c r="G41" s="61"/>
      <c r="H41" s="3"/>
      <c r="I41" s="3"/>
    </row>
    <row r="42" spans="1:9" x14ac:dyDescent="0.25">
      <c r="A42" s="43"/>
      <c r="B42" s="44"/>
      <c r="C42" s="44"/>
      <c r="D42" s="44"/>
      <c r="E42" s="11"/>
      <c r="F42" s="61"/>
      <c r="G42" s="61"/>
      <c r="H42" s="3"/>
      <c r="I42" s="3"/>
    </row>
    <row r="43" spans="1:9" x14ac:dyDescent="0.25">
      <c r="A43" s="43"/>
      <c r="B43" s="44"/>
      <c r="C43" s="44"/>
      <c r="D43" s="44"/>
      <c r="E43" s="11"/>
      <c r="F43" s="61"/>
      <c r="G43" s="61"/>
      <c r="H43" s="3"/>
      <c r="I43" s="3"/>
    </row>
    <row r="44" spans="1:9" x14ac:dyDescent="0.25">
      <c r="A44" s="43"/>
      <c r="B44" s="44"/>
      <c r="C44" s="44"/>
      <c r="D44" s="44"/>
      <c r="E44" s="11"/>
      <c r="F44" s="61"/>
      <c r="G44" s="61"/>
      <c r="H44" s="3"/>
      <c r="I44" s="3"/>
    </row>
    <row r="45" spans="1:9" x14ac:dyDescent="0.25">
      <c r="A45" s="43"/>
      <c r="B45" s="44"/>
      <c r="C45" s="44"/>
      <c r="D45" s="44"/>
      <c r="E45" s="3"/>
      <c r="F45" s="59"/>
      <c r="G45" s="60"/>
      <c r="H45" s="5"/>
      <c r="I45" s="7"/>
    </row>
    <row r="46" spans="1:9" x14ac:dyDescent="0.25">
      <c r="A46" s="36"/>
      <c r="B46" s="36"/>
      <c r="C46" s="36"/>
      <c r="D46" s="36"/>
      <c r="E46" s="37"/>
      <c r="F46" s="40" t="s">
        <v>4</v>
      </c>
      <c r="G46" s="41"/>
      <c r="H46" s="42"/>
      <c r="I46" s="6">
        <f>I50/1.21</f>
        <v>18135.991735535117</v>
      </c>
    </row>
    <row r="47" spans="1:9" x14ac:dyDescent="0.25">
      <c r="A47" s="38"/>
      <c r="B47" s="38"/>
      <c r="C47" s="38"/>
      <c r="D47" s="38"/>
      <c r="E47" s="39"/>
      <c r="F47" s="30" t="s">
        <v>5</v>
      </c>
      <c r="G47" s="31"/>
      <c r="H47" s="32"/>
      <c r="I47" s="5">
        <v>0</v>
      </c>
    </row>
    <row r="48" spans="1:9" x14ac:dyDescent="0.25">
      <c r="A48" s="38"/>
      <c r="B48" s="38"/>
      <c r="C48" s="38"/>
      <c r="D48" s="38"/>
      <c r="E48" s="39"/>
      <c r="F48" s="30" t="s">
        <v>6</v>
      </c>
      <c r="G48" s="31"/>
      <c r="H48" s="32"/>
      <c r="I48" s="7">
        <f>I46*0.21</f>
        <v>3808.5582644623746</v>
      </c>
    </row>
    <row r="49" spans="1:9" x14ac:dyDescent="0.25">
      <c r="A49" s="38"/>
      <c r="B49" s="38"/>
      <c r="C49" s="38"/>
      <c r="D49" s="38"/>
      <c r="E49" s="39"/>
      <c r="F49" s="30" t="s">
        <v>7</v>
      </c>
      <c r="G49" s="31"/>
      <c r="H49" s="32"/>
      <c r="I49" s="7">
        <v>0</v>
      </c>
    </row>
    <row r="50" spans="1:9" x14ac:dyDescent="0.25">
      <c r="A50" s="38"/>
      <c r="B50" s="38"/>
      <c r="C50" s="38"/>
      <c r="D50" s="38"/>
      <c r="E50" s="39"/>
      <c r="F50" s="33" t="s">
        <v>67</v>
      </c>
      <c r="G50" s="34"/>
      <c r="H50" s="35"/>
      <c r="I50" s="8">
        <f>SUM(I10:I45)</f>
        <v>21944.549999997493</v>
      </c>
    </row>
  </sheetData>
  <mergeCells count="76">
    <mergeCell ref="A41:D41"/>
    <mergeCell ref="F41:G41"/>
    <mergeCell ref="A42:D42"/>
    <mergeCell ref="F42:G42"/>
    <mergeCell ref="A43:D43"/>
    <mergeCell ref="F43:G43"/>
    <mergeCell ref="A10:D10"/>
    <mergeCell ref="A11:D11"/>
    <mergeCell ref="A22:D22"/>
    <mergeCell ref="A23:D23"/>
    <mergeCell ref="A14:D14"/>
    <mergeCell ref="A15:D15"/>
    <mergeCell ref="A17:D17"/>
    <mergeCell ref="A21:D21"/>
    <mergeCell ref="A8:D8"/>
    <mergeCell ref="F8:G8"/>
    <mergeCell ref="A25:D25"/>
    <mergeCell ref="F10:G10"/>
    <mergeCell ref="F11:G11"/>
    <mergeCell ref="F12:G12"/>
    <mergeCell ref="A9:I9"/>
    <mergeCell ref="A18:D18"/>
    <mergeCell ref="F18:G18"/>
    <mergeCell ref="A13:D13"/>
    <mergeCell ref="A16:I16"/>
    <mergeCell ref="A19:I19"/>
    <mergeCell ref="F13:G13"/>
    <mergeCell ref="F22:G22"/>
    <mergeCell ref="F23:G23"/>
    <mergeCell ref="A12:D12"/>
    <mergeCell ref="F24:G24"/>
    <mergeCell ref="F25:G25"/>
    <mergeCell ref="A31:D31"/>
    <mergeCell ref="A32:D32"/>
    <mergeCell ref="A33:D33"/>
    <mergeCell ref="A28:D28"/>
    <mergeCell ref="A24:D24"/>
    <mergeCell ref="A26:D26"/>
    <mergeCell ref="A34:D34"/>
    <mergeCell ref="A36:D36"/>
    <mergeCell ref="A37:D37"/>
    <mergeCell ref="A35:I35"/>
    <mergeCell ref="A27:I27"/>
    <mergeCell ref="F26:G26"/>
    <mergeCell ref="F36:G36"/>
    <mergeCell ref="F37:G37"/>
    <mergeCell ref="A29:I29"/>
    <mergeCell ref="A46:E50"/>
    <mergeCell ref="F47:H47"/>
    <mergeCell ref="F48:H48"/>
    <mergeCell ref="F49:H49"/>
    <mergeCell ref="F50:H50"/>
    <mergeCell ref="F46:H46"/>
    <mergeCell ref="A38:I38"/>
    <mergeCell ref="A45:D45"/>
    <mergeCell ref="F45:G45"/>
    <mergeCell ref="A44:D44"/>
    <mergeCell ref="F44:G44"/>
    <mergeCell ref="A40:D40"/>
    <mergeCell ref="F40:G40"/>
    <mergeCell ref="A39:D39"/>
    <mergeCell ref="A20:D20"/>
    <mergeCell ref="A30:D30"/>
    <mergeCell ref="A1:I2"/>
    <mergeCell ref="F39:G39"/>
    <mergeCell ref="F20:G20"/>
    <mergeCell ref="F30:G30"/>
    <mergeCell ref="F31:G31"/>
    <mergeCell ref="F32:G32"/>
    <mergeCell ref="F33:G33"/>
    <mergeCell ref="F28:G28"/>
    <mergeCell ref="F14:G14"/>
    <mergeCell ref="F15:G15"/>
    <mergeCell ref="F17:G17"/>
    <mergeCell ref="F21:G21"/>
    <mergeCell ref="F34:G34"/>
  </mergeCells>
  <hyperlinks>
    <hyperlink ref="B6" r:id="rId1" xr:uid="{596691E1-7D6D-4D58-AE1D-1F900EF6CD3A}"/>
    <hyperlink ref="G6" r:id="rId2" xr:uid="{7C4C0A08-CEF3-4E08-9974-3AF0DFCDF233}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Offerte Groep 2 - Budget</vt:lpstr>
      <vt:lpstr>Offerte Groep 2 - Luxe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Troch</dc:creator>
  <cp:lastModifiedBy>Olivier Troch</cp:lastModifiedBy>
  <cp:lastPrinted>2019-05-07T11:03:06Z</cp:lastPrinted>
  <dcterms:created xsi:type="dcterms:W3CDTF">2019-04-01T09:32:32Z</dcterms:created>
  <dcterms:modified xsi:type="dcterms:W3CDTF">2019-05-07T11:03:12Z</dcterms:modified>
</cp:coreProperties>
</file>