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shea/Library/CloudStorage/OneDrive-MacquarieUniversity(1)/PhD/0. PhDSupplements/"/>
    </mc:Choice>
  </mc:AlternateContent>
  <xr:revisionPtr revIDLastSave="0" documentId="8_{C1B02AAD-B264-8845-88F4-44E075A6213F}" xr6:coauthVersionLast="47" xr6:coauthVersionMax="47" xr10:uidLastSave="{00000000-0000-0000-0000-000000000000}"/>
  <bookViews>
    <workbookView xWindow="34560" yWindow="480" windowWidth="38400" windowHeight="21120" xr2:uid="{838B41FF-6DB8-0349-BC1E-9B5F0860CA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P15" i="1"/>
  <c r="Q14" i="1"/>
  <c r="P14" i="1"/>
  <c r="Q13" i="1"/>
  <c r="P13" i="1"/>
  <c r="Q12" i="1"/>
  <c r="P12" i="1"/>
  <c r="Q11" i="1"/>
  <c r="P11" i="1"/>
  <c r="Q10" i="1" l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</calcChain>
</file>

<file path=xl/sharedStrings.xml><?xml version="1.0" encoding="utf-8"?>
<sst xmlns="http://schemas.openxmlformats.org/spreadsheetml/2006/main" count="89" uniqueCount="64">
  <si>
    <t>Sample.ID</t>
  </si>
  <si>
    <t>Rock.Type</t>
  </si>
  <si>
    <t>Province</t>
  </si>
  <si>
    <t>SiO2</t>
  </si>
  <si>
    <t>TiO2</t>
  </si>
  <si>
    <t>Al2O3</t>
  </si>
  <si>
    <t>Fe2O3</t>
  </si>
  <si>
    <t>MnO</t>
  </si>
  <si>
    <t>MgO</t>
  </si>
  <si>
    <t>CaO</t>
  </si>
  <si>
    <t>Na2O</t>
  </si>
  <si>
    <t>K2O</t>
  </si>
  <si>
    <t>P2O5</t>
  </si>
  <si>
    <t>LOI</t>
  </si>
  <si>
    <t>Sum</t>
  </si>
  <si>
    <t>Total.alkali</t>
  </si>
  <si>
    <t>Mg.number</t>
  </si>
  <si>
    <t>Li</t>
  </si>
  <si>
    <t>Be</t>
  </si>
  <si>
    <t>Sc</t>
  </si>
  <si>
    <t>Ti</t>
  </si>
  <si>
    <t>V</t>
  </si>
  <si>
    <t>Cr</t>
  </si>
  <si>
    <t>Mn</t>
  </si>
  <si>
    <t>Co</t>
  </si>
  <si>
    <t>Ni</t>
  </si>
  <si>
    <t>Cu</t>
  </si>
  <si>
    <t>Zn</t>
  </si>
  <si>
    <t>Ga</t>
  </si>
  <si>
    <t>Rb</t>
  </si>
  <si>
    <t>Sr</t>
  </si>
  <si>
    <t>Y</t>
  </si>
  <si>
    <t>Zr</t>
  </si>
  <si>
    <t>Nb</t>
  </si>
  <si>
    <t>Cd</t>
  </si>
  <si>
    <t>Cs</t>
  </si>
  <si>
    <t>Ba</t>
  </si>
  <si>
    <t>La</t>
  </si>
  <si>
    <t>Ce</t>
  </si>
  <si>
    <t>Pr</t>
  </si>
  <si>
    <t>Nd</t>
  </si>
  <si>
    <t>Sm</t>
  </si>
  <si>
    <t>Eu</t>
  </si>
  <si>
    <t>Tb</t>
  </si>
  <si>
    <t>Gd</t>
  </si>
  <si>
    <t>Dy</t>
  </si>
  <si>
    <t>Ho</t>
  </si>
  <si>
    <t>Er</t>
  </si>
  <si>
    <t>Yb</t>
  </si>
  <si>
    <t>Lu</t>
  </si>
  <si>
    <t>Hf</t>
  </si>
  <si>
    <t>Ta</t>
  </si>
  <si>
    <t>W   extra</t>
  </si>
  <si>
    <t>Pb</t>
  </si>
  <si>
    <t>Th</t>
  </si>
  <si>
    <t>U</t>
  </si>
  <si>
    <t>Bokhara</t>
  </si>
  <si>
    <t>Basanite</t>
  </si>
  <si>
    <t>1202X1</t>
  </si>
  <si>
    <t>Peridotite</t>
  </si>
  <si>
    <t>1204X1</t>
  </si>
  <si>
    <t>1206X1</t>
  </si>
  <si>
    <t>1206X2</t>
  </si>
  <si>
    <t>1207X1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</si>
</sst>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000"/>
    <numFmt numFmtId="167" formatCode="0.000"/>
  </numFmts>
  <fonts count="5">
    <font>
      <sz val="12"/>
      <color theme="1"/>
      <name val="Calibri"/>
      <family val="2"/>
      <scheme val="minor"/>
    </font>
    <font>
      <sz val="10"/>
      <name val="Helv"/>
    </font>
    <font>
      <sz val="10"/>
      <color theme="1"/>
      <name val="Helv"/>
    </font>
    <font>
      <sz val="10"/>
      <color rgb="FF000000"/>
      <name val="Helv"/>
    </font>
    <font>
      <b/>
      <sz val="10"/>
      <color rgb="FF000000"/>
      <name val="Helv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>
      <alignment horizontal="left"/>
    </xf>
    <xf numFmtId="2" fontId="2" fillId="0" borderId="0" xfId="0" applyNumberFormat="1" applyFont="1"/>
    <xf numFmtId="0" fontId="4" fillId="0" borderId="0" xfId="0" applyFont="1" applyAlignment="1">
      <alignment horizontal="left"/>
    </xf>
    <xf numFmtId="164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6BBA-00BE-014D-8617-40FADF62F6CB}">
  <dimension ref="A1:DA15"/>
  <sheetViews>
    <sheetView tabSelected="1" workbookViewId="0">
      <selection activeCell="L20" sqref="L20"/>
    </sheetView>
  </sheetViews>
  <sheetFormatPr baseColWidth="10" defaultRowHeight="16"/>
  <sheetData>
    <row r="1" spans="1:105" s="6" customFormat="1" ht="1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4" t="s">
        <v>26</v>
      </c>
      <c r="AB1" s="5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3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N1" s="2"/>
      <c r="BO1" s="2"/>
      <c r="BP1" s="2"/>
      <c r="BQ1" s="2"/>
      <c r="BR1" s="2"/>
      <c r="CN1" s="2"/>
      <c r="CO1" s="2"/>
      <c r="CP1" s="7"/>
      <c r="CQ1" s="7"/>
      <c r="CR1" s="8"/>
      <c r="CS1" s="8"/>
      <c r="CV1" s="9"/>
      <c r="CW1" s="9"/>
      <c r="CX1" s="9"/>
      <c r="CY1" s="9"/>
      <c r="CZ1" s="9"/>
      <c r="DA1" s="9"/>
    </row>
    <row r="2" spans="1:105" s="6" customFormat="1" ht="13">
      <c r="A2" s="10">
        <v>1201</v>
      </c>
      <c r="B2" s="1" t="s">
        <v>57</v>
      </c>
      <c r="C2" s="1" t="s">
        <v>56</v>
      </c>
      <c r="D2" s="11">
        <v>42.561</v>
      </c>
      <c r="E2" s="11">
        <v>2.0590000000000002</v>
      </c>
      <c r="F2" s="11">
        <v>11.766</v>
      </c>
      <c r="G2" s="11">
        <v>10.724</v>
      </c>
      <c r="H2" s="11">
        <v>0.17</v>
      </c>
      <c r="I2" s="11">
        <v>15.609</v>
      </c>
      <c r="J2" s="11">
        <v>9.7050000000000001</v>
      </c>
      <c r="K2" s="11">
        <v>3.113</v>
      </c>
      <c r="L2" s="11">
        <v>1.0029999999999999</v>
      </c>
      <c r="M2" s="11">
        <v>0.77600000000000002</v>
      </c>
      <c r="N2" s="3">
        <v>2.0126123708574046</v>
      </c>
      <c r="O2" s="3">
        <f>SUM(D2:N2)</f>
        <v>99.498612370857401</v>
      </c>
      <c r="P2" s="3">
        <f t="shared" ref="P2:P10" si="0">K2+L2</f>
        <v>4.1159999999999997</v>
      </c>
      <c r="Q2" s="3">
        <f>100*I2/40.3044/(I2/40.3044+0.89979*G2*0.9/71.844)</f>
        <v>76.212301331586787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pans="1:105" s="6" customFormat="1" ht="13">
      <c r="A3" s="10">
        <v>1202</v>
      </c>
      <c r="B3" s="1" t="s">
        <v>57</v>
      </c>
      <c r="C3" s="1" t="s">
        <v>56</v>
      </c>
      <c r="D3" s="11">
        <v>42.3</v>
      </c>
      <c r="E3" s="11">
        <v>1.9339999999999999</v>
      </c>
      <c r="F3" s="11">
        <v>11.234</v>
      </c>
      <c r="G3" s="11">
        <v>10.558</v>
      </c>
      <c r="H3" s="11">
        <v>0.16900000000000001</v>
      </c>
      <c r="I3" s="11">
        <v>16.664999999999999</v>
      </c>
      <c r="J3" s="11">
        <v>9.5139999999999993</v>
      </c>
      <c r="K3" s="11">
        <v>2.573</v>
      </c>
      <c r="L3" s="11">
        <v>0.999</v>
      </c>
      <c r="M3" s="11">
        <v>0.73799999999999999</v>
      </c>
      <c r="N3" s="3">
        <v>2.7461533153937956</v>
      </c>
      <c r="O3" s="3">
        <f>SUM(D3:N3)</f>
        <v>99.430153315393767</v>
      </c>
      <c r="P3" s="3">
        <f t="shared" si="0"/>
        <v>3.5720000000000001</v>
      </c>
      <c r="Q3" s="3">
        <f t="shared" ref="Q3:Q10" si="1">100*I3/40.3044/(I3/40.3044+0.89979*G3*0.9/71.844)</f>
        <v>77.650563440196677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105" s="6" customFormat="1" ht="13">
      <c r="A4" s="10">
        <v>1203</v>
      </c>
      <c r="B4" s="1" t="s">
        <v>57</v>
      </c>
      <c r="C4" s="1" t="s">
        <v>56</v>
      </c>
      <c r="D4" s="11">
        <v>42.448999999999998</v>
      </c>
      <c r="E4" s="11">
        <v>1.998</v>
      </c>
      <c r="F4" s="11">
        <v>11.574</v>
      </c>
      <c r="G4" s="11">
        <v>10.625999999999999</v>
      </c>
      <c r="H4" s="11">
        <v>0.17</v>
      </c>
      <c r="I4" s="11">
        <v>16.367000000000001</v>
      </c>
      <c r="J4" s="11">
        <v>9.4380000000000006</v>
      </c>
      <c r="K4" s="11">
        <v>2.9420000000000002</v>
      </c>
      <c r="L4" s="11">
        <v>1.006</v>
      </c>
      <c r="M4" s="11">
        <v>0.74199999999999999</v>
      </c>
      <c r="N4" s="3">
        <v>1.9876387133022893</v>
      </c>
      <c r="O4" s="3">
        <f>SUM(D4:N4)</f>
        <v>99.299638713302286</v>
      </c>
      <c r="P4" s="3">
        <f t="shared" si="0"/>
        <v>3.9480000000000004</v>
      </c>
      <c r="Q4" s="3">
        <f t="shared" si="1"/>
        <v>77.223141569376622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105" s="6" customFormat="1" ht="13">
      <c r="A5" s="10">
        <v>1204</v>
      </c>
      <c r="B5" s="1" t="s">
        <v>57</v>
      </c>
      <c r="C5" s="1" t="s">
        <v>56</v>
      </c>
      <c r="D5" s="3">
        <v>42.048000000000002</v>
      </c>
      <c r="E5" s="3">
        <v>2.0630000000000002</v>
      </c>
      <c r="F5" s="3">
        <v>11.375999999999999</v>
      </c>
      <c r="G5" s="3">
        <v>10.632999999999999</v>
      </c>
      <c r="H5" s="3">
        <v>0.16800000000000001</v>
      </c>
      <c r="I5" s="3">
        <v>16.527999999999999</v>
      </c>
      <c r="J5" s="3">
        <v>9.4149999999999991</v>
      </c>
      <c r="K5" s="3">
        <v>2.8650000000000002</v>
      </c>
      <c r="L5" s="3">
        <v>0.86399999999999999</v>
      </c>
      <c r="M5" s="3">
        <v>0.76400000000000001</v>
      </c>
      <c r="N5" s="3">
        <v>2.4290939203642496</v>
      </c>
      <c r="O5" s="3">
        <f t="shared" ref="O5:O10" si="2">SUM(D5:N5)</f>
        <v>99.153093920364242</v>
      </c>
      <c r="P5" s="3">
        <f t="shared" si="0"/>
        <v>3.7290000000000001</v>
      </c>
      <c r="Q5" s="3">
        <f t="shared" si="1"/>
        <v>77.38333440085124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5"/>
      <c r="BF5" s="5"/>
      <c r="BG5" s="5"/>
      <c r="BH5" s="5"/>
      <c r="BJ5" s="4"/>
      <c r="BK5" s="3"/>
      <c r="BL5" s="3"/>
      <c r="BM5" s="3"/>
      <c r="BN5" s="3"/>
      <c r="BO5" s="3"/>
      <c r="BP5" s="2"/>
      <c r="BR5" s="4"/>
      <c r="BT5" s="2"/>
      <c r="BU5" s="2"/>
      <c r="CD5" s="2"/>
      <c r="CK5" s="2"/>
      <c r="CM5" s="2"/>
      <c r="CP5" s="7"/>
      <c r="CQ5" s="5"/>
      <c r="CR5" s="8"/>
      <c r="CS5" s="5"/>
    </row>
    <row r="6" spans="1:105" s="6" customFormat="1" ht="13">
      <c r="A6" s="10">
        <v>1205</v>
      </c>
      <c r="B6" s="1" t="s">
        <v>57</v>
      </c>
      <c r="C6" s="1" t="s">
        <v>56</v>
      </c>
      <c r="D6" s="3">
        <v>42.433</v>
      </c>
      <c r="E6" s="3">
        <v>1.9690000000000001</v>
      </c>
      <c r="F6" s="3">
        <v>11.53</v>
      </c>
      <c r="G6" s="3">
        <v>10.304</v>
      </c>
      <c r="H6" s="3">
        <v>0.17100000000000001</v>
      </c>
      <c r="I6" s="3">
        <v>16.451000000000001</v>
      </c>
      <c r="J6" s="3">
        <v>9.3510000000000009</v>
      </c>
      <c r="K6" s="3">
        <v>2.8250000000000002</v>
      </c>
      <c r="L6" s="3">
        <v>1.073</v>
      </c>
      <c r="M6" s="3">
        <v>0.76300000000000001</v>
      </c>
      <c r="N6" s="3">
        <v>2.1455991225663631</v>
      </c>
      <c r="O6" s="3">
        <f t="shared" si="2"/>
        <v>99.015599122566371</v>
      </c>
      <c r="P6" s="3">
        <f t="shared" si="0"/>
        <v>3.8980000000000001</v>
      </c>
      <c r="Q6" s="3">
        <f t="shared" si="1"/>
        <v>77.848250465421216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5"/>
      <c r="BF6" s="5"/>
      <c r="BG6" s="5"/>
      <c r="BH6" s="5"/>
      <c r="BJ6" s="4"/>
      <c r="BK6" s="3"/>
      <c r="BL6" s="3"/>
      <c r="BM6" s="3"/>
      <c r="BN6" s="3"/>
      <c r="BO6" s="3"/>
      <c r="BP6" s="2"/>
      <c r="BR6" s="4"/>
      <c r="BT6" s="2"/>
      <c r="BU6" s="2"/>
      <c r="CD6" s="2"/>
      <c r="CK6" s="2"/>
      <c r="CM6" s="2"/>
      <c r="CP6" s="7"/>
      <c r="CQ6" s="5"/>
      <c r="CR6" s="8"/>
      <c r="CS6" s="5"/>
    </row>
    <row r="7" spans="1:105" s="6" customFormat="1" ht="13">
      <c r="A7" s="12">
        <v>1206</v>
      </c>
      <c r="B7" s="1" t="s">
        <v>57</v>
      </c>
      <c r="C7" s="1" t="s">
        <v>56</v>
      </c>
      <c r="D7" s="3">
        <v>42.036999999999999</v>
      </c>
      <c r="E7" s="3">
        <v>2.0609999999999999</v>
      </c>
      <c r="F7" s="3">
        <v>11.592000000000001</v>
      </c>
      <c r="G7" s="3">
        <v>10.510999999999999</v>
      </c>
      <c r="H7" s="3">
        <v>0.17299999999999999</v>
      </c>
      <c r="I7" s="3">
        <v>16.120999999999999</v>
      </c>
      <c r="J7" s="3">
        <v>9.5530000000000008</v>
      </c>
      <c r="K7" s="3">
        <v>3.028</v>
      </c>
      <c r="L7" s="3">
        <v>1.0449999999999999</v>
      </c>
      <c r="M7" s="3">
        <v>0.79</v>
      </c>
      <c r="N7" s="3">
        <v>1.4742661576938394</v>
      </c>
      <c r="O7" s="3">
        <f t="shared" si="2"/>
        <v>98.385266157693835</v>
      </c>
      <c r="P7" s="3">
        <f t="shared" si="0"/>
        <v>4.0730000000000004</v>
      </c>
      <c r="Q7" s="3">
        <f t="shared" si="1"/>
        <v>77.148075410579949</v>
      </c>
      <c r="R7" s="4">
        <v>5.0923313668928198</v>
      </c>
      <c r="S7" s="4">
        <v>2.2712948430448359</v>
      </c>
      <c r="T7" s="4">
        <v>25.615283317689112</v>
      </c>
      <c r="U7" s="5">
        <v>6718.5370614050144</v>
      </c>
      <c r="V7" s="5">
        <v>199.70645502176521</v>
      </c>
      <c r="W7" s="5">
        <v>490.8456651050019</v>
      </c>
      <c r="X7" s="5">
        <v>1310.8107278396735</v>
      </c>
      <c r="Y7" s="5">
        <v>59.248047451823744</v>
      </c>
      <c r="Z7" s="5">
        <v>565.23741770926461</v>
      </c>
      <c r="AA7" s="4">
        <v>62.084516159688192</v>
      </c>
      <c r="AB7" s="5">
        <v>83.420007104856694</v>
      </c>
      <c r="AC7" s="4">
        <v>15.526327550128297</v>
      </c>
      <c r="AD7" s="4">
        <v>26.876078144513876</v>
      </c>
      <c r="AE7" s="5">
        <v>881.35988684752306</v>
      </c>
      <c r="AF7" s="5">
        <v>21.464043469768725</v>
      </c>
      <c r="AG7" s="5">
        <v>109.52345724750157</v>
      </c>
      <c r="AH7" s="5">
        <v>28.109818930830464</v>
      </c>
      <c r="AI7" s="3">
        <v>7.8806981457680558E-2</v>
      </c>
      <c r="AJ7" s="4">
        <v>0.57116624430130658</v>
      </c>
      <c r="AK7" s="5">
        <v>423.05312571784748</v>
      </c>
      <c r="AL7" s="5">
        <v>45.664083022926704</v>
      </c>
      <c r="AM7" s="5">
        <v>88.850131698358553</v>
      </c>
      <c r="AN7" s="5">
        <v>9.9830176088296518</v>
      </c>
      <c r="AO7" s="5">
        <v>37.672861822487242</v>
      </c>
      <c r="AP7" s="3">
        <v>6.6836659685951174</v>
      </c>
      <c r="AQ7" s="3">
        <v>2.1252513003082756</v>
      </c>
      <c r="AR7" s="3">
        <v>0.78531882367716155</v>
      </c>
      <c r="AS7" s="3">
        <v>5.5860333089058622</v>
      </c>
      <c r="AT7" s="3">
        <v>3.9003257760795993</v>
      </c>
      <c r="AU7" s="3">
        <v>0.72379464197796528</v>
      </c>
      <c r="AV7" s="3">
        <v>1.8765820225347662</v>
      </c>
      <c r="AW7" s="3">
        <v>1.4475177783133428</v>
      </c>
      <c r="AX7" s="3">
        <v>0.20436681941192358</v>
      </c>
      <c r="AY7" s="3">
        <v>1.6253039710262003</v>
      </c>
      <c r="AZ7" s="3">
        <v>0.97591593183435987</v>
      </c>
      <c r="BA7" s="3">
        <v>2.2359882990536128</v>
      </c>
      <c r="BB7" s="3">
        <v>2.7534691608746922</v>
      </c>
      <c r="BC7" s="3">
        <v>6.0650422531934129</v>
      </c>
      <c r="BD7" s="3">
        <v>1.6207518361949462</v>
      </c>
      <c r="BE7" s="5"/>
      <c r="BF7" s="5"/>
      <c r="BG7" s="5"/>
      <c r="BH7" s="5"/>
      <c r="BJ7" s="4"/>
      <c r="BK7" s="3"/>
      <c r="BL7" s="3"/>
      <c r="BM7" s="3"/>
      <c r="BN7" s="3"/>
      <c r="BO7" s="3"/>
      <c r="BP7" s="2"/>
      <c r="BR7" s="4"/>
      <c r="BT7" s="2"/>
      <c r="BU7" s="2"/>
      <c r="CD7" s="2"/>
      <c r="CK7" s="2"/>
      <c r="CM7" s="2"/>
      <c r="CP7" s="7"/>
      <c r="CQ7" s="5"/>
      <c r="CR7" s="8"/>
      <c r="CS7" s="5"/>
    </row>
    <row r="8" spans="1:105" s="6" customFormat="1" ht="13">
      <c r="A8" s="12">
        <v>1207</v>
      </c>
      <c r="B8" s="1" t="s">
        <v>57</v>
      </c>
      <c r="C8" s="1" t="s">
        <v>56</v>
      </c>
      <c r="D8" s="3">
        <v>42.058999999999997</v>
      </c>
      <c r="E8" s="3">
        <v>2.0470000000000002</v>
      </c>
      <c r="F8" s="3">
        <v>11.682</v>
      </c>
      <c r="G8" s="3">
        <v>10.535</v>
      </c>
      <c r="H8" s="3">
        <v>0.17699999999999999</v>
      </c>
      <c r="I8" s="3">
        <v>15.391999999999999</v>
      </c>
      <c r="J8" s="3">
        <v>9.6280000000000001</v>
      </c>
      <c r="K8" s="3">
        <v>3.056</v>
      </c>
      <c r="L8" s="3">
        <v>1.1100000000000001</v>
      </c>
      <c r="M8" s="3">
        <v>0.77500000000000002</v>
      </c>
      <c r="N8" s="3">
        <v>1.990737540609705</v>
      </c>
      <c r="O8" s="3">
        <f t="shared" si="2"/>
        <v>98.451737540609699</v>
      </c>
      <c r="P8" s="3">
        <f t="shared" si="0"/>
        <v>4.1660000000000004</v>
      </c>
      <c r="Q8" s="3">
        <f t="shared" si="1"/>
        <v>76.280786873987594</v>
      </c>
      <c r="R8" s="4">
        <v>5.2301453240817795</v>
      </c>
      <c r="S8" s="4">
        <v>2.2323416054177616</v>
      </c>
      <c r="T8" s="4">
        <v>27.647492446710125</v>
      </c>
      <c r="U8" s="5">
        <v>6881.101751875126</v>
      </c>
      <c r="V8" s="5">
        <v>205.607921650229</v>
      </c>
      <c r="W8" s="5">
        <v>479.04957381459781</v>
      </c>
      <c r="X8" s="5">
        <v>1357.6519786442161</v>
      </c>
      <c r="Y8" s="5">
        <v>58.691195981371642</v>
      </c>
      <c r="Z8" s="5">
        <v>511.40659325693122</v>
      </c>
      <c r="AA8" s="4">
        <v>71.288499867544644</v>
      </c>
      <c r="AB8" s="5">
        <v>80.098139589015659</v>
      </c>
      <c r="AC8" s="4">
        <v>15.937318615447634</v>
      </c>
      <c r="AD8" s="4">
        <v>28.77769562942537</v>
      </c>
      <c r="AE8" s="5">
        <v>889.48676784054851</v>
      </c>
      <c r="AF8" s="5">
        <v>23.945016113571985</v>
      </c>
      <c r="AG8" s="5">
        <v>100.32924610063685</v>
      </c>
      <c r="AH8" s="5">
        <v>33.400267612299253</v>
      </c>
      <c r="AI8" s="3">
        <v>8.6812535013894479E-2</v>
      </c>
      <c r="AJ8" s="4">
        <v>0.58413887265598796</v>
      </c>
      <c r="AK8" s="5">
        <v>459.7701714567911</v>
      </c>
      <c r="AL8" s="5">
        <v>45.948672414909787</v>
      </c>
      <c r="AM8" s="5">
        <v>88.142251334414212</v>
      </c>
      <c r="AN8" s="5">
        <v>9.8549694143851578</v>
      </c>
      <c r="AO8" s="5">
        <v>37.362837050606295</v>
      </c>
      <c r="AP8" s="3">
        <v>6.6557606082538934</v>
      </c>
      <c r="AQ8" s="3">
        <v>2.1388834549968059</v>
      </c>
      <c r="AR8" s="3">
        <v>0.81315148045153607</v>
      </c>
      <c r="AS8" s="3">
        <v>5.6568726694227474</v>
      </c>
      <c r="AT8" s="3">
        <v>4.1764936847281868</v>
      </c>
      <c r="AU8" s="3">
        <v>0.79546327298970709</v>
      </c>
      <c r="AV8" s="3">
        <v>2.1159091296847574</v>
      </c>
      <c r="AW8" s="3">
        <v>1.6874641031323654</v>
      </c>
      <c r="AX8" s="3">
        <v>0.23756828948343456</v>
      </c>
      <c r="AY8" s="3">
        <v>1.4432742652814243</v>
      </c>
      <c r="AZ8" s="3">
        <v>1.044859145665354</v>
      </c>
      <c r="BA8" s="3">
        <v>3.9013600481801536</v>
      </c>
      <c r="BB8" s="3">
        <v>3.1777256586934381</v>
      </c>
      <c r="BC8" s="3">
        <v>5.9196885492776721</v>
      </c>
      <c r="BD8" s="3">
        <v>1.5841136660975079</v>
      </c>
      <c r="BE8" s="5"/>
      <c r="BF8" s="5"/>
      <c r="BG8" s="5"/>
      <c r="BH8" s="5"/>
      <c r="BJ8" s="4"/>
      <c r="BK8" s="3"/>
      <c r="BL8" s="3"/>
      <c r="BM8" s="3"/>
      <c r="BN8" s="3"/>
      <c r="BO8" s="3"/>
      <c r="BP8" s="2"/>
      <c r="BR8" s="4"/>
      <c r="BT8" s="2"/>
      <c r="BU8" s="2"/>
      <c r="CD8" s="2"/>
      <c r="CK8" s="2"/>
      <c r="CM8" s="2"/>
      <c r="CP8" s="7"/>
      <c r="CQ8" s="5"/>
      <c r="CR8" s="8"/>
      <c r="CS8" s="5"/>
    </row>
    <row r="9" spans="1:105" s="6" customFormat="1" ht="13">
      <c r="A9" s="10">
        <v>1208</v>
      </c>
      <c r="B9" s="1" t="s">
        <v>57</v>
      </c>
      <c r="C9" s="1" t="s">
        <v>56</v>
      </c>
      <c r="D9" s="3">
        <v>42.375</v>
      </c>
      <c r="E9" s="3">
        <v>1.98</v>
      </c>
      <c r="F9" s="3">
        <v>11.587999999999999</v>
      </c>
      <c r="G9" s="3">
        <v>10.329000000000001</v>
      </c>
      <c r="H9" s="3">
        <v>0.17100000000000001</v>
      </c>
      <c r="I9" s="3">
        <v>16.335000000000001</v>
      </c>
      <c r="J9" s="3">
        <v>9.36</v>
      </c>
      <c r="K9" s="3">
        <v>2.9590000000000001</v>
      </c>
      <c r="L9" s="3">
        <v>0.92500000000000004</v>
      </c>
      <c r="M9" s="3">
        <v>0.78</v>
      </c>
      <c r="N9" s="3">
        <v>2.0785699438786445</v>
      </c>
      <c r="O9" s="3">
        <f t="shared" si="2"/>
        <v>98.880569943878641</v>
      </c>
      <c r="P9" s="3">
        <f t="shared" si="0"/>
        <v>3.8840000000000003</v>
      </c>
      <c r="Q9" s="3">
        <f t="shared" si="1"/>
        <v>77.684000269071845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5"/>
      <c r="BH9" s="2"/>
      <c r="BI9" s="2"/>
      <c r="BJ9" s="2"/>
      <c r="BK9" s="2"/>
      <c r="BL9" s="2"/>
      <c r="BM9" s="2"/>
      <c r="BN9" s="2"/>
      <c r="BO9" s="2"/>
      <c r="BR9" s="2"/>
      <c r="BS9" s="2"/>
      <c r="BT9" s="2"/>
      <c r="BU9" s="2"/>
      <c r="CD9" s="2"/>
      <c r="CK9" s="2"/>
      <c r="CM9" s="2"/>
      <c r="CP9" s="7"/>
      <c r="CQ9" s="5"/>
      <c r="CR9" s="8"/>
      <c r="CS9" s="5"/>
    </row>
    <row r="10" spans="1:105" s="6" customFormat="1" ht="13">
      <c r="A10" s="12">
        <v>1209</v>
      </c>
      <c r="B10" s="1" t="s">
        <v>57</v>
      </c>
      <c r="C10" s="1" t="s">
        <v>56</v>
      </c>
      <c r="D10" s="3">
        <v>41.646000000000001</v>
      </c>
      <c r="E10" s="3">
        <v>2.0830000000000002</v>
      </c>
      <c r="F10" s="3">
        <v>11.662000000000001</v>
      </c>
      <c r="G10" s="3">
        <v>10.407</v>
      </c>
      <c r="H10" s="3">
        <v>0.17199999999999999</v>
      </c>
      <c r="I10" s="3">
        <v>15.598000000000001</v>
      </c>
      <c r="J10" s="3">
        <v>9.6379999999999999</v>
      </c>
      <c r="K10" s="3">
        <v>2.782</v>
      </c>
      <c r="L10" s="3">
        <v>0.79500000000000004</v>
      </c>
      <c r="M10" s="3">
        <v>0.78300000000000003</v>
      </c>
      <c r="N10" s="3">
        <v>2.7738172391445493</v>
      </c>
      <c r="O10" s="3">
        <f t="shared" si="2"/>
        <v>98.339817239144551</v>
      </c>
      <c r="P10" s="3">
        <f t="shared" si="0"/>
        <v>3.577</v>
      </c>
      <c r="Q10" s="3">
        <f t="shared" si="1"/>
        <v>76.739410168449652</v>
      </c>
      <c r="R10" s="4">
        <v>5.3234715057797146</v>
      </c>
      <c r="S10" s="4">
        <v>2.2373140686049107</v>
      </c>
      <c r="T10" s="4">
        <v>27.790576050668292</v>
      </c>
      <c r="U10" s="5">
        <v>13028.699682425971</v>
      </c>
      <c r="V10" s="5">
        <v>208.4842320770461</v>
      </c>
      <c r="W10" s="5">
        <v>474.49185111534524</v>
      </c>
      <c r="X10" s="5">
        <v>1329.7542598268747</v>
      </c>
      <c r="Y10" s="5">
        <v>58.104619490314938</v>
      </c>
      <c r="Z10" s="5">
        <v>525.21258586497902</v>
      </c>
      <c r="AA10" s="4">
        <v>68.528389874536046</v>
      </c>
      <c r="AB10" s="5">
        <v>90.546073060432519</v>
      </c>
      <c r="AC10" s="4">
        <v>15.795779117479645</v>
      </c>
      <c r="AD10" s="4">
        <v>14.789537241941014</v>
      </c>
      <c r="AE10" s="5">
        <v>804.77373572680813</v>
      </c>
      <c r="AF10" s="5">
        <v>22.149999838296008</v>
      </c>
      <c r="AG10" s="5">
        <v>196.11427902045438</v>
      </c>
      <c r="AH10" s="5">
        <v>64.725318148203243</v>
      </c>
      <c r="AI10" s="3">
        <v>0.10027039671888763</v>
      </c>
      <c r="AJ10" s="4">
        <v>0.56458959652244511</v>
      </c>
      <c r="AK10" s="5">
        <v>469.48000102403392</v>
      </c>
      <c r="AL10" s="5">
        <v>46.368460354042824</v>
      </c>
      <c r="AM10" s="5">
        <v>90.09162205301962</v>
      </c>
      <c r="AN10" s="5">
        <v>9.9150249116042701</v>
      </c>
      <c r="AO10" s="5">
        <v>37.068776499190427</v>
      </c>
      <c r="AP10" s="3">
        <v>6.7072529550802704</v>
      </c>
      <c r="AQ10" s="3">
        <v>2.1297402601737678</v>
      </c>
      <c r="AR10" s="3">
        <v>0.78592631774840482</v>
      </c>
      <c r="AS10" s="3">
        <v>5.551546813009077</v>
      </c>
      <c r="AT10" s="3">
        <v>3.8988211717689052</v>
      </c>
      <c r="AU10" s="3">
        <v>0.72150753690333347</v>
      </c>
      <c r="AV10" s="3">
        <v>1.8807161037166793</v>
      </c>
      <c r="AW10" s="3">
        <v>1.4633665006380383</v>
      </c>
      <c r="AX10" s="3">
        <v>0.2044773519043212</v>
      </c>
      <c r="AY10" s="3">
        <v>3.5167330525986982</v>
      </c>
      <c r="AZ10" s="3">
        <v>3.1893273072551085</v>
      </c>
      <c r="BA10" s="3">
        <v>1.7419017031856305</v>
      </c>
      <c r="BB10" s="3">
        <v>3.1329311702664628</v>
      </c>
      <c r="BC10" s="3">
        <v>5.9558995449233443</v>
      </c>
      <c r="BD10" s="3">
        <v>1.5688312761868897</v>
      </c>
      <c r="BE10" s="2"/>
      <c r="BF10" s="2"/>
      <c r="BG10" s="5"/>
      <c r="BH10" s="2"/>
      <c r="BJ10" s="2"/>
      <c r="BK10" s="2"/>
      <c r="BM10" s="2"/>
      <c r="BO10" s="2"/>
      <c r="BR10" s="2"/>
      <c r="BS10" s="2"/>
      <c r="BT10" s="2"/>
      <c r="BU10" s="2"/>
      <c r="CD10" s="2"/>
      <c r="CK10" s="2"/>
      <c r="CM10" s="2"/>
      <c r="CP10" s="7"/>
      <c r="CQ10" s="5"/>
      <c r="CR10" s="8"/>
      <c r="CS10" s="5"/>
    </row>
    <row r="11" spans="1:105" s="6" customFormat="1" ht="13">
      <c r="A11" s="1" t="s">
        <v>58</v>
      </c>
      <c r="B11" s="1" t="s">
        <v>59</v>
      </c>
      <c r="C11" s="1" t="s">
        <v>56</v>
      </c>
      <c r="D11" s="3">
        <v>43.725999999999999</v>
      </c>
      <c r="E11" s="3">
        <v>0.14499999999999999</v>
      </c>
      <c r="F11" s="3">
        <v>3.1080000000000001</v>
      </c>
      <c r="G11" s="3">
        <v>8.65</v>
      </c>
      <c r="H11" s="3">
        <v>0.13</v>
      </c>
      <c r="I11" s="3">
        <v>37.802</v>
      </c>
      <c r="J11" s="3">
        <v>3.3679999999999999</v>
      </c>
      <c r="K11" s="3">
        <v>1.4E-2</v>
      </c>
      <c r="L11" s="3">
        <v>0.246</v>
      </c>
      <c r="M11" s="3"/>
      <c r="N11" s="3">
        <v>100.47915000000002</v>
      </c>
      <c r="O11" s="3">
        <v>2.33</v>
      </c>
      <c r="P11" s="3">
        <f>K11+L11</f>
        <v>0.26</v>
      </c>
      <c r="Q11" s="3">
        <f>(I11/40.32)/(I11/40.32+0.76483*G11/71.85)*100</f>
        <v>91.057185586332352</v>
      </c>
      <c r="R11" s="4"/>
      <c r="S11" s="3">
        <v>1.47243022545386E-2</v>
      </c>
      <c r="T11" s="4">
        <v>16.196492138169173</v>
      </c>
      <c r="U11" s="5">
        <v>920.641745562658</v>
      </c>
      <c r="V11" s="5">
        <v>71.902173935602391</v>
      </c>
      <c r="W11" s="5">
        <v>1518.0108445711428</v>
      </c>
      <c r="X11" s="5">
        <v>995.50580418146512</v>
      </c>
      <c r="Y11" s="5">
        <v>96.568147357427094</v>
      </c>
      <c r="Z11" s="5">
        <v>1927.9476538129811</v>
      </c>
      <c r="AA11" s="4">
        <v>29.618075790334526</v>
      </c>
      <c r="AB11" s="5">
        <v>47.863346533070896</v>
      </c>
      <c r="AC11" s="4">
        <v>3.5948800805797414</v>
      </c>
      <c r="AD11" s="4">
        <v>0.74933565292495097</v>
      </c>
      <c r="AE11" s="5">
        <v>7.6895873729971189</v>
      </c>
      <c r="AF11" s="4">
        <v>3.4619312108331513</v>
      </c>
      <c r="AG11" s="4">
        <v>5.0670331191441464</v>
      </c>
      <c r="AH11" s="4">
        <v>0.31417384789001007</v>
      </c>
      <c r="AI11" s="4">
        <v>2.670561063995093E-2</v>
      </c>
      <c r="AJ11" s="4">
        <v>4.9790523580217991E-3</v>
      </c>
      <c r="AK11" s="4">
        <v>1.730356870577034</v>
      </c>
      <c r="AL11" s="4">
        <v>0.19480672388206285</v>
      </c>
      <c r="AM11" s="4">
        <v>0.38650704510772899</v>
      </c>
      <c r="AN11" s="4">
        <v>5.8830488629744798E-2</v>
      </c>
      <c r="AO11" s="4">
        <v>0.36650068422967885</v>
      </c>
      <c r="AP11" s="3">
        <v>0.18380410807686898</v>
      </c>
      <c r="AQ11" s="3">
        <v>7.7095987743339547E-2</v>
      </c>
      <c r="AR11" s="3">
        <v>0.27655389582711393</v>
      </c>
      <c r="AS11" s="3">
        <v>6.0062595855173359E-2</v>
      </c>
      <c r="AT11" s="3">
        <v>0.43741168346708198</v>
      </c>
      <c r="AU11" s="3">
        <v>9.8413814837683758E-2</v>
      </c>
      <c r="AV11" s="3">
        <v>0.29542667019306784</v>
      </c>
      <c r="AW11" s="3">
        <v>0.29027671838171143</v>
      </c>
      <c r="AX11" s="3">
        <v>4.4324817577879101E-2</v>
      </c>
      <c r="AY11" s="3">
        <v>0.13835689332201759</v>
      </c>
      <c r="AZ11" s="3">
        <v>3.026996728404226E-2</v>
      </c>
      <c r="BA11" s="3">
        <v>1.6267349426062672</v>
      </c>
      <c r="BB11" s="3">
        <v>0.15693088327025381</v>
      </c>
      <c r="BC11" s="3">
        <v>1.9325226905977336E-2</v>
      </c>
      <c r="BD11" s="9">
        <v>1.5135219629185605E-2</v>
      </c>
      <c r="BE11" s="2"/>
      <c r="BF11" s="5"/>
      <c r="BG11" s="2"/>
      <c r="BI11" s="2"/>
      <c r="BJ11" s="2"/>
      <c r="BL11" s="2"/>
      <c r="BN11" s="2"/>
      <c r="BQ11" s="2"/>
      <c r="BR11" s="2"/>
      <c r="BS11" s="2"/>
      <c r="BT11" s="2"/>
      <c r="CC11" s="2"/>
      <c r="CJ11" s="2"/>
      <c r="CL11" s="2"/>
      <c r="CO11" s="7"/>
      <c r="CP11" s="5"/>
      <c r="CQ11" s="8"/>
      <c r="CR11" s="5"/>
    </row>
    <row r="12" spans="1:105" s="6" customFormat="1" ht="13">
      <c r="A12" s="1" t="s">
        <v>60</v>
      </c>
      <c r="B12" s="1" t="s">
        <v>59</v>
      </c>
      <c r="C12" s="1" t="s">
        <v>56</v>
      </c>
      <c r="D12" s="3">
        <v>45.697000000000003</v>
      </c>
      <c r="E12" s="3">
        <v>0.13600000000000001</v>
      </c>
      <c r="F12" s="3">
        <v>3.4409999999999998</v>
      </c>
      <c r="G12" s="3">
        <v>7.5490000000000004</v>
      </c>
      <c r="H12" s="3">
        <v>0.13</v>
      </c>
      <c r="I12" s="3">
        <v>33.616999999999997</v>
      </c>
      <c r="J12" s="3">
        <v>5.8979999999999997</v>
      </c>
      <c r="K12" s="3">
        <v>6.3E-2</v>
      </c>
      <c r="L12" s="3">
        <v>0.246</v>
      </c>
      <c r="M12" s="3">
        <v>1.2999999999999999E-2</v>
      </c>
      <c r="N12" s="3">
        <v>100.78793900000001</v>
      </c>
      <c r="O12" s="3">
        <v>3.16</v>
      </c>
      <c r="P12" s="3">
        <f>K12+L12</f>
        <v>0.309</v>
      </c>
      <c r="Q12" s="3">
        <f>(I12/40.32)/(I12/40.32+0.76483*G12/71.85)*100</f>
        <v>91.209211377249062</v>
      </c>
      <c r="R12" s="13">
        <v>3.9120843246916204</v>
      </c>
      <c r="S12" s="11">
        <v>4.8330249906966334E-2</v>
      </c>
      <c r="T12" s="13">
        <v>21.951104177867222</v>
      </c>
      <c r="U12" s="14">
        <v>1049.9863829599017</v>
      </c>
      <c r="V12" s="14">
        <v>95.081237948247193</v>
      </c>
      <c r="W12" s="14">
        <v>2178.27948869888</v>
      </c>
      <c r="X12" s="14">
        <v>936.04880603746108</v>
      </c>
      <c r="Y12" s="5">
        <v>78.001053929619133</v>
      </c>
      <c r="Z12" s="14">
        <v>1538.616754190818</v>
      </c>
      <c r="AA12" s="4">
        <v>37.210114778037287</v>
      </c>
      <c r="AB12" s="5">
        <v>42.723977493647141</v>
      </c>
      <c r="AC12" s="13">
        <v>3.8451840986937338</v>
      </c>
      <c r="AD12" s="4">
        <v>1.7778334168068242</v>
      </c>
      <c r="AE12" s="5">
        <v>12.430038115612723</v>
      </c>
      <c r="AF12" s="4">
        <v>4.1355568719697677</v>
      </c>
      <c r="AG12" s="4">
        <v>5.1023565820086016</v>
      </c>
      <c r="AH12" s="4">
        <v>1.422946898655957</v>
      </c>
      <c r="AI12" s="13">
        <v>3.1978835997649453E-2</v>
      </c>
      <c r="AJ12" s="13">
        <v>9.7837539623101336E-3</v>
      </c>
      <c r="AK12" s="13">
        <v>4.9934817982127431</v>
      </c>
      <c r="AL12" s="13">
        <v>0.86746313010039611</v>
      </c>
      <c r="AM12" s="4">
        <v>1.8119254125478492</v>
      </c>
      <c r="AN12" s="4">
        <v>0.21872349382736145</v>
      </c>
      <c r="AO12" s="4">
        <v>0.97624801419266427</v>
      </c>
      <c r="AP12" s="3">
        <v>0.30560591576947049</v>
      </c>
      <c r="AQ12" s="3">
        <v>0.11464227796061788</v>
      </c>
      <c r="AR12" s="11">
        <v>0.41171270241403218</v>
      </c>
      <c r="AS12" s="11">
        <v>8.1740813850952332E-2</v>
      </c>
      <c r="AT12" s="11">
        <v>0.55841742989871279</v>
      </c>
      <c r="AU12" s="11">
        <v>0.12702411059195681</v>
      </c>
      <c r="AV12" s="11">
        <v>0.36863224033901126</v>
      </c>
      <c r="AW12" s="11">
        <v>0.36322054998788861</v>
      </c>
      <c r="AX12" s="11">
        <v>5.3636509305231492E-2</v>
      </c>
      <c r="AY12" s="11">
        <v>0.13470340753976792</v>
      </c>
      <c r="AZ12" s="11">
        <v>0.1759826543567386</v>
      </c>
      <c r="BA12" s="11">
        <v>3.1916341899883132</v>
      </c>
      <c r="BB12" s="3">
        <v>0.17845967217496753</v>
      </c>
      <c r="BC12" s="3">
        <v>0.10622663325041887</v>
      </c>
      <c r="BD12" s="9">
        <v>3.0925502848998476E-2</v>
      </c>
      <c r="BE12" s="2"/>
      <c r="BF12" s="5"/>
      <c r="BG12" s="2"/>
      <c r="BI12" s="2"/>
      <c r="BJ12" s="2"/>
      <c r="BL12" s="2"/>
      <c r="BN12" s="2"/>
      <c r="BQ12" s="2"/>
      <c r="BR12" s="2"/>
      <c r="BS12" s="2"/>
      <c r="BT12" s="2"/>
      <c r="CC12" s="2"/>
      <c r="CJ12" s="2"/>
      <c r="CL12" s="2"/>
      <c r="CO12" s="7"/>
      <c r="CP12" s="5"/>
      <c r="CQ12" s="8"/>
      <c r="CR12" s="5"/>
    </row>
    <row r="13" spans="1:105" s="6" customFormat="1" ht="13">
      <c r="A13" s="1" t="s">
        <v>61</v>
      </c>
      <c r="B13" s="1" t="s">
        <v>59</v>
      </c>
      <c r="C13" s="1" t="s">
        <v>56</v>
      </c>
      <c r="D13" s="3">
        <v>44.274999999999999</v>
      </c>
      <c r="E13" s="3">
        <v>7.4999999999999997E-2</v>
      </c>
      <c r="F13" s="3">
        <v>2.9990000000000001</v>
      </c>
      <c r="G13" s="3">
        <v>8.5289999999999999</v>
      </c>
      <c r="H13" s="3">
        <v>0.13100000000000001</v>
      </c>
      <c r="I13" s="3">
        <v>38.113999999999997</v>
      </c>
      <c r="J13" s="3">
        <v>2.992</v>
      </c>
      <c r="K13" s="3">
        <v>1.0999999999999999E-2</v>
      </c>
      <c r="L13" s="3">
        <v>0.17599999999999999</v>
      </c>
      <c r="M13" s="3"/>
      <c r="N13" s="3">
        <v>100.918719</v>
      </c>
      <c r="O13" s="3">
        <v>2.67</v>
      </c>
      <c r="P13" s="3">
        <f>K13+L13</f>
        <v>0.187</v>
      </c>
      <c r="Q13" s="3">
        <f>(I13/40.32)/(I13/40.32+0.76483*G13/71.85)*100</f>
        <v>91.237176080189158</v>
      </c>
      <c r="R13" s="13">
        <v>2.4204575932485342</v>
      </c>
      <c r="S13" s="11">
        <v>1.6954400137180425E-2</v>
      </c>
      <c r="T13" s="13">
        <v>15.332385605722179</v>
      </c>
      <c r="U13" s="14">
        <v>752.28565382523732</v>
      </c>
      <c r="V13" s="14">
        <v>69.548619746147594</v>
      </c>
      <c r="W13" s="14">
        <v>1603.1483459087112</v>
      </c>
      <c r="X13" s="14">
        <v>989.61316449218396</v>
      </c>
      <c r="Y13" s="5">
        <v>95.660969134755746</v>
      </c>
      <c r="Z13" s="14">
        <v>1952.8618768532624</v>
      </c>
      <c r="AA13" s="4">
        <v>30.014186235791357</v>
      </c>
      <c r="AB13" s="5">
        <v>43.408406420168134</v>
      </c>
      <c r="AC13" s="13">
        <v>3.3442792414165199</v>
      </c>
      <c r="AD13" s="4">
        <v>0.87684593933880928</v>
      </c>
      <c r="AE13" s="5">
        <v>3.0088503445642063</v>
      </c>
      <c r="AF13" s="4">
        <v>2.8774440123570182</v>
      </c>
      <c r="AG13" s="4">
        <v>2.9613044309203347</v>
      </c>
      <c r="AH13" s="4">
        <v>0.56843223289054656</v>
      </c>
      <c r="AI13" s="13">
        <v>2.3858030417235075E-2</v>
      </c>
      <c r="AJ13" s="13">
        <v>4.5284189602911289E-3</v>
      </c>
      <c r="AK13" s="13">
        <v>0.81579895797745949</v>
      </c>
      <c r="AL13" s="13">
        <v>0.34972216611875362</v>
      </c>
      <c r="AM13" s="4">
        <v>0.69956399672844904</v>
      </c>
      <c r="AN13" s="4">
        <v>8.6035106393119315E-2</v>
      </c>
      <c r="AO13" s="4">
        <v>0.40207941351533893</v>
      </c>
      <c r="AP13" s="3">
        <v>0.15256589694463707</v>
      </c>
      <c r="AQ13" s="3">
        <v>5.8672986084292701E-2</v>
      </c>
      <c r="AR13" s="11">
        <v>0.23035547325008787</v>
      </c>
      <c r="AS13" s="11">
        <v>4.887958567885544E-2</v>
      </c>
      <c r="AT13" s="11">
        <v>0.35730149490632673</v>
      </c>
      <c r="AU13" s="11">
        <v>8.2437710123263397E-2</v>
      </c>
      <c r="AV13" s="11">
        <v>0.24654994083276879</v>
      </c>
      <c r="AW13" s="11">
        <v>0.26418802364882121</v>
      </c>
      <c r="AX13" s="11">
        <v>3.9844527659149247E-2</v>
      </c>
      <c r="AY13" s="11">
        <v>7.3737037197461122E-2</v>
      </c>
      <c r="AZ13" s="11">
        <v>6.3845417971157725E-2</v>
      </c>
      <c r="BA13" s="11">
        <v>1.8061549440136848</v>
      </c>
      <c r="BB13" s="3">
        <v>8.9280466458917046E-2</v>
      </c>
      <c r="BC13" s="3">
        <v>3.8565501359860664E-2</v>
      </c>
      <c r="BD13" s="9">
        <v>1.2403697588918633E-2</v>
      </c>
      <c r="BE13" s="2"/>
      <c r="BF13" s="5"/>
      <c r="BG13" s="2"/>
      <c r="BH13" s="2"/>
      <c r="BI13" s="2"/>
      <c r="BJ13" s="2"/>
      <c r="BK13" s="2"/>
      <c r="BL13" s="2"/>
      <c r="BM13" s="2"/>
      <c r="BN13" s="2"/>
      <c r="BQ13" s="2"/>
      <c r="BR13" s="2"/>
      <c r="BS13" s="2"/>
      <c r="BT13" s="2"/>
      <c r="CC13" s="2"/>
      <c r="CJ13" s="2"/>
      <c r="CL13" s="2"/>
      <c r="CO13" s="7"/>
      <c r="CP13" s="5"/>
      <c r="CQ13" s="8"/>
      <c r="CR13" s="5"/>
    </row>
    <row r="14" spans="1:105" s="6" customFormat="1" ht="13">
      <c r="A14" s="1" t="s">
        <v>62</v>
      </c>
      <c r="B14" s="1" t="s">
        <v>59</v>
      </c>
      <c r="C14" s="1" t="s">
        <v>56</v>
      </c>
      <c r="D14" s="3">
        <v>42.335000000000001</v>
      </c>
      <c r="E14" s="3">
        <v>0.13600000000000001</v>
      </c>
      <c r="F14" s="3">
        <v>3.8319999999999999</v>
      </c>
      <c r="G14" s="3">
        <v>10.331</v>
      </c>
      <c r="H14" s="3">
        <v>0.152</v>
      </c>
      <c r="I14" s="3">
        <v>37.276000000000003</v>
      </c>
      <c r="J14" s="3">
        <v>2.637</v>
      </c>
      <c r="K14" s="3">
        <v>3.7999999999999999E-2</v>
      </c>
      <c r="L14" s="3">
        <v>0.42399999999999999</v>
      </c>
      <c r="M14" s="3">
        <v>8.9999999999999993E-3</v>
      </c>
      <c r="N14" s="3">
        <v>100.516741</v>
      </c>
      <c r="O14" s="3">
        <v>2.2000000000000002</v>
      </c>
      <c r="P14" s="3">
        <f>K14+L14</f>
        <v>0.46199999999999997</v>
      </c>
      <c r="Q14" s="3">
        <f>(I14/40.32)/(I14/40.32+0.76483*G14/71.85)*100</f>
        <v>89.369338987324738</v>
      </c>
      <c r="R14" s="13">
        <v>2.3773903178053937</v>
      </c>
      <c r="S14" s="11">
        <v>6.2507753684826958E-2</v>
      </c>
      <c r="T14" s="13">
        <v>17.94202707166264</v>
      </c>
      <c r="U14" s="14">
        <v>1135.7106644493474</v>
      </c>
      <c r="V14" s="14">
        <v>86.930490072666529</v>
      </c>
      <c r="W14" s="14">
        <v>3436.3091457903711</v>
      </c>
      <c r="X14" s="14">
        <v>1122.2394892293967</v>
      </c>
      <c r="Y14" s="14">
        <v>104.01915648556434</v>
      </c>
      <c r="Z14" s="14">
        <v>1766.059672827186</v>
      </c>
      <c r="AA14" s="4">
        <v>4.2834394028985132</v>
      </c>
      <c r="AB14" s="5">
        <v>62.60404766024083</v>
      </c>
      <c r="AC14" s="13">
        <v>6.0492397545878198</v>
      </c>
      <c r="AD14" s="13">
        <v>0.94092605190878842</v>
      </c>
      <c r="AE14" s="5">
        <v>19.159346328532038</v>
      </c>
      <c r="AF14" s="4">
        <v>2.0083358878337387</v>
      </c>
      <c r="AG14" s="4">
        <v>6.768759743584579</v>
      </c>
      <c r="AH14" s="4">
        <v>0.56055145246079674</v>
      </c>
      <c r="AI14" s="13">
        <v>2.5567001129887548E-2</v>
      </c>
      <c r="AJ14" s="13">
        <v>5.3022077664949983E-3</v>
      </c>
      <c r="AK14" s="13">
        <v>2.1474947147052834</v>
      </c>
      <c r="AL14" s="13">
        <v>0.57273123156306172</v>
      </c>
      <c r="AM14" s="4">
        <v>1.5729102944817879</v>
      </c>
      <c r="AN14" s="4">
        <v>0.23248508669201862</v>
      </c>
      <c r="AO14" s="4">
        <v>1.1223413336864374</v>
      </c>
      <c r="AP14" s="3">
        <v>0.31583060234000931</v>
      </c>
      <c r="AQ14" s="3">
        <v>0.10502674835915861</v>
      </c>
      <c r="AR14" s="11">
        <v>0.31695907705645154</v>
      </c>
      <c r="AS14" s="11">
        <v>5.127701585209548E-2</v>
      </c>
      <c r="AT14" s="11">
        <v>0.30480935772353129</v>
      </c>
      <c r="AU14" s="11">
        <v>6.1844766395275419E-2</v>
      </c>
      <c r="AV14" s="11">
        <v>0.17045722518998688</v>
      </c>
      <c r="AW14" s="11">
        <v>0.16600653397324608</v>
      </c>
      <c r="AX14" s="11">
        <v>2.4186713247111725E-2</v>
      </c>
      <c r="AY14" s="11">
        <v>0.15884665892254585</v>
      </c>
      <c r="AZ14" s="11">
        <v>5.8394247261530571E-2</v>
      </c>
      <c r="BA14" s="11">
        <v>4.5510211357305757</v>
      </c>
      <c r="BB14" s="3">
        <v>9.5693025532864212E-2</v>
      </c>
      <c r="BC14" s="3">
        <v>4.8307554932673073E-2</v>
      </c>
      <c r="BD14" s="9">
        <v>1.2943756930204277E-2</v>
      </c>
      <c r="BE14" s="5"/>
      <c r="BF14" s="5"/>
      <c r="BG14" s="5"/>
      <c r="BI14" s="4"/>
      <c r="BJ14" s="3"/>
      <c r="BK14" s="3"/>
      <c r="BL14" s="3"/>
      <c r="BM14" s="3"/>
      <c r="BN14" s="3"/>
      <c r="BO14" s="2"/>
      <c r="BQ14" s="4"/>
      <c r="BS14" s="2"/>
      <c r="BT14" s="2"/>
      <c r="CC14" s="2"/>
      <c r="CJ14" s="2"/>
      <c r="CL14" s="2"/>
      <c r="CO14" s="7"/>
      <c r="CP14" s="5"/>
      <c r="CQ14" s="8"/>
      <c r="CR14" s="5"/>
    </row>
    <row r="15" spans="1:105" s="6" customFormat="1" ht="13">
      <c r="A15" s="1" t="s">
        <v>63</v>
      </c>
      <c r="B15" s="1" t="s">
        <v>59</v>
      </c>
      <c r="C15" s="1" t="s">
        <v>56</v>
      </c>
      <c r="D15" s="3">
        <v>44.28</v>
      </c>
      <c r="E15" s="3">
        <v>7.9000000000000001E-2</v>
      </c>
      <c r="F15" s="3">
        <v>2.8660000000000001</v>
      </c>
      <c r="G15" s="3">
        <v>8.7629999999999999</v>
      </c>
      <c r="H15" s="3">
        <v>0.13500000000000001</v>
      </c>
      <c r="I15" s="3">
        <v>39.100999999999999</v>
      </c>
      <c r="J15" s="3">
        <v>2.778</v>
      </c>
      <c r="K15" s="3">
        <v>0.155</v>
      </c>
      <c r="L15" s="3">
        <v>1.3260000000000001</v>
      </c>
      <c r="M15" s="3">
        <v>0.02</v>
      </c>
      <c r="N15" s="3">
        <v>101.775693</v>
      </c>
      <c r="O15" s="3">
        <v>1.3</v>
      </c>
      <c r="P15" s="3">
        <f>K15+L15</f>
        <v>1.4810000000000001</v>
      </c>
      <c r="Q15" s="3">
        <f>(I15/40.32)/(I15/40.32+0.76483*G15/71.85)*100</f>
        <v>91.225177692443154</v>
      </c>
      <c r="R15" s="13">
        <v>3.0111647048241723</v>
      </c>
      <c r="S15" s="11">
        <v>2.5551116823400034E-2</v>
      </c>
      <c r="T15" s="13">
        <v>14.607161865285226</v>
      </c>
      <c r="U15" s="14">
        <v>776.07342509430498</v>
      </c>
      <c r="V15" s="14">
        <v>71.671240846526516</v>
      </c>
      <c r="W15" s="14">
        <v>1652.8167047590355</v>
      </c>
      <c r="X15" s="14">
        <v>990.40112105066089</v>
      </c>
      <c r="Y15" s="14">
        <v>98.992505521460757</v>
      </c>
      <c r="Z15" s="14">
        <v>2049.8464814792446</v>
      </c>
      <c r="AA15" s="4">
        <v>31.998774366709601</v>
      </c>
      <c r="AB15" s="5">
        <v>48.29964027782713</v>
      </c>
      <c r="AC15" s="13">
        <v>3.3011028304286967</v>
      </c>
      <c r="AD15" s="13">
        <v>1.7213718064925165</v>
      </c>
      <c r="AE15" s="5">
        <v>12.503617136273466</v>
      </c>
      <c r="AF15" s="4">
        <v>2.6522654747964465</v>
      </c>
      <c r="AG15" s="4">
        <v>3.4225193867376946</v>
      </c>
      <c r="AH15" s="4">
        <v>0.94578098111393827</v>
      </c>
      <c r="AI15" s="13">
        <v>2.6182005181053049E-2</v>
      </c>
      <c r="AJ15" s="13">
        <v>1.1609263415189761E-2</v>
      </c>
      <c r="AK15" s="13">
        <v>18.000733254573291</v>
      </c>
      <c r="AL15" s="13">
        <v>0.50925050160936192</v>
      </c>
      <c r="AM15" s="4">
        <v>0.97774893400231488</v>
      </c>
      <c r="AN15" s="4">
        <v>0.11198770655701085</v>
      </c>
      <c r="AO15" s="4">
        <v>0.48094566255282212</v>
      </c>
      <c r="AP15" s="3">
        <v>0.15280954309118785</v>
      </c>
      <c r="AQ15" s="3">
        <v>6.0628430866003342E-2</v>
      </c>
      <c r="AR15" s="11">
        <v>0.21519987809996252</v>
      </c>
      <c r="AS15" s="11">
        <v>4.489841997638705E-2</v>
      </c>
      <c r="AT15" s="11">
        <v>0.32258908372669032</v>
      </c>
      <c r="AU15" s="11">
        <v>7.4636222840886557E-2</v>
      </c>
      <c r="AV15" s="11">
        <v>0.2239879500210053</v>
      </c>
      <c r="AW15" s="11">
        <v>0.24061317331538684</v>
      </c>
      <c r="AX15" s="11">
        <v>3.667019483758769E-2</v>
      </c>
      <c r="AY15" s="11">
        <v>8.0360589028706797E-2</v>
      </c>
      <c r="AZ15" s="11">
        <v>9.2704986917302529E-2</v>
      </c>
      <c r="BA15" s="11">
        <v>3.0846713561229979</v>
      </c>
      <c r="BB15" s="3">
        <v>0.36532519403729502</v>
      </c>
      <c r="BC15" s="3">
        <v>6.0836727856418568E-2</v>
      </c>
      <c r="BD15" s="9">
        <v>1.9697914838112254E-2</v>
      </c>
      <c r="BE15" s="5"/>
      <c r="BF15" s="5"/>
      <c r="BG15" s="5"/>
      <c r="BI15" s="4"/>
      <c r="BJ15" s="3"/>
      <c r="BK15" s="3"/>
      <c r="BL15" s="3"/>
      <c r="BM15" s="3"/>
      <c r="BN15" s="3"/>
      <c r="BO15" s="2"/>
      <c r="BQ15" s="4"/>
      <c r="BS15" s="2"/>
      <c r="BT15" s="2"/>
      <c r="CC15" s="2"/>
      <c r="CJ15" s="2"/>
      <c r="CL15" s="2"/>
      <c r="CO15" s="7"/>
      <c r="CP15" s="5"/>
      <c r="CQ15" s="8"/>
      <c r="CR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2022-09-02T06:47:08Z</dcterms:created>
  <dcterms:modified xsi:type="dcterms:W3CDTF">2022-09-02T06:49:19Z</dcterms:modified>
</cp:coreProperties>
</file>