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5\Public\UVG\"/>
    </mc:Choice>
  </mc:AlternateContent>
  <xr:revisionPtr revIDLastSave="0" documentId="8_{740A3DFC-A600-4AFC-B1CA-37D2B9D318F3}" xr6:coauthVersionLast="45" xr6:coauthVersionMax="45" xr10:uidLastSave="{00000000-0000-0000-0000-000000000000}"/>
  <bookViews>
    <workbookView xWindow="-120" yWindow="-120" windowWidth="20730" windowHeight="11160" xr2:uid="{BBF25578-244D-4A95-B710-05E835FE1DD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D15" i="1"/>
  <c r="C15" i="1"/>
  <c r="L12" i="1"/>
  <c r="K12" i="1"/>
  <c r="J12" i="1"/>
  <c r="I12" i="1"/>
  <c r="H12" i="1"/>
  <c r="G12" i="1"/>
  <c r="F12" i="1"/>
  <c r="E12" i="1"/>
  <c r="D12" i="1"/>
  <c r="C12" i="1"/>
  <c r="D17" i="1"/>
  <c r="E17" i="1"/>
  <c r="F17" i="1"/>
  <c r="G17" i="1"/>
  <c r="H17" i="1"/>
  <c r="I17" i="1"/>
  <c r="J17" i="1"/>
  <c r="K17" i="1"/>
  <c r="L17" i="1"/>
  <c r="C17" i="1"/>
  <c r="D5" i="1"/>
  <c r="E5" i="1"/>
  <c r="F5" i="1"/>
  <c r="G5" i="1"/>
  <c r="H5" i="1"/>
  <c r="I5" i="1"/>
  <c r="J5" i="1"/>
  <c r="K5" i="1"/>
  <c r="L5" i="1"/>
  <c r="C5" i="1"/>
  <c r="D14" i="1"/>
  <c r="E14" i="1"/>
  <c r="F14" i="1"/>
  <c r="G14" i="1"/>
  <c r="H14" i="1"/>
  <c r="I14" i="1"/>
  <c r="J14" i="1"/>
  <c r="K14" i="1"/>
  <c r="L14" i="1"/>
  <c r="C14" i="1"/>
  <c r="E6" i="1"/>
  <c r="D6" i="1"/>
  <c r="C6" i="1"/>
  <c r="L9" i="1"/>
  <c r="K9" i="1"/>
  <c r="J9" i="1"/>
  <c r="I9" i="1"/>
  <c r="H9" i="1"/>
  <c r="G9" i="1"/>
  <c r="F9" i="1"/>
  <c r="E9" i="1"/>
  <c r="D9" i="1"/>
  <c r="C9" i="1"/>
  <c r="D11" i="1"/>
  <c r="E11" i="1"/>
  <c r="F11" i="1"/>
  <c r="G11" i="1"/>
  <c r="H11" i="1"/>
  <c r="I11" i="1"/>
  <c r="J11" i="1"/>
  <c r="K11" i="1"/>
  <c r="L11" i="1"/>
  <c r="C11" i="1"/>
  <c r="D8" i="1"/>
  <c r="E8" i="1"/>
  <c r="F8" i="1"/>
  <c r="G8" i="1"/>
  <c r="H8" i="1"/>
  <c r="I8" i="1"/>
  <c r="J8" i="1"/>
  <c r="K8" i="1"/>
  <c r="L8" i="1"/>
  <c r="C8" i="1"/>
  <c r="C3" i="1"/>
  <c r="D3" i="1"/>
  <c r="E3" i="1"/>
</calcChain>
</file>

<file path=xl/sharedStrings.xml><?xml version="1.0" encoding="utf-8"?>
<sst xmlns="http://schemas.openxmlformats.org/spreadsheetml/2006/main" count="16" uniqueCount="16">
  <si>
    <t xml:space="preserve">Sorting </t>
  </si>
  <si>
    <t>Selection</t>
  </si>
  <si>
    <t>Insertion</t>
  </si>
  <si>
    <t>Merge</t>
  </si>
  <si>
    <t>Radix</t>
  </si>
  <si>
    <t>Selection Sorted</t>
  </si>
  <si>
    <t>Selection Big O</t>
  </si>
  <si>
    <t>Merge Big O</t>
  </si>
  <si>
    <t>Merge Sorted</t>
  </si>
  <si>
    <t>Insertion Big O</t>
  </si>
  <si>
    <t>Insertion Sorted</t>
  </si>
  <si>
    <t xml:space="preserve">Quick </t>
  </si>
  <si>
    <t>Quick Sorted</t>
  </si>
  <si>
    <t>Quick Big O</t>
  </si>
  <si>
    <t>Radix Sorted</t>
  </si>
  <si>
    <t>Radix Big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</si>
</sst>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Selection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Hoja1!$C$2:$L$2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1200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</c:numCache>
            </c:numRef>
          </c:cat>
          <c:val>
            <c:numRef>
              <c:f>Hoja1!$C$3:$L$3</c:f>
              <c:numCache>
                <c:formatCode>General</c:formatCode>
                <c:ptCount val="10"/>
                <c:pt idx="0">
                  <c:v>0.33900000000000002</c:v>
                </c:pt>
                <c:pt idx="1">
                  <c:v>7.2670000000000003</c:v>
                </c:pt>
                <c:pt idx="2">
                  <c:v>77.59</c:v>
                </c:pt>
                <c:pt idx="3">
                  <c:v>151</c:v>
                </c:pt>
                <c:pt idx="4">
                  <c:v>286</c:v>
                </c:pt>
                <c:pt idx="5">
                  <c:v>349</c:v>
                </c:pt>
                <c:pt idx="6">
                  <c:v>633</c:v>
                </c:pt>
                <c:pt idx="7">
                  <c:v>570</c:v>
                </c:pt>
                <c:pt idx="8">
                  <c:v>921</c:v>
                </c:pt>
                <c:pt idx="9">
                  <c:v>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B-4A4D-BDC6-DC1432CA6BC5}"/>
            </c:ext>
          </c:extLst>
        </c:ser>
        <c:ser>
          <c:idx val="1"/>
          <c:order val="1"/>
          <c:tx>
            <c:v>Selection Big 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Hoja1!$C$5:$L$5</c:f>
              <c:numCache>
                <c:formatCode>General</c:formatCode>
                <c:ptCount val="10"/>
                <c:pt idx="0">
                  <c:v>0.1</c:v>
                </c:pt>
                <c:pt idx="1">
                  <c:v>10</c:v>
                </c:pt>
                <c:pt idx="2">
                  <c:v>250</c:v>
                </c:pt>
                <c:pt idx="3">
                  <c:v>1000</c:v>
                </c:pt>
                <c:pt idx="4">
                  <c:v>1440</c:v>
                </c:pt>
                <c:pt idx="5">
                  <c:v>2560</c:v>
                </c:pt>
                <c:pt idx="6">
                  <c:v>3240</c:v>
                </c:pt>
                <c:pt idx="7">
                  <c:v>4000</c:v>
                </c:pt>
                <c:pt idx="8">
                  <c:v>6250</c:v>
                </c:pt>
                <c:pt idx="9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CB-4A4D-BDC6-DC1432CA6BC5}"/>
            </c:ext>
          </c:extLst>
        </c:ser>
        <c:ser>
          <c:idx val="2"/>
          <c:order val="2"/>
          <c:tx>
            <c:v>Merge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Hoja1!$C$9:$L$9</c:f>
              <c:numCache>
                <c:formatCode>General</c:formatCode>
                <c:ptCount val="10"/>
                <c:pt idx="0">
                  <c:v>3.4020000000000001</c:v>
                </c:pt>
                <c:pt idx="1">
                  <c:v>4.7220000000000004</c:v>
                </c:pt>
                <c:pt idx="2">
                  <c:v>6.5709999999999997</c:v>
                </c:pt>
                <c:pt idx="3">
                  <c:v>6.7880000000000003</c:v>
                </c:pt>
                <c:pt idx="4">
                  <c:v>8.7270000000000003</c:v>
                </c:pt>
                <c:pt idx="5">
                  <c:v>13.731999999999999</c:v>
                </c:pt>
                <c:pt idx="6">
                  <c:v>12.718</c:v>
                </c:pt>
                <c:pt idx="7">
                  <c:v>34.238</c:v>
                </c:pt>
                <c:pt idx="8">
                  <c:v>35.021999999999998</c:v>
                </c:pt>
                <c:pt idx="9">
                  <c:v>33.121000000000002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CB-4A4D-BDC6-DC1432CA6BC5}"/>
            </c:ext>
          </c:extLst>
        </c:ser>
        <c:ser>
          <c:idx val="3"/>
          <c:order val="3"/>
          <c:tx>
            <c:v>Merge Big 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Hoja1!$C$11:$L$11</c:f>
              <c:numCache>
                <c:formatCode>General</c:formatCode>
                <c:ptCount val="10"/>
                <c:pt idx="0">
                  <c:v>0.01</c:v>
                </c:pt>
                <c:pt idx="1">
                  <c:v>0.2</c:v>
                </c:pt>
                <c:pt idx="2">
                  <c:v>1.3494850021680096</c:v>
                </c:pt>
                <c:pt idx="3">
                  <c:v>3</c:v>
                </c:pt>
                <c:pt idx="4">
                  <c:v>3.6950174952571495</c:v>
                </c:pt>
                <c:pt idx="5">
                  <c:v>5.1265919722494795</c:v>
                </c:pt>
                <c:pt idx="6">
                  <c:v>5.8594905091859513</c:v>
                </c:pt>
                <c:pt idx="7">
                  <c:v>6.6020599913279616</c:v>
                </c:pt>
                <c:pt idx="8">
                  <c:v>8.4948500216800937</c:v>
                </c:pt>
                <c:pt idx="9">
                  <c:v>10.431363764158988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CB-4A4D-BDC6-DC1432CA6BC5}"/>
            </c:ext>
          </c:extLst>
        </c:ser>
        <c:ser>
          <c:idx val="4"/>
          <c:order val="4"/>
          <c:tx>
            <c:v>Insertion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Hoja1!$C$6:$L$6</c:f>
              <c:numCache>
                <c:formatCode>General</c:formatCode>
                <c:ptCount val="10"/>
                <c:pt idx="0">
                  <c:v>1.504</c:v>
                </c:pt>
                <c:pt idx="1">
                  <c:v>3.2189999999999999</c:v>
                </c:pt>
                <c:pt idx="2">
                  <c:v>57.805999999999997</c:v>
                </c:pt>
                <c:pt idx="3">
                  <c:v>176</c:v>
                </c:pt>
                <c:pt idx="4">
                  <c:v>259</c:v>
                </c:pt>
                <c:pt idx="5">
                  <c:v>284</c:v>
                </c:pt>
                <c:pt idx="6">
                  <c:v>410</c:v>
                </c:pt>
                <c:pt idx="7">
                  <c:v>403</c:v>
                </c:pt>
                <c:pt idx="8">
                  <c:v>601</c:v>
                </c:pt>
                <c:pt idx="9">
                  <c:v>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CB-4A4D-BDC6-DC1432CA6BC5}"/>
            </c:ext>
          </c:extLst>
        </c:ser>
        <c:ser>
          <c:idx val="5"/>
          <c:order val="5"/>
          <c:tx>
            <c:v>Insertion Big 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Hoja1!$C$8:$L$8</c:f>
              <c:numCache>
                <c:formatCode>General</c:formatCode>
                <c:ptCount val="10"/>
                <c:pt idx="0">
                  <c:v>0.1</c:v>
                </c:pt>
                <c:pt idx="1">
                  <c:v>10</c:v>
                </c:pt>
                <c:pt idx="2">
                  <c:v>250</c:v>
                </c:pt>
                <c:pt idx="3">
                  <c:v>1000</c:v>
                </c:pt>
                <c:pt idx="4">
                  <c:v>1440</c:v>
                </c:pt>
                <c:pt idx="5">
                  <c:v>2560</c:v>
                </c:pt>
                <c:pt idx="6">
                  <c:v>3240</c:v>
                </c:pt>
                <c:pt idx="7">
                  <c:v>4000</c:v>
                </c:pt>
                <c:pt idx="8">
                  <c:v>6250</c:v>
                </c:pt>
                <c:pt idx="9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CB-4A4D-BDC6-DC1432CA6BC5}"/>
            </c:ext>
          </c:extLst>
        </c:ser>
        <c:ser>
          <c:idx val="6"/>
          <c:order val="6"/>
          <c:tx>
            <c:v>Quick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Hoja1!$C$12:$L$12</c:f>
              <c:numCache>
                <c:formatCode>General</c:formatCode>
                <c:ptCount val="10"/>
                <c:pt idx="0">
                  <c:v>3.6999999999999998E-2</c:v>
                </c:pt>
                <c:pt idx="1">
                  <c:v>2.8410000000000002</c:v>
                </c:pt>
                <c:pt idx="2">
                  <c:v>3.766</c:v>
                </c:pt>
                <c:pt idx="3">
                  <c:v>3.4</c:v>
                </c:pt>
                <c:pt idx="4">
                  <c:v>5.8390000000000004</c:v>
                </c:pt>
                <c:pt idx="5">
                  <c:v>9.01</c:v>
                </c:pt>
                <c:pt idx="6">
                  <c:v>8.0779999999999994</c:v>
                </c:pt>
                <c:pt idx="7">
                  <c:v>24.292000000000002</c:v>
                </c:pt>
                <c:pt idx="8">
                  <c:v>63.258000000000003</c:v>
                </c:pt>
                <c:pt idx="9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CB-4A4D-BDC6-DC1432CA6BC5}"/>
            </c:ext>
          </c:extLst>
        </c:ser>
        <c:ser>
          <c:idx val="7"/>
          <c:order val="7"/>
          <c:tx>
            <c:v>Quick Big O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Hoja1!$C$14:$L$14</c:f>
              <c:numCache>
                <c:formatCode>General</c:formatCode>
                <c:ptCount val="10"/>
                <c:pt idx="0">
                  <c:v>0.01</c:v>
                </c:pt>
                <c:pt idx="1">
                  <c:v>0.2</c:v>
                </c:pt>
                <c:pt idx="2">
                  <c:v>1.3494850021680096</c:v>
                </c:pt>
                <c:pt idx="3">
                  <c:v>3</c:v>
                </c:pt>
                <c:pt idx="4">
                  <c:v>3.6950174952571495</c:v>
                </c:pt>
                <c:pt idx="5">
                  <c:v>5.1265919722494795</c:v>
                </c:pt>
                <c:pt idx="6">
                  <c:v>5.8594905091859513</c:v>
                </c:pt>
                <c:pt idx="7">
                  <c:v>6.6020599913279616</c:v>
                </c:pt>
                <c:pt idx="8">
                  <c:v>8.4948500216800937</c:v>
                </c:pt>
                <c:pt idx="9">
                  <c:v>10.431363764158988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CB-4A4D-BDC6-DC1432CA6BC5}"/>
            </c:ext>
          </c:extLst>
        </c:ser>
        <c:ser>
          <c:idx val="8"/>
          <c:order val="8"/>
          <c:tx>
            <c:v>Radix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Hoja1!$C$15:$L$15</c:f>
              <c:numCache>
                <c:formatCode>General</c:formatCode>
                <c:ptCount val="10"/>
                <c:pt idx="0">
                  <c:v>4.8819999999999997</c:v>
                </c:pt>
                <c:pt idx="1">
                  <c:v>10.691000000000001</c:v>
                </c:pt>
                <c:pt idx="2">
                  <c:v>31.355</c:v>
                </c:pt>
                <c:pt idx="3">
                  <c:v>60.356000000000002</c:v>
                </c:pt>
                <c:pt idx="4">
                  <c:v>38.090000000000003</c:v>
                </c:pt>
                <c:pt idx="5">
                  <c:v>60.148000000000003</c:v>
                </c:pt>
                <c:pt idx="6">
                  <c:v>73.891000000000005</c:v>
                </c:pt>
                <c:pt idx="7">
                  <c:v>75.349999999999994</c:v>
                </c:pt>
                <c:pt idx="8">
                  <c:v>65.421999999999997</c:v>
                </c:pt>
                <c:pt idx="9">
                  <c:v>79.411000000000001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CB-4A4D-BDC6-DC1432CA6BC5}"/>
            </c:ext>
          </c:extLst>
        </c:ser>
        <c:ser>
          <c:idx val="9"/>
          <c:order val="9"/>
          <c:tx>
            <c:v>Radix Big O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Hoja1!$C$17:$L$17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1200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CB-4A4D-BDC6-DC1432CA6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59352"/>
        <c:axId val="438759992"/>
      </c:lineChart>
      <c:catAx>
        <c:axId val="43875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Digitos</a:t>
                </a:r>
                <a:r>
                  <a:rPr lang="es-GT" baseline="0"/>
                  <a:t> manejados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8759992"/>
        <c:crosses val="autoZero"/>
        <c:auto val="1"/>
        <c:lblAlgn val="ctr"/>
        <c:lblOffset val="100"/>
        <c:noMultiLvlLbl val="0"/>
      </c:catAx>
      <c:valAx>
        <c:axId val="4387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875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23</xdr:row>
      <xdr:rowOff>61911</xdr:rowOff>
    </xdr:from>
    <xdr:to>
      <xdr:col>12</xdr:col>
      <xdr:colOff>392907</xdr:colOff>
      <xdr:row>48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C9D1F9-A9B6-4BDE-82CF-68305D293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B8DB-64E1-4E11-B5ED-9CA213FD4008}">
  <dimension ref="B2:L17"/>
  <sheetViews>
    <sheetView tabSelected="1" zoomScale="80" zoomScaleNormal="80" workbookViewId="0">
      <selection activeCell="J16" sqref="J16"/>
    </sheetView>
  </sheetViews>
  <sheetFormatPr baseColWidth="10" defaultRowHeight="15" x14ac:dyDescent="0.25"/>
  <cols>
    <col min="2" max="2" width="18.7109375" bestFit="1" customWidth="1"/>
  </cols>
  <sheetData>
    <row r="2" spans="2:12" x14ac:dyDescent="0.25">
      <c r="B2" s="1" t="s">
        <v>0</v>
      </c>
      <c r="C2" s="1">
        <v>10</v>
      </c>
      <c r="D2" s="1">
        <v>100</v>
      </c>
      <c r="E2" s="1">
        <v>500</v>
      </c>
      <c r="F2" s="1">
        <v>1000</v>
      </c>
      <c r="G2" s="1">
        <v>1200</v>
      </c>
      <c r="H2" s="1">
        <v>1600</v>
      </c>
      <c r="I2" s="1">
        <v>1800</v>
      </c>
      <c r="J2" s="1">
        <v>2000</v>
      </c>
      <c r="K2" s="1">
        <v>2500</v>
      </c>
      <c r="L2" s="1">
        <v>3000</v>
      </c>
    </row>
    <row r="3" spans="2:12" x14ac:dyDescent="0.25">
      <c r="B3" s="1" t="s">
        <v>1</v>
      </c>
      <c r="C3" s="1">
        <f>339/1000</f>
        <v>0.33900000000000002</v>
      </c>
      <c r="D3" s="1">
        <f>7267/1000</f>
        <v>7.2670000000000003</v>
      </c>
      <c r="E3" s="1">
        <f>77590/1000</f>
        <v>77.59</v>
      </c>
      <c r="F3" s="1">
        <v>151</v>
      </c>
      <c r="G3" s="1">
        <v>286</v>
      </c>
      <c r="H3" s="1">
        <v>349</v>
      </c>
      <c r="I3" s="1">
        <v>633</v>
      </c>
      <c r="J3" s="1">
        <v>570</v>
      </c>
      <c r="K3" s="1">
        <v>921</v>
      </c>
      <c r="L3" s="1">
        <v>1204</v>
      </c>
    </row>
    <row r="4" spans="2:12" x14ac:dyDescent="0.25">
      <c r="B4" s="1" t="s">
        <v>5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x14ac:dyDescent="0.25">
      <c r="B5" s="1" t="s">
        <v>6</v>
      </c>
      <c r="C5" s="1">
        <f>(C2^2)/1000</f>
        <v>0.1</v>
      </c>
      <c r="D5" s="1">
        <f t="shared" ref="D5:L5" si="0">(D2^2)/1000</f>
        <v>10</v>
      </c>
      <c r="E5" s="1">
        <f t="shared" si="0"/>
        <v>250</v>
      </c>
      <c r="F5" s="1">
        <f t="shared" si="0"/>
        <v>1000</v>
      </c>
      <c r="G5" s="1">
        <f t="shared" si="0"/>
        <v>1440</v>
      </c>
      <c r="H5" s="1">
        <f t="shared" si="0"/>
        <v>2560</v>
      </c>
      <c r="I5" s="1">
        <f t="shared" si="0"/>
        <v>3240</v>
      </c>
      <c r="J5" s="1">
        <f t="shared" si="0"/>
        <v>4000</v>
      </c>
      <c r="K5" s="1">
        <f t="shared" si="0"/>
        <v>6250</v>
      </c>
      <c r="L5" s="1">
        <f t="shared" si="0"/>
        <v>9000</v>
      </c>
    </row>
    <row r="6" spans="2:12" x14ac:dyDescent="0.25">
      <c r="B6" s="2" t="s">
        <v>2</v>
      </c>
      <c r="C6" s="1">
        <f>1504/1000</f>
        <v>1.504</v>
      </c>
      <c r="D6" s="1">
        <f>3219/1000</f>
        <v>3.2189999999999999</v>
      </c>
      <c r="E6" s="1">
        <f>57806/1000</f>
        <v>57.805999999999997</v>
      </c>
      <c r="F6" s="1">
        <v>176</v>
      </c>
      <c r="G6" s="1">
        <v>259</v>
      </c>
      <c r="H6" s="1">
        <v>284</v>
      </c>
      <c r="I6" s="1">
        <v>410</v>
      </c>
      <c r="J6" s="1">
        <v>403</v>
      </c>
      <c r="K6" s="1">
        <v>601</v>
      </c>
      <c r="L6" s="1">
        <v>976</v>
      </c>
    </row>
    <row r="7" spans="2:12" x14ac:dyDescent="0.25">
      <c r="B7" s="2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x14ac:dyDescent="0.25">
      <c r="B8" s="2" t="s">
        <v>9</v>
      </c>
      <c r="C8" s="1">
        <f>(C2^2)/1000</f>
        <v>0.1</v>
      </c>
      <c r="D8" s="1">
        <f t="shared" ref="D8:L8" si="1">(D2^2)/1000</f>
        <v>10</v>
      </c>
      <c r="E8" s="1">
        <f t="shared" si="1"/>
        <v>250</v>
      </c>
      <c r="F8" s="1">
        <f t="shared" si="1"/>
        <v>1000</v>
      </c>
      <c r="G8" s="1">
        <f t="shared" si="1"/>
        <v>1440</v>
      </c>
      <c r="H8" s="1">
        <f t="shared" si="1"/>
        <v>2560</v>
      </c>
      <c r="I8" s="1">
        <f t="shared" si="1"/>
        <v>3240</v>
      </c>
      <c r="J8" s="1">
        <f t="shared" si="1"/>
        <v>4000</v>
      </c>
      <c r="K8" s="1">
        <f t="shared" si="1"/>
        <v>6250</v>
      </c>
      <c r="L8" s="1">
        <f t="shared" si="1"/>
        <v>9000</v>
      </c>
    </row>
    <row r="9" spans="2:12" x14ac:dyDescent="0.25">
      <c r="B9" s="2" t="s">
        <v>3</v>
      </c>
      <c r="C9" s="1">
        <f>3402/1000</f>
        <v>3.4020000000000001</v>
      </c>
      <c r="D9" s="1">
        <f>4722/1000</f>
        <v>4.7220000000000004</v>
      </c>
      <c r="E9" s="1">
        <f>6571/1000</f>
        <v>6.5709999999999997</v>
      </c>
      <c r="F9" s="1">
        <f>6788/1000</f>
        <v>6.7880000000000003</v>
      </c>
      <c r="G9" s="1">
        <f>8727/1000</f>
        <v>8.7270000000000003</v>
      </c>
      <c r="H9" s="1">
        <f>13732/1000</f>
        <v>13.731999999999999</v>
      </c>
      <c r="I9" s="1">
        <f>12718/1000</f>
        <v>12.718</v>
      </c>
      <c r="J9" s="1">
        <f>34238/1000</f>
        <v>34.238</v>
      </c>
      <c r="K9" s="1">
        <f>35022/1000</f>
        <v>35.021999999999998</v>
      </c>
      <c r="L9" s="1">
        <f>33121/1000</f>
        <v>33.121000000000002</v>
      </c>
    </row>
    <row r="10" spans="2:12" x14ac:dyDescent="0.25">
      <c r="B10" s="2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25">
      <c r="B11" s="1" t="s">
        <v>7</v>
      </c>
      <c r="C11" s="1">
        <f>(C2*LOG10(C2))/1000</f>
        <v>0.01</v>
      </c>
      <c r="D11" s="1">
        <f t="shared" ref="D11:L11" si="2">(D2*LOG10(D2))/1000</f>
        <v>0.2</v>
      </c>
      <c r="E11" s="1">
        <f t="shared" si="2"/>
        <v>1.3494850021680096</v>
      </c>
      <c r="F11" s="1">
        <f t="shared" si="2"/>
        <v>3</v>
      </c>
      <c r="G11" s="1">
        <f t="shared" si="2"/>
        <v>3.6950174952571495</v>
      </c>
      <c r="H11" s="1">
        <f t="shared" si="2"/>
        <v>5.1265919722494795</v>
      </c>
      <c r="I11" s="1">
        <f t="shared" si="2"/>
        <v>5.8594905091859513</v>
      </c>
      <c r="J11" s="1">
        <f t="shared" si="2"/>
        <v>6.6020599913279616</v>
      </c>
      <c r="K11" s="1">
        <f t="shared" si="2"/>
        <v>8.4948500216800937</v>
      </c>
      <c r="L11" s="1">
        <f t="shared" si="2"/>
        <v>10.431363764158988</v>
      </c>
    </row>
    <row r="12" spans="2:12" x14ac:dyDescent="0.25">
      <c r="B12" s="2" t="s">
        <v>11</v>
      </c>
      <c r="C12" s="1">
        <f>37/1000</f>
        <v>3.6999999999999998E-2</v>
      </c>
      <c r="D12" s="1">
        <f>2841/1000</f>
        <v>2.8410000000000002</v>
      </c>
      <c r="E12" s="1">
        <f>3766/1000</f>
        <v>3.766</v>
      </c>
      <c r="F12" s="1">
        <f>3400/1000</f>
        <v>3.4</v>
      </c>
      <c r="G12" s="1">
        <f>5839/1000</f>
        <v>5.8390000000000004</v>
      </c>
      <c r="H12" s="1">
        <f>9010/1000</f>
        <v>9.01</v>
      </c>
      <c r="I12" s="1">
        <f>8078/1000</f>
        <v>8.0779999999999994</v>
      </c>
      <c r="J12" s="1">
        <f>24292/1000</f>
        <v>24.292000000000002</v>
      </c>
      <c r="K12" s="1">
        <f>63258/1000</f>
        <v>63.258000000000003</v>
      </c>
      <c r="L12" s="1">
        <f>295000/1000</f>
        <v>295</v>
      </c>
    </row>
    <row r="13" spans="2:12" x14ac:dyDescent="0.25">
      <c r="B13" s="2" t="s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25">
      <c r="B14" s="2" t="s">
        <v>13</v>
      </c>
      <c r="C14" s="1">
        <f>(C2*LOG10(C2))/1000</f>
        <v>0.01</v>
      </c>
      <c r="D14" s="1">
        <f t="shared" ref="D14:L14" si="3">(D2*LOG10(D2))/1000</f>
        <v>0.2</v>
      </c>
      <c r="E14" s="1">
        <f t="shared" si="3"/>
        <v>1.3494850021680096</v>
      </c>
      <c r="F14" s="1">
        <f t="shared" si="3"/>
        <v>3</v>
      </c>
      <c r="G14" s="1">
        <f t="shared" si="3"/>
        <v>3.6950174952571495</v>
      </c>
      <c r="H14" s="1">
        <f t="shared" si="3"/>
        <v>5.1265919722494795</v>
      </c>
      <c r="I14" s="1">
        <f t="shared" si="3"/>
        <v>5.8594905091859513</v>
      </c>
      <c r="J14" s="1">
        <f t="shared" si="3"/>
        <v>6.6020599913279616</v>
      </c>
      <c r="K14" s="1">
        <f t="shared" si="3"/>
        <v>8.4948500216800937</v>
      </c>
      <c r="L14" s="1">
        <f t="shared" si="3"/>
        <v>10.431363764158988</v>
      </c>
    </row>
    <row r="15" spans="2:12" x14ac:dyDescent="0.25">
      <c r="B15" s="2" t="s">
        <v>4</v>
      </c>
      <c r="C15" s="1">
        <f>4882/1000</f>
        <v>4.8819999999999997</v>
      </c>
      <c r="D15" s="1">
        <f>10691/1000</f>
        <v>10.691000000000001</v>
      </c>
      <c r="E15" s="1">
        <f>31355/1000</f>
        <v>31.355</v>
      </c>
      <c r="F15" s="1">
        <v>60.356000000000002</v>
      </c>
      <c r="G15" s="1">
        <v>38.090000000000003</v>
      </c>
      <c r="H15" s="1">
        <v>60.148000000000003</v>
      </c>
      <c r="I15" s="1">
        <v>73.891000000000005</v>
      </c>
      <c r="J15" s="1">
        <v>75.349999999999994</v>
      </c>
      <c r="K15" s="1">
        <v>65.421999999999997</v>
      </c>
      <c r="L15" s="1">
        <v>79.411000000000001</v>
      </c>
    </row>
    <row r="16" spans="2:12" x14ac:dyDescent="0.25">
      <c r="B16" s="2" t="s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2" t="s">
        <v>15</v>
      </c>
      <c r="C17" s="1">
        <f>C2</f>
        <v>10</v>
      </c>
      <c r="D17" s="1">
        <f t="shared" ref="D17:L17" si="4">D2</f>
        <v>100</v>
      </c>
      <c r="E17" s="1">
        <f t="shared" si="4"/>
        <v>500</v>
      </c>
      <c r="F17" s="1">
        <f t="shared" si="4"/>
        <v>1000</v>
      </c>
      <c r="G17" s="1">
        <f t="shared" si="4"/>
        <v>1200</v>
      </c>
      <c r="H17" s="1">
        <f t="shared" si="4"/>
        <v>1600</v>
      </c>
      <c r="I17" s="1">
        <f t="shared" si="4"/>
        <v>1800</v>
      </c>
      <c r="J17" s="1">
        <f t="shared" si="4"/>
        <v>2000</v>
      </c>
      <c r="K17" s="1">
        <f t="shared" si="4"/>
        <v>2500</v>
      </c>
      <c r="L17" s="1">
        <f t="shared" si="4"/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50234</dc:creator>
  <cp:lastModifiedBy>50234</cp:lastModifiedBy>
  <dcterms:created xsi:type="dcterms:W3CDTF">2020-02-16T00:43:07Z</dcterms:created>
  <dcterms:modified xsi:type="dcterms:W3CDTF">2020-02-16T05:59:42Z</dcterms:modified>
</cp:coreProperties>
</file>