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nline/"/>
    </mc:Choice>
  </mc:AlternateContent>
  <xr:revisionPtr revIDLastSave="995" documentId="11_F25DC773A252ABDACC104837291955FA5ADE58EC" xr6:coauthVersionLast="47" xr6:coauthVersionMax="47" xr10:uidLastSave="{C868053A-7F18-41FA-837E-FB24A1529893}"/>
  <bookViews>
    <workbookView xWindow="-110" yWindow="-110" windowWidth="38620" windowHeight="21220" activeTab="3" xr2:uid="{00000000-000D-0000-FFFF-FFFF00000000}"/>
  </bookViews>
  <sheets>
    <sheet name="Globals PS1" sheetId="1" r:id="rId1"/>
    <sheet name="Globals PS2" sheetId="2" r:id="rId2"/>
    <sheet name="Globals PS3" sheetId="3" r:id="rId3"/>
    <sheet name="Globals Bound-Wise Aggregate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4" i="3" l="1"/>
  <c r="AC114" i="3" s="1"/>
  <c r="W114" i="3"/>
  <c r="V114" i="3"/>
  <c r="U114" i="3"/>
  <c r="T114" i="3"/>
  <c r="S114" i="3"/>
  <c r="R114" i="3"/>
  <c r="Q114" i="3"/>
  <c r="AB114" i="3" s="1"/>
  <c r="P114" i="3"/>
  <c r="O114" i="3"/>
  <c r="N114" i="3"/>
  <c r="M114" i="3"/>
  <c r="L114" i="3"/>
  <c r="K114" i="3"/>
  <c r="J114" i="3"/>
  <c r="AA114" i="3" s="1"/>
  <c r="I114" i="3"/>
  <c r="H114" i="3"/>
  <c r="H116" i="3" s="1"/>
  <c r="G114" i="3"/>
  <c r="F114" i="3"/>
  <c r="E114" i="3"/>
  <c r="D114" i="3"/>
  <c r="C114" i="3"/>
  <c r="B114" i="3"/>
  <c r="X113" i="3"/>
  <c r="AC113" i="3" s="1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AA113" i="3" s="1"/>
  <c r="I113" i="3"/>
  <c r="H113" i="3"/>
  <c r="G113" i="3"/>
  <c r="F113" i="3"/>
  <c r="E113" i="3"/>
  <c r="D113" i="3"/>
  <c r="C113" i="3"/>
  <c r="B113" i="3"/>
  <c r="X112" i="3"/>
  <c r="AC112" i="3" s="1"/>
  <c r="AJ12" i="3" s="1"/>
  <c r="W112" i="3"/>
  <c r="V112" i="3"/>
  <c r="U112" i="3"/>
  <c r="T112" i="3"/>
  <c r="S112" i="3"/>
  <c r="R112" i="3"/>
  <c r="Q112" i="3"/>
  <c r="AB112" i="3" s="1"/>
  <c r="AI12" i="3" s="1"/>
  <c r="P112" i="3"/>
  <c r="O112" i="3"/>
  <c r="N112" i="3"/>
  <c r="M112" i="3"/>
  <c r="L112" i="3"/>
  <c r="K112" i="3"/>
  <c r="J112" i="3"/>
  <c r="AA112" i="3" s="1"/>
  <c r="AH12" i="3" s="1"/>
  <c r="I112" i="3"/>
  <c r="H112" i="3"/>
  <c r="G112" i="3"/>
  <c r="F112" i="3"/>
  <c r="E112" i="3"/>
  <c r="D112" i="3"/>
  <c r="C112" i="3"/>
  <c r="B112" i="3"/>
  <c r="X111" i="3"/>
  <c r="AC111" i="3" s="1"/>
  <c r="W111" i="3"/>
  <c r="V111" i="3"/>
  <c r="U111" i="3"/>
  <c r="T111" i="3"/>
  <c r="S111" i="3"/>
  <c r="R111" i="3"/>
  <c r="Q111" i="3"/>
  <c r="AB111" i="3" s="1"/>
  <c r="P111" i="3"/>
  <c r="O111" i="3"/>
  <c r="N111" i="3"/>
  <c r="M111" i="3"/>
  <c r="L111" i="3"/>
  <c r="K111" i="3"/>
  <c r="J111" i="3"/>
  <c r="AA111" i="3" s="1"/>
  <c r="I111" i="3"/>
  <c r="H111" i="3"/>
  <c r="G111" i="3"/>
  <c r="F111" i="3"/>
  <c r="E111" i="3"/>
  <c r="D111" i="3"/>
  <c r="C111" i="3"/>
  <c r="B111" i="3"/>
  <c r="X110" i="3"/>
  <c r="AC110" i="3" s="1"/>
  <c r="W110" i="3"/>
  <c r="V110" i="3"/>
  <c r="U110" i="3"/>
  <c r="T110" i="3"/>
  <c r="T116" i="3" s="1"/>
  <c r="S110" i="3"/>
  <c r="R110" i="3"/>
  <c r="Q110" i="3"/>
  <c r="AB110" i="3" s="1"/>
  <c r="P110" i="3"/>
  <c r="O110" i="3"/>
  <c r="N110" i="3"/>
  <c r="M110" i="3"/>
  <c r="L110" i="3"/>
  <c r="L116" i="3" s="1"/>
  <c r="K110" i="3"/>
  <c r="J110" i="3"/>
  <c r="AA110" i="3" s="1"/>
  <c r="I110" i="3"/>
  <c r="H110" i="3"/>
  <c r="G110" i="3"/>
  <c r="F110" i="3"/>
  <c r="E110" i="3"/>
  <c r="D110" i="3"/>
  <c r="D116" i="3" s="1"/>
  <c r="C110" i="3"/>
  <c r="B110" i="3"/>
  <c r="X109" i="3"/>
  <c r="AC109" i="3" s="1"/>
  <c r="W109" i="3"/>
  <c r="V109" i="3"/>
  <c r="U109" i="3"/>
  <c r="T109" i="3"/>
  <c r="S109" i="3"/>
  <c r="R109" i="3"/>
  <c r="Q109" i="3"/>
  <c r="AB109" i="3" s="1"/>
  <c r="P109" i="3"/>
  <c r="O109" i="3"/>
  <c r="N109" i="3"/>
  <c r="M109" i="3"/>
  <c r="L109" i="3"/>
  <c r="K109" i="3"/>
  <c r="J109" i="3"/>
  <c r="AA109" i="3" s="1"/>
  <c r="I109" i="3"/>
  <c r="H109" i="3"/>
  <c r="G109" i="3"/>
  <c r="F109" i="3"/>
  <c r="E109" i="3"/>
  <c r="D109" i="3"/>
  <c r="C109" i="3"/>
  <c r="B109" i="3"/>
  <c r="X108" i="3"/>
  <c r="AC108" i="3" s="1"/>
  <c r="W108" i="3"/>
  <c r="V108" i="3"/>
  <c r="U108" i="3"/>
  <c r="T108" i="3"/>
  <c r="S108" i="3"/>
  <c r="R108" i="3"/>
  <c r="Q108" i="3"/>
  <c r="AB108" i="3" s="1"/>
  <c r="P108" i="3"/>
  <c r="O108" i="3"/>
  <c r="N108" i="3"/>
  <c r="M108" i="3"/>
  <c r="L108" i="3"/>
  <c r="K108" i="3"/>
  <c r="J108" i="3"/>
  <c r="AA108" i="3" s="1"/>
  <c r="I108" i="3"/>
  <c r="H108" i="3"/>
  <c r="G108" i="3"/>
  <c r="F108" i="3"/>
  <c r="E108" i="3"/>
  <c r="D108" i="3"/>
  <c r="C108" i="3"/>
  <c r="B108" i="3"/>
  <c r="X101" i="3"/>
  <c r="AC101" i="3" s="1"/>
  <c r="W101" i="3"/>
  <c r="V101" i="3"/>
  <c r="U101" i="3"/>
  <c r="T101" i="3"/>
  <c r="S101" i="3"/>
  <c r="R101" i="3"/>
  <c r="Q101" i="3"/>
  <c r="AB101" i="3" s="1"/>
  <c r="P101" i="3"/>
  <c r="O101" i="3"/>
  <c r="N101" i="3"/>
  <c r="M101" i="3"/>
  <c r="L101" i="3"/>
  <c r="K101" i="3"/>
  <c r="J101" i="3"/>
  <c r="AA101" i="3" s="1"/>
  <c r="I101" i="3"/>
  <c r="I103" i="3" s="1"/>
  <c r="H101" i="3"/>
  <c r="G101" i="3"/>
  <c r="F101" i="3"/>
  <c r="E101" i="3"/>
  <c r="D101" i="3"/>
  <c r="C101" i="3"/>
  <c r="B101" i="3"/>
  <c r="X100" i="3"/>
  <c r="AC100" i="3" s="1"/>
  <c r="W100" i="3"/>
  <c r="V100" i="3"/>
  <c r="U100" i="3"/>
  <c r="T100" i="3"/>
  <c r="S100" i="3"/>
  <c r="R100" i="3"/>
  <c r="Q100" i="3"/>
  <c r="AB100" i="3" s="1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X99" i="3"/>
  <c r="AC99" i="3" s="1"/>
  <c r="AJ11" i="3" s="1"/>
  <c r="W99" i="3"/>
  <c r="V99" i="3"/>
  <c r="U99" i="3"/>
  <c r="T99" i="3"/>
  <c r="S99" i="3"/>
  <c r="R99" i="3"/>
  <c r="Q99" i="3"/>
  <c r="AB99" i="3" s="1"/>
  <c r="AI11" i="3" s="1"/>
  <c r="P99" i="3"/>
  <c r="O99" i="3"/>
  <c r="N99" i="3"/>
  <c r="M99" i="3"/>
  <c r="L99" i="3"/>
  <c r="K99" i="3"/>
  <c r="J99" i="3"/>
  <c r="AA99" i="3" s="1"/>
  <c r="AH11" i="3" s="1"/>
  <c r="I99" i="3"/>
  <c r="H99" i="3"/>
  <c r="G99" i="3"/>
  <c r="F99" i="3"/>
  <c r="E99" i="3"/>
  <c r="D99" i="3"/>
  <c r="C99" i="3"/>
  <c r="B99" i="3"/>
  <c r="X98" i="3"/>
  <c r="W98" i="3"/>
  <c r="V98" i="3"/>
  <c r="U98" i="3"/>
  <c r="T98" i="3"/>
  <c r="S98" i="3"/>
  <c r="R98" i="3"/>
  <c r="Q98" i="3"/>
  <c r="AB98" i="3" s="1"/>
  <c r="P98" i="3"/>
  <c r="O98" i="3"/>
  <c r="N98" i="3"/>
  <c r="M98" i="3"/>
  <c r="L98" i="3"/>
  <c r="K98" i="3"/>
  <c r="J98" i="3"/>
  <c r="AA98" i="3" s="1"/>
  <c r="I98" i="3"/>
  <c r="H98" i="3"/>
  <c r="G98" i="3"/>
  <c r="F98" i="3"/>
  <c r="E98" i="3"/>
  <c r="D98" i="3"/>
  <c r="C98" i="3"/>
  <c r="B98" i="3"/>
  <c r="X97" i="3"/>
  <c r="W97" i="3"/>
  <c r="V97" i="3"/>
  <c r="U97" i="3"/>
  <c r="U103" i="3" s="1"/>
  <c r="T97" i="3"/>
  <c r="S97" i="3"/>
  <c r="R97" i="3"/>
  <c r="Q97" i="3"/>
  <c r="AB97" i="3" s="1"/>
  <c r="P97" i="3"/>
  <c r="O97" i="3"/>
  <c r="N97" i="3"/>
  <c r="M97" i="3"/>
  <c r="M103" i="3" s="1"/>
  <c r="L97" i="3"/>
  <c r="K97" i="3"/>
  <c r="J97" i="3"/>
  <c r="AA97" i="3" s="1"/>
  <c r="I97" i="3"/>
  <c r="H97" i="3"/>
  <c r="G97" i="3"/>
  <c r="F97" i="3"/>
  <c r="E97" i="3"/>
  <c r="E103" i="3" s="1"/>
  <c r="D97" i="3"/>
  <c r="C97" i="3"/>
  <c r="B97" i="3"/>
  <c r="X96" i="3"/>
  <c r="AC96" i="3" s="1"/>
  <c r="W96" i="3"/>
  <c r="V96" i="3"/>
  <c r="U96" i="3"/>
  <c r="T96" i="3"/>
  <c r="S96" i="3"/>
  <c r="R96" i="3"/>
  <c r="Q96" i="3"/>
  <c r="AB96" i="3" s="1"/>
  <c r="P96" i="3"/>
  <c r="O96" i="3"/>
  <c r="N96" i="3"/>
  <c r="M96" i="3"/>
  <c r="L96" i="3"/>
  <c r="K96" i="3"/>
  <c r="J96" i="3"/>
  <c r="AA96" i="3" s="1"/>
  <c r="I96" i="3"/>
  <c r="H96" i="3"/>
  <c r="G96" i="3"/>
  <c r="F96" i="3"/>
  <c r="E96" i="3"/>
  <c r="D96" i="3"/>
  <c r="C96" i="3"/>
  <c r="B96" i="3"/>
  <c r="X95" i="3"/>
  <c r="AC95" i="3" s="1"/>
  <c r="W95" i="3"/>
  <c r="V95" i="3"/>
  <c r="U95" i="3"/>
  <c r="T95" i="3"/>
  <c r="S95" i="3"/>
  <c r="R95" i="3"/>
  <c r="Q95" i="3"/>
  <c r="AB95" i="3" s="1"/>
  <c r="P95" i="3"/>
  <c r="O95" i="3"/>
  <c r="N95" i="3"/>
  <c r="M95" i="3"/>
  <c r="L95" i="3"/>
  <c r="K95" i="3"/>
  <c r="J95" i="3"/>
  <c r="AA95" i="3" s="1"/>
  <c r="I95" i="3"/>
  <c r="H95" i="3"/>
  <c r="G95" i="3"/>
  <c r="F95" i="3"/>
  <c r="E95" i="3"/>
  <c r="D95" i="3"/>
  <c r="C95" i="3"/>
  <c r="B95" i="3"/>
  <c r="X88" i="3"/>
  <c r="AC88" i="3" s="1"/>
  <c r="W88" i="3"/>
  <c r="V88" i="3"/>
  <c r="U88" i="3"/>
  <c r="T88" i="3"/>
  <c r="S88" i="3"/>
  <c r="R88" i="3"/>
  <c r="R90" i="3" s="1"/>
  <c r="Q88" i="3"/>
  <c r="AB88" i="3" s="1"/>
  <c r="P88" i="3"/>
  <c r="O88" i="3"/>
  <c r="N88" i="3"/>
  <c r="M88" i="3"/>
  <c r="L88" i="3"/>
  <c r="K88" i="3"/>
  <c r="J88" i="3"/>
  <c r="AA88" i="3" s="1"/>
  <c r="I88" i="3"/>
  <c r="H88" i="3"/>
  <c r="G88" i="3"/>
  <c r="F88" i="3"/>
  <c r="E88" i="3"/>
  <c r="D88" i="3"/>
  <c r="C88" i="3"/>
  <c r="B88" i="3"/>
  <c r="B90" i="3" s="1"/>
  <c r="X87" i="3"/>
  <c r="AC87" i="3" s="1"/>
  <c r="W87" i="3"/>
  <c r="V87" i="3"/>
  <c r="U87" i="3"/>
  <c r="T87" i="3"/>
  <c r="S87" i="3"/>
  <c r="R87" i="3"/>
  <c r="Q87" i="3"/>
  <c r="AB87" i="3" s="1"/>
  <c r="P87" i="3"/>
  <c r="O87" i="3"/>
  <c r="N87" i="3"/>
  <c r="M87" i="3"/>
  <c r="L87" i="3"/>
  <c r="K87" i="3"/>
  <c r="J87" i="3"/>
  <c r="AA87" i="3" s="1"/>
  <c r="I87" i="3"/>
  <c r="H87" i="3"/>
  <c r="G87" i="3"/>
  <c r="F87" i="3"/>
  <c r="E87" i="3"/>
  <c r="D87" i="3"/>
  <c r="C87" i="3"/>
  <c r="B87" i="3"/>
  <c r="X86" i="3"/>
  <c r="AC86" i="3" s="1"/>
  <c r="AJ10" i="3" s="1"/>
  <c r="W86" i="3"/>
  <c r="V86" i="3"/>
  <c r="U86" i="3"/>
  <c r="T86" i="3"/>
  <c r="S86" i="3"/>
  <c r="R86" i="3"/>
  <c r="Q86" i="3"/>
  <c r="AB86" i="3" s="1"/>
  <c r="AI10" i="3" s="1"/>
  <c r="P86" i="3"/>
  <c r="O86" i="3"/>
  <c r="N86" i="3"/>
  <c r="M86" i="3"/>
  <c r="L86" i="3"/>
  <c r="K86" i="3"/>
  <c r="J86" i="3"/>
  <c r="AA86" i="3" s="1"/>
  <c r="AH10" i="3" s="1"/>
  <c r="I86" i="3"/>
  <c r="H86" i="3"/>
  <c r="G86" i="3"/>
  <c r="F86" i="3"/>
  <c r="E86" i="3"/>
  <c r="D86" i="3"/>
  <c r="C86" i="3"/>
  <c r="B86" i="3"/>
  <c r="X85" i="3"/>
  <c r="AC85" i="3" s="1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AA85" i="3" s="1"/>
  <c r="I85" i="3"/>
  <c r="H85" i="3"/>
  <c r="G85" i="3"/>
  <c r="F85" i="3"/>
  <c r="E85" i="3"/>
  <c r="D85" i="3"/>
  <c r="C85" i="3"/>
  <c r="B85" i="3"/>
  <c r="X84" i="3"/>
  <c r="W84" i="3"/>
  <c r="V84" i="3"/>
  <c r="V90" i="3" s="1"/>
  <c r="U84" i="3"/>
  <c r="T84" i="3"/>
  <c r="S84" i="3"/>
  <c r="R84" i="3"/>
  <c r="Q84" i="3"/>
  <c r="AB84" i="3" s="1"/>
  <c r="P84" i="3"/>
  <c r="O84" i="3"/>
  <c r="N84" i="3"/>
  <c r="N90" i="3" s="1"/>
  <c r="M84" i="3"/>
  <c r="L84" i="3"/>
  <c r="K84" i="3"/>
  <c r="J84" i="3"/>
  <c r="AA84" i="3" s="1"/>
  <c r="I84" i="3"/>
  <c r="H84" i="3"/>
  <c r="G84" i="3"/>
  <c r="F84" i="3"/>
  <c r="F90" i="3" s="1"/>
  <c r="E84" i="3"/>
  <c r="D84" i="3"/>
  <c r="C84" i="3"/>
  <c r="B84" i="3"/>
  <c r="X83" i="3"/>
  <c r="AC83" i="3" s="1"/>
  <c r="W83" i="3"/>
  <c r="V83" i="3"/>
  <c r="U83" i="3"/>
  <c r="T83" i="3"/>
  <c r="S83" i="3"/>
  <c r="R83" i="3"/>
  <c r="Q83" i="3"/>
  <c r="AB83" i="3" s="1"/>
  <c r="P83" i="3"/>
  <c r="O83" i="3"/>
  <c r="N83" i="3"/>
  <c r="M83" i="3"/>
  <c r="L83" i="3"/>
  <c r="K83" i="3"/>
  <c r="J83" i="3"/>
  <c r="AA83" i="3" s="1"/>
  <c r="I83" i="3"/>
  <c r="H83" i="3"/>
  <c r="G83" i="3"/>
  <c r="F83" i="3"/>
  <c r="E83" i="3"/>
  <c r="D83" i="3"/>
  <c r="C83" i="3"/>
  <c r="B83" i="3"/>
  <c r="X82" i="3"/>
  <c r="AC82" i="3" s="1"/>
  <c r="W82" i="3"/>
  <c r="V82" i="3"/>
  <c r="U82" i="3"/>
  <c r="T82" i="3"/>
  <c r="S82" i="3"/>
  <c r="R82" i="3"/>
  <c r="Q82" i="3"/>
  <c r="AB82" i="3" s="1"/>
  <c r="P82" i="3"/>
  <c r="O82" i="3"/>
  <c r="N82" i="3"/>
  <c r="M82" i="3"/>
  <c r="L82" i="3"/>
  <c r="K82" i="3"/>
  <c r="J82" i="3"/>
  <c r="AA82" i="3" s="1"/>
  <c r="I82" i="3"/>
  <c r="H82" i="3"/>
  <c r="G82" i="3"/>
  <c r="F82" i="3"/>
  <c r="E82" i="3"/>
  <c r="D82" i="3"/>
  <c r="C82" i="3"/>
  <c r="B82" i="3"/>
  <c r="X75" i="3"/>
  <c r="AC75" i="3" s="1"/>
  <c r="W75" i="3"/>
  <c r="V75" i="3"/>
  <c r="U75" i="3"/>
  <c r="T75" i="3"/>
  <c r="S75" i="3"/>
  <c r="S77" i="3" s="1"/>
  <c r="R75" i="3"/>
  <c r="Q75" i="3"/>
  <c r="AB75" i="3" s="1"/>
  <c r="P75" i="3"/>
  <c r="O75" i="3"/>
  <c r="N75" i="3"/>
  <c r="M75" i="3"/>
  <c r="L75" i="3"/>
  <c r="K75" i="3"/>
  <c r="K77" i="3" s="1"/>
  <c r="J75" i="3"/>
  <c r="AA75" i="3" s="1"/>
  <c r="I75" i="3"/>
  <c r="H75" i="3"/>
  <c r="G75" i="3"/>
  <c r="F75" i="3"/>
  <c r="E75" i="3"/>
  <c r="D75" i="3"/>
  <c r="C75" i="3"/>
  <c r="C77" i="3" s="1"/>
  <c r="B75" i="3"/>
  <c r="X74" i="3"/>
  <c r="W74" i="3"/>
  <c r="V74" i="3"/>
  <c r="U74" i="3"/>
  <c r="T74" i="3"/>
  <c r="S74" i="3"/>
  <c r="R74" i="3"/>
  <c r="Q74" i="3"/>
  <c r="AB74" i="3" s="1"/>
  <c r="P74" i="3"/>
  <c r="O74" i="3"/>
  <c r="N74" i="3"/>
  <c r="M74" i="3"/>
  <c r="L74" i="3"/>
  <c r="K74" i="3"/>
  <c r="J74" i="3"/>
  <c r="AA74" i="3" s="1"/>
  <c r="I74" i="3"/>
  <c r="H74" i="3"/>
  <c r="G74" i="3"/>
  <c r="F74" i="3"/>
  <c r="E74" i="3"/>
  <c r="D74" i="3"/>
  <c r="C74" i="3"/>
  <c r="B74" i="3"/>
  <c r="X73" i="3"/>
  <c r="AC73" i="3" s="1"/>
  <c r="AJ9" i="3" s="1"/>
  <c r="W73" i="3"/>
  <c r="V73" i="3"/>
  <c r="U73" i="3"/>
  <c r="T73" i="3"/>
  <c r="S73" i="3"/>
  <c r="R73" i="3"/>
  <c r="Q73" i="3"/>
  <c r="AB73" i="3" s="1"/>
  <c r="AI9" i="3" s="1"/>
  <c r="P73" i="3"/>
  <c r="O73" i="3"/>
  <c r="N73" i="3"/>
  <c r="M73" i="3"/>
  <c r="L73" i="3"/>
  <c r="K73" i="3"/>
  <c r="J73" i="3"/>
  <c r="AA73" i="3" s="1"/>
  <c r="AH9" i="3" s="1"/>
  <c r="I73" i="3"/>
  <c r="H73" i="3"/>
  <c r="G73" i="3"/>
  <c r="F73" i="3"/>
  <c r="E73" i="3"/>
  <c r="D73" i="3"/>
  <c r="C73" i="3"/>
  <c r="B73" i="3"/>
  <c r="X72" i="3"/>
  <c r="AC72" i="3" s="1"/>
  <c r="W72" i="3"/>
  <c r="V72" i="3"/>
  <c r="U72" i="3"/>
  <c r="U76" i="3" s="1"/>
  <c r="T72" i="3"/>
  <c r="S72" i="3"/>
  <c r="R72" i="3"/>
  <c r="Q72" i="3"/>
  <c r="AB72" i="3" s="1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X71" i="3"/>
  <c r="AC71" i="3" s="1"/>
  <c r="W71" i="3"/>
  <c r="W77" i="3" s="1"/>
  <c r="V71" i="3"/>
  <c r="U71" i="3"/>
  <c r="T71" i="3"/>
  <c r="S71" i="3"/>
  <c r="R71" i="3"/>
  <c r="Q71" i="3"/>
  <c r="P71" i="3"/>
  <c r="O71" i="3"/>
  <c r="O77" i="3" s="1"/>
  <c r="N71" i="3"/>
  <c r="M71" i="3"/>
  <c r="L71" i="3"/>
  <c r="K71" i="3"/>
  <c r="J71" i="3"/>
  <c r="I71" i="3"/>
  <c r="H71" i="3"/>
  <c r="G71" i="3"/>
  <c r="G77" i="3" s="1"/>
  <c r="F71" i="3"/>
  <c r="E71" i="3"/>
  <c r="D71" i="3"/>
  <c r="C71" i="3"/>
  <c r="B71" i="3"/>
  <c r="X70" i="3"/>
  <c r="AC70" i="3" s="1"/>
  <c r="W70" i="3"/>
  <c r="V70" i="3"/>
  <c r="U70" i="3"/>
  <c r="T70" i="3"/>
  <c r="S70" i="3"/>
  <c r="R70" i="3"/>
  <c r="Q70" i="3"/>
  <c r="AB70" i="3" s="1"/>
  <c r="P70" i="3"/>
  <c r="O70" i="3"/>
  <c r="N70" i="3"/>
  <c r="M70" i="3"/>
  <c r="L70" i="3"/>
  <c r="K70" i="3"/>
  <c r="J70" i="3"/>
  <c r="AA70" i="3" s="1"/>
  <c r="I70" i="3"/>
  <c r="H70" i="3"/>
  <c r="G70" i="3"/>
  <c r="F70" i="3"/>
  <c r="E70" i="3"/>
  <c r="D70" i="3"/>
  <c r="C70" i="3"/>
  <c r="B70" i="3"/>
  <c r="X69" i="3"/>
  <c r="AC69" i="3" s="1"/>
  <c r="W69" i="3"/>
  <c r="V69" i="3"/>
  <c r="U69" i="3"/>
  <c r="T69" i="3"/>
  <c r="S69" i="3"/>
  <c r="R69" i="3"/>
  <c r="Q69" i="3"/>
  <c r="AB69" i="3" s="1"/>
  <c r="P69" i="3"/>
  <c r="O69" i="3"/>
  <c r="N69" i="3"/>
  <c r="M69" i="3"/>
  <c r="L69" i="3"/>
  <c r="K69" i="3"/>
  <c r="J69" i="3"/>
  <c r="AA69" i="3" s="1"/>
  <c r="I69" i="3"/>
  <c r="H69" i="3"/>
  <c r="G69" i="3"/>
  <c r="F69" i="3"/>
  <c r="E69" i="3"/>
  <c r="D69" i="3"/>
  <c r="C69" i="3"/>
  <c r="B69" i="3"/>
  <c r="X62" i="3"/>
  <c r="AC62" i="3" s="1"/>
  <c r="W62" i="3"/>
  <c r="V62" i="3"/>
  <c r="U62" i="3"/>
  <c r="T62" i="3"/>
  <c r="T64" i="3" s="1"/>
  <c r="S62" i="3"/>
  <c r="R62" i="3"/>
  <c r="Q62" i="3"/>
  <c r="AB62" i="3" s="1"/>
  <c r="P62" i="3"/>
  <c r="O62" i="3"/>
  <c r="N62" i="3"/>
  <c r="M62" i="3"/>
  <c r="L62" i="3"/>
  <c r="L64" i="3" s="1"/>
  <c r="K62" i="3"/>
  <c r="J62" i="3"/>
  <c r="AA62" i="3" s="1"/>
  <c r="I62" i="3"/>
  <c r="H62" i="3"/>
  <c r="G62" i="3"/>
  <c r="F62" i="3"/>
  <c r="E62" i="3"/>
  <c r="D62" i="3"/>
  <c r="D64" i="3" s="1"/>
  <c r="C62" i="3"/>
  <c r="B62" i="3"/>
  <c r="X61" i="3"/>
  <c r="AC61" i="3" s="1"/>
  <c r="W61" i="3"/>
  <c r="V61" i="3"/>
  <c r="U61" i="3"/>
  <c r="T61" i="3"/>
  <c r="S61" i="3"/>
  <c r="R61" i="3"/>
  <c r="Q61" i="3"/>
  <c r="AB61" i="3" s="1"/>
  <c r="P61" i="3"/>
  <c r="O61" i="3"/>
  <c r="N61" i="3"/>
  <c r="M61" i="3"/>
  <c r="L61" i="3"/>
  <c r="K61" i="3"/>
  <c r="J61" i="3"/>
  <c r="AA61" i="3" s="1"/>
  <c r="I61" i="3"/>
  <c r="H61" i="3"/>
  <c r="G61" i="3"/>
  <c r="F61" i="3"/>
  <c r="E61" i="3"/>
  <c r="D61" i="3"/>
  <c r="C61" i="3"/>
  <c r="B61" i="3"/>
  <c r="X60" i="3"/>
  <c r="AC60" i="3" s="1"/>
  <c r="AJ8" i="3" s="1"/>
  <c r="W60" i="3"/>
  <c r="V60" i="3"/>
  <c r="U60" i="3"/>
  <c r="T60" i="3"/>
  <c r="S60" i="3"/>
  <c r="R60" i="3"/>
  <c r="Q60" i="3"/>
  <c r="AB60" i="3" s="1"/>
  <c r="AI8" i="3" s="1"/>
  <c r="P60" i="3"/>
  <c r="O60" i="3"/>
  <c r="N60" i="3"/>
  <c r="M60" i="3"/>
  <c r="L60" i="3"/>
  <c r="K60" i="3"/>
  <c r="J60" i="3"/>
  <c r="AA60" i="3" s="1"/>
  <c r="AH8" i="3" s="1"/>
  <c r="I60" i="3"/>
  <c r="H60" i="3"/>
  <c r="G60" i="3"/>
  <c r="F60" i="3"/>
  <c r="E60" i="3"/>
  <c r="D60" i="3"/>
  <c r="C60" i="3"/>
  <c r="B60" i="3"/>
  <c r="X59" i="3"/>
  <c r="AC59" i="3" s="1"/>
  <c r="W59" i="3"/>
  <c r="W63" i="3" s="1"/>
  <c r="V59" i="3"/>
  <c r="V63" i="3" s="1"/>
  <c r="U59" i="3"/>
  <c r="T59" i="3"/>
  <c r="S59" i="3"/>
  <c r="R59" i="3"/>
  <c r="Q59" i="3"/>
  <c r="AB59" i="3" s="1"/>
  <c r="P59" i="3"/>
  <c r="O59" i="3"/>
  <c r="O63" i="3" s="1"/>
  <c r="N59" i="3"/>
  <c r="N63" i="3" s="1"/>
  <c r="M59" i="3"/>
  <c r="L59" i="3"/>
  <c r="K59" i="3"/>
  <c r="J59" i="3"/>
  <c r="I59" i="3"/>
  <c r="H59" i="3"/>
  <c r="G59" i="3"/>
  <c r="G63" i="3" s="1"/>
  <c r="F59" i="3"/>
  <c r="E59" i="3"/>
  <c r="D59" i="3"/>
  <c r="C59" i="3"/>
  <c r="B59" i="3"/>
  <c r="X58" i="3"/>
  <c r="AC58" i="3" s="1"/>
  <c r="W58" i="3"/>
  <c r="V58" i="3"/>
  <c r="U58" i="3"/>
  <c r="T58" i="3"/>
  <c r="S58" i="3"/>
  <c r="R58" i="3"/>
  <c r="Q58" i="3"/>
  <c r="AB58" i="3" s="1"/>
  <c r="P58" i="3"/>
  <c r="P64" i="3" s="1"/>
  <c r="O58" i="3"/>
  <c r="N58" i="3"/>
  <c r="M58" i="3"/>
  <c r="L58" i="3"/>
  <c r="K58" i="3"/>
  <c r="J58" i="3"/>
  <c r="I58" i="3"/>
  <c r="H58" i="3"/>
  <c r="H64" i="3" s="1"/>
  <c r="G58" i="3"/>
  <c r="F58" i="3"/>
  <c r="E58" i="3"/>
  <c r="D58" i="3"/>
  <c r="C58" i="3"/>
  <c r="B58" i="3"/>
  <c r="X57" i="3"/>
  <c r="AC57" i="3" s="1"/>
  <c r="W57" i="3"/>
  <c r="V57" i="3"/>
  <c r="U57" i="3"/>
  <c r="T57" i="3"/>
  <c r="S57" i="3"/>
  <c r="R57" i="3"/>
  <c r="Q57" i="3"/>
  <c r="AB57" i="3" s="1"/>
  <c r="P57" i="3"/>
  <c r="O57" i="3"/>
  <c r="N57" i="3"/>
  <c r="M57" i="3"/>
  <c r="L57" i="3"/>
  <c r="K57" i="3"/>
  <c r="J57" i="3"/>
  <c r="AA57" i="3" s="1"/>
  <c r="I57" i="3"/>
  <c r="H57" i="3"/>
  <c r="G57" i="3"/>
  <c r="F57" i="3"/>
  <c r="E57" i="3"/>
  <c r="D57" i="3"/>
  <c r="C57" i="3"/>
  <c r="B57" i="3"/>
  <c r="X56" i="3"/>
  <c r="AC56" i="3" s="1"/>
  <c r="W56" i="3"/>
  <c r="V56" i="3"/>
  <c r="U56" i="3"/>
  <c r="T56" i="3"/>
  <c r="S56" i="3"/>
  <c r="R56" i="3"/>
  <c r="Q56" i="3"/>
  <c r="AB56" i="3" s="1"/>
  <c r="P56" i="3"/>
  <c r="O56" i="3"/>
  <c r="N56" i="3"/>
  <c r="M56" i="3"/>
  <c r="L56" i="3"/>
  <c r="K56" i="3"/>
  <c r="J56" i="3"/>
  <c r="AA56" i="3" s="1"/>
  <c r="I56" i="3"/>
  <c r="H56" i="3"/>
  <c r="G56" i="3"/>
  <c r="F56" i="3"/>
  <c r="E56" i="3"/>
  <c r="D56" i="3"/>
  <c r="C56" i="3"/>
  <c r="B56" i="3"/>
  <c r="X49" i="3"/>
  <c r="W49" i="3"/>
  <c r="V49" i="3"/>
  <c r="U49" i="3"/>
  <c r="U51" i="3" s="1"/>
  <c r="T49" i="3"/>
  <c r="S49" i="3"/>
  <c r="R49" i="3"/>
  <c r="Q49" i="3"/>
  <c r="AB49" i="3" s="1"/>
  <c r="P49" i="3"/>
  <c r="O49" i="3"/>
  <c r="N49" i="3"/>
  <c r="M49" i="3"/>
  <c r="M51" i="3" s="1"/>
  <c r="L49" i="3"/>
  <c r="K49" i="3"/>
  <c r="J49" i="3"/>
  <c r="AA49" i="3" s="1"/>
  <c r="I49" i="3"/>
  <c r="H49" i="3"/>
  <c r="G49" i="3"/>
  <c r="F49" i="3"/>
  <c r="E49" i="3"/>
  <c r="E51" i="3" s="1"/>
  <c r="D49" i="3"/>
  <c r="C49" i="3"/>
  <c r="B49" i="3"/>
  <c r="X48" i="3"/>
  <c r="AC48" i="3" s="1"/>
  <c r="W48" i="3"/>
  <c r="V48" i="3"/>
  <c r="U48" i="3"/>
  <c r="T48" i="3"/>
  <c r="S48" i="3"/>
  <c r="R48" i="3"/>
  <c r="Q48" i="3"/>
  <c r="AB48" i="3" s="1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X47" i="3"/>
  <c r="AC47" i="3" s="1"/>
  <c r="AJ7" i="3" s="1"/>
  <c r="W47" i="3"/>
  <c r="V47" i="3"/>
  <c r="U47" i="3"/>
  <c r="T47" i="3"/>
  <c r="S47" i="3"/>
  <c r="R47" i="3"/>
  <c r="Q47" i="3"/>
  <c r="AB47" i="3" s="1"/>
  <c r="AI7" i="3" s="1"/>
  <c r="P47" i="3"/>
  <c r="O47" i="3"/>
  <c r="N47" i="3"/>
  <c r="M47" i="3"/>
  <c r="L47" i="3"/>
  <c r="K47" i="3"/>
  <c r="J47" i="3"/>
  <c r="AA47" i="3" s="1"/>
  <c r="AH7" i="3" s="1"/>
  <c r="I47" i="3"/>
  <c r="H47" i="3"/>
  <c r="G47" i="3"/>
  <c r="F47" i="3"/>
  <c r="E47" i="3"/>
  <c r="D47" i="3"/>
  <c r="C47" i="3"/>
  <c r="B47" i="3"/>
  <c r="X46" i="3"/>
  <c r="AC46" i="3" s="1"/>
  <c r="W46" i="3"/>
  <c r="W50" i="3" s="1"/>
  <c r="V46" i="3"/>
  <c r="U46" i="3"/>
  <c r="T46" i="3"/>
  <c r="S46" i="3"/>
  <c r="R46" i="3"/>
  <c r="Q46" i="3"/>
  <c r="P46" i="3"/>
  <c r="P50" i="3" s="1"/>
  <c r="O46" i="3"/>
  <c r="N46" i="3"/>
  <c r="M46" i="3"/>
  <c r="L46" i="3"/>
  <c r="K46" i="3"/>
  <c r="J46" i="3"/>
  <c r="AA46" i="3" s="1"/>
  <c r="I46" i="3"/>
  <c r="H46" i="3"/>
  <c r="H50" i="3" s="1"/>
  <c r="G46" i="3"/>
  <c r="F46" i="3"/>
  <c r="E46" i="3"/>
  <c r="D46" i="3"/>
  <c r="C46" i="3"/>
  <c r="B46" i="3"/>
  <c r="X45" i="3"/>
  <c r="AC45" i="3" s="1"/>
  <c r="W45" i="3"/>
  <c r="V45" i="3"/>
  <c r="U45" i="3"/>
  <c r="T45" i="3"/>
  <c r="S45" i="3"/>
  <c r="R45" i="3"/>
  <c r="Q45" i="3"/>
  <c r="AB45" i="3" s="1"/>
  <c r="P45" i="3"/>
  <c r="O45" i="3"/>
  <c r="N45" i="3"/>
  <c r="M45" i="3"/>
  <c r="L45" i="3"/>
  <c r="K45" i="3"/>
  <c r="J45" i="3"/>
  <c r="I45" i="3"/>
  <c r="I51" i="3" s="1"/>
  <c r="H45" i="3"/>
  <c r="G45" i="3"/>
  <c r="F45" i="3"/>
  <c r="E45" i="3"/>
  <c r="D45" i="3"/>
  <c r="C45" i="3"/>
  <c r="B45" i="3"/>
  <c r="X44" i="3"/>
  <c r="AC44" i="3" s="1"/>
  <c r="W44" i="3"/>
  <c r="V44" i="3"/>
  <c r="U44" i="3"/>
  <c r="T44" i="3"/>
  <c r="S44" i="3"/>
  <c r="R44" i="3"/>
  <c r="Q44" i="3"/>
  <c r="AB44" i="3" s="1"/>
  <c r="P44" i="3"/>
  <c r="O44" i="3"/>
  <c r="N44" i="3"/>
  <c r="M44" i="3"/>
  <c r="L44" i="3"/>
  <c r="K44" i="3"/>
  <c r="J44" i="3"/>
  <c r="AA44" i="3" s="1"/>
  <c r="I44" i="3"/>
  <c r="H44" i="3"/>
  <c r="G44" i="3"/>
  <c r="F44" i="3"/>
  <c r="E44" i="3"/>
  <c r="D44" i="3"/>
  <c r="C44" i="3"/>
  <c r="B44" i="3"/>
  <c r="X43" i="3"/>
  <c r="AC43" i="3" s="1"/>
  <c r="W43" i="3"/>
  <c r="V43" i="3"/>
  <c r="U43" i="3"/>
  <c r="T43" i="3"/>
  <c r="S43" i="3"/>
  <c r="R43" i="3"/>
  <c r="Q43" i="3"/>
  <c r="AB43" i="3" s="1"/>
  <c r="P43" i="3"/>
  <c r="O43" i="3"/>
  <c r="N43" i="3"/>
  <c r="M43" i="3"/>
  <c r="L43" i="3"/>
  <c r="K43" i="3"/>
  <c r="J43" i="3"/>
  <c r="AA43" i="3" s="1"/>
  <c r="I43" i="3"/>
  <c r="H43" i="3"/>
  <c r="G43" i="3"/>
  <c r="F43" i="3"/>
  <c r="E43" i="3"/>
  <c r="D43" i="3"/>
  <c r="C43" i="3"/>
  <c r="B43" i="3"/>
  <c r="X36" i="3"/>
  <c r="AC36" i="3" s="1"/>
  <c r="W36" i="3"/>
  <c r="V36" i="3"/>
  <c r="V38" i="3" s="1"/>
  <c r="U36" i="3"/>
  <c r="T36" i="3"/>
  <c r="S36" i="3"/>
  <c r="R36" i="3"/>
  <c r="Q36" i="3"/>
  <c r="P36" i="3"/>
  <c r="O36" i="3"/>
  <c r="N36" i="3"/>
  <c r="N38" i="3" s="1"/>
  <c r="M36" i="3"/>
  <c r="L36" i="3"/>
  <c r="K36" i="3"/>
  <c r="J36" i="3"/>
  <c r="AA36" i="3" s="1"/>
  <c r="I36" i="3"/>
  <c r="H36" i="3"/>
  <c r="G36" i="3"/>
  <c r="F36" i="3"/>
  <c r="F38" i="3" s="1"/>
  <c r="E36" i="3"/>
  <c r="D36" i="3"/>
  <c r="C36" i="3"/>
  <c r="B36" i="3"/>
  <c r="X35" i="3"/>
  <c r="AC35" i="3" s="1"/>
  <c r="W35" i="3"/>
  <c r="V35" i="3"/>
  <c r="U35" i="3"/>
  <c r="T35" i="3"/>
  <c r="S35" i="3"/>
  <c r="R35" i="3"/>
  <c r="Q35" i="3"/>
  <c r="AB35" i="3" s="1"/>
  <c r="P35" i="3"/>
  <c r="O35" i="3"/>
  <c r="N35" i="3"/>
  <c r="M35" i="3"/>
  <c r="L35" i="3"/>
  <c r="K35" i="3"/>
  <c r="J35" i="3"/>
  <c r="AA35" i="3" s="1"/>
  <c r="I35" i="3"/>
  <c r="H35" i="3"/>
  <c r="G35" i="3"/>
  <c r="F35" i="3"/>
  <c r="E35" i="3"/>
  <c r="D35" i="3"/>
  <c r="C35" i="3"/>
  <c r="B35" i="3"/>
  <c r="X34" i="3"/>
  <c r="AC34" i="3" s="1"/>
  <c r="AJ6" i="3" s="1"/>
  <c r="W34" i="3"/>
  <c r="V34" i="3"/>
  <c r="U34" i="3"/>
  <c r="T34" i="3"/>
  <c r="S34" i="3"/>
  <c r="R34" i="3"/>
  <c r="Q34" i="3"/>
  <c r="AB34" i="3" s="1"/>
  <c r="AI6" i="3" s="1"/>
  <c r="P34" i="3"/>
  <c r="O34" i="3"/>
  <c r="N34" i="3"/>
  <c r="M34" i="3"/>
  <c r="L34" i="3"/>
  <c r="K34" i="3"/>
  <c r="J34" i="3"/>
  <c r="AA34" i="3" s="1"/>
  <c r="AH6" i="3" s="1"/>
  <c r="I34" i="3"/>
  <c r="H34" i="3"/>
  <c r="G34" i="3"/>
  <c r="F34" i="3"/>
  <c r="E34" i="3"/>
  <c r="D34" i="3"/>
  <c r="C34" i="3"/>
  <c r="B34" i="3"/>
  <c r="X33" i="3"/>
  <c r="AC33" i="3" s="1"/>
  <c r="W33" i="3"/>
  <c r="V33" i="3"/>
  <c r="U33" i="3"/>
  <c r="T33" i="3"/>
  <c r="S33" i="3"/>
  <c r="R33" i="3"/>
  <c r="Q33" i="3"/>
  <c r="AB33" i="3" s="1"/>
  <c r="P33" i="3"/>
  <c r="P37" i="3" s="1"/>
  <c r="O33" i="3"/>
  <c r="N33" i="3"/>
  <c r="M33" i="3"/>
  <c r="L33" i="3"/>
  <c r="K33" i="3"/>
  <c r="J33" i="3"/>
  <c r="I33" i="3"/>
  <c r="I37" i="3" s="1"/>
  <c r="H33" i="3"/>
  <c r="G33" i="3"/>
  <c r="F33" i="3"/>
  <c r="E33" i="3"/>
  <c r="D33" i="3"/>
  <c r="C33" i="3"/>
  <c r="B33" i="3"/>
  <c r="X32" i="3"/>
  <c r="AC32" i="3" s="1"/>
  <c r="W32" i="3"/>
  <c r="V32" i="3"/>
  <c r="U32" i="3"/>
  <c r="T32" i="3"/>
  <c r="S32" i="3"/>
  <c r="R32" i="3"/>
  <c r="R38" i="3" s="1"/>
  <c r="Q32" i="3"/>
  <c r="AB32" i="3" s="1"/>
  <c r="P32" i="3"/>
  <c r="O32" i="3"/>
  <c r="N32" i="3"/>
  <c r="M32" i="3"/>
  <c r="L32" i="3"/>
  <c r="K32" i="3"/>
  <c r="J32" i="3"/>
  <c r="AA32" i="3" s="1"/>
  <c r="I32" i="3"/>
  <c r="H32" i="3"/>
  <c r="G32" i="3"/>
  <c r="F32" i="3"/>
  <c r="E32" i="3"/>
  <c r="D32" i="3"/>
  <c r="C32" i="3"/>
  <c r="B32" i="3"/>
  <c r="B38" i="3" s="1"/>
  <c r="X31" i="3"/>
  <c r="AC31" i="3" s="1"/>
  <c r="W31" i="3"/>
  <c r="V31" i="3"/>
  <c r="U31" i="3"/>
  <c r="T31" i="3"/>
  <c r="S31" i="3"/>
  <c r="R31" i="3"/>
  <c r="Q31" i="3"/>
  <c r="AB31" i="3" s="1"/>
  <c r="P31" i="3"/>
  <c r="O31" i="3"/>
  <c r="N31" i="3"/>
  <c r="M31" i="3"/>
  <c r="L31" i="3"/>
  <c r="K31" i="3"/>
  <c r="J31" i="3"/>
  <c r="AA31" i="3" s="1"/>
  <c r="I31" i="3"/>
  <c r="H31" i="3"/>
  <c r="G31" i="3"/>
  <c r="F31" i="3"/>
  <c r="E31" i="3"/>
  <c r="D31" i="3"/>
  <c r="C31" i="3"/>
  <c r="B31" i="3"/>
  <c r="X30" i="3"/>
  <c r="AC30" i="3" s="1"/>
  <c r="W30" i="3"/>
  <c r="V30" i="3"/>
  <c r="U30" i="3"/>
  <c r="T30" i="3"/>
  <c r="S30" i="3"/>
  <c r="R30" i="3"/>
  <c r="Q30" i="3"/>
  <c r="AB30" i="3" s="1"/>
  <c r="P30" i="3"/>
  <c r="O30" i="3"/>
  <c r="N30" i="3"/>
  <c r="M30" i="3"/>
  <c r="L30" i="3"/>
  <c r="K30" i="3"/>
  <c r="J30" i="3"/>
  <c r="AA30" i="3" s="1"/>
  <c r="I30" i="3"/>
  <c r="H30" i="3"/>
  <c r="G30" i="3"/>
  <c r="F30" i="3"/>
  <c r="E30" i="3"/>
  <c r="D30" i="3"/>
  <c r="C30" i="3"/>
  <c r="B30" i="3"/>
  <c r="X23" i="3"/>
  <c r="W23" i="3"/>
  <c r="W25" i="3" s="1"/>
  <c r="V23" i="3"/>
  <c r="U23" i="3"/>
  <c r="T23" i="3"/>
  <c r="S23" i="3"/>
  <c r="R23" i="3"/>
  <c r="Q23" i="3"/>
  <c r="AB23" i="3" s="1"/>
  <c r="P23" i="3"/>
  <c r="O23" i="3"/>
  <c r="O25" i="3" s="1"/>
  <c r="N23" i="3"/>
  <c r="M23" i="3"/>
  <c r="L23" i="3"/>
  <c r="K23" i="3"/>
  <c r="J23" i="3"/>
  <c r="AA23" i="3" s="1"/>
  <c r="I23" i="3"/>
  <c r="H23" i="3"/>
  <c r="G23" i="3"/>
  <c r="G25" i="3" s="1"/>
  <c r="F23" i="3"/>
  <c r="E23" i="3"/>
  <c r="D23" i="3"/>
  <c r="C23" i="3"/>
  <c r="B23" i="3"/>
  <c r="X22" i="3"/>
  <c r="AC22" i="3" s="1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AA22" i="3" s="1"/>
  <c r="I22" i="3"/>
  <c r="H22" i="3"/>
  <c r="G22" i="3"/>
  <c r="F22" i="3"/>
  <c r="E22" i="3"/>
  <c r="D22" i="3"/>
  <c r="C22" i="3"/>
  <c r="B22" i="3"/>
  <c r="X21" i="3"/>
  <c r="AC21" i="3" s="1"/>
  <c r="AJ5" i="3" s="1"/>
  <c r="W21" i="3"/>
  <c r="V21" i="3"/>
  <c r="U21" i="3"/>
  <c r="T21" i="3"/>
  <c r="S21" i="3"/>
  <c r="R21" i="3"/>
  <c r="Q21" i="3"/>
  <c r="AB21" i="3" s="1"/>
  <c r="AI5" i="3" s="1"/>
  <c r="P21" i="3"/>
  <c r="O21" i="3"/>
  <c r="N21" i="3"/>
  <c r="M21" i="3"/>
  <c r="L21" i="3"/>
  <c r="K21" i="3"/>
  <c r="J21" i="3"/>
  <c r="AA21" i="3" s="1"/>
  <c r="AH5" i="3" s="1"/>
  <c r="I21" i="3"/>
  <c r="H21" i="3"/>
  <c r="G21" i="3"/>
  <c r="F21" i="3"/>
  <c r="E21" i="3"/>
  <c r="D21" i="3"/>
  <c r="C21" i="3"/>
  <c r="B21" i="3"/>
  <c r="X20" i="3"/>
  <c r="AC20" i="3" s="1"/>
  <c r="W20" i="3"/>
  <c r="V20" i="3"/>
  <c r="U20" i="3"/>
  <c r="T20" i="3"/>
  <c r="S20" i="3"/>
  <c r="R20" i="3"/>
  <c r="R24" i="3" s="1"/>
  <c r="Q20" i="3"/>
  <c r="AB20" i="3" s="1"/>
  <c r="P20" i="3"/>
  <c r="O20" i="3"/>
  <c r="N20" i="3"/>
  <c r="M20" i="3"/>
  <c r="L20" i="3"/>
  <c r="K20" i="3"/>
  <c r="J20" i="3"/>
  <c r="AA20" i="3" s="1"/>
  <c r="I20" i="3"/>
  <c r="H20" i="3"/>
  <c r="G20" i="3"/>
  <c r="F20" i="3"/>
  <c r="E20" i="3"/>
  <c r="D20" i="3"/>
  <c r="C20" i="3"/>
  <c r="B20" i="3"/>
  <c r="B24" i="3" s="1"/>
  <c r="X19" i="3"/>
  <c r="AC19" i="3" s="1"/>
  <c r="W19" i="3"/>
  <c r="V19" i="3"/>
  <c r="U19" i="3"/>
  <c r="T19" i="3"/>
  <c r="S19" i="3"/>
  <c r="S25" i="3" s="1"/>
  <c r="R19" i="3"/>
  <c r="Q19" i="3"/>
  <c r="AB19" i="3" s="1"/>
  <c r="P19" i="3"/>
  <c r="O19" i="3"/>
  <c r="N19" i="3"/>
  <c r="M19" i="3"/>
  <c r="L19" i="3"/>
  <c r="K19" i="3"/>
  <c r="K25" i="3" s="1"/>
  <c r="J19" i="3"/>
  <c r="AA19" i="3" s="1"/>
  <c r="I19" i="3"/>
  <c r="H19" i="3"/>
  <c r="G19" i="3"/>
  <c r="F19" i="3"/>
  <c r="E19" i="3"/>
  <c r="D19" i="3"/>
  <c r="C19" i="3"/>
  <c r="C25" i="3" s="1"/>
  <c r="B19" i="3"/>
  <c r="X18" i="3"/>
  <c r="AC18" i="3" s="1"/>
  <c r="W18" i="3"/>
  <c r="V18" i="3"/>
  <c r="U18" i="3"/>
  <c r="T18" i="3"/>
  <c r="S18" i="3"/>
  <c r="R18" i="3"/>
  <c r="Q18" i="3"/>
  <c r="AB18" i="3" s="1"/>
  <c r="P18" i="3"/>
  <c r="O18" i="3"/>
  <c r="N18" i="3"/>
  <c r="M18" i="3"/>
  <c r="L18" i="3"/>
  <c r="K18" i="3"/>
  <c r="J18" i="3"/>
  <c r="AA18" i="3" s="1"/>
  <c r="I18" i="3"/>
  <c r="H18" i="3"/>
  <c r="G18" i="3"/>
  <c r="F18" i="3"/>
  <c r="E18" i="3"/>
  <c r="D18" i="3"/>
  <c r="C18" i="3"/>
  <c r="B18" i="3"/>
  <c r="X17" i="3"/>
  <c r="AC17" i="3" s="1"/>
  <c r="W17" i="3"/>
  <c r="V17" i="3"/>
  <c r="U17" i="3"/>
  <c r="T17" i="3"/>
  <c r="S17" i="3"/>
  <c r="R17" i="3"/>
  <c r="Q17" i="3"/>
  <c r="AB17" i="3" s="1"/>
  <c r="P17" i="3"/>
  <c r="O17" i="3"/>
  <c r="N17" i="3"/>
  <c r="M17" i="3"/>
  <c r="L17" i="3"/>
  <c r="K17" i="3"/>
  <c r="J17" i="3"/>
  <c r="AA17" i="3" s="1"/>
  <c r="I17" i="3"/>
  <c r="H17" i="3"/>
  <c r="G17" i="3"/>
  <c r="F17" i="3"/>
  <c r="E17" i="3"/>
  <c r="D17" i="3"/>
  <c r="C17" i="3"/>
  <c r="B17" i="3"/>
  <c r="X10" i="3"/>
  <c r="AC10" i="3" s="1"/>
  <c r="W10" i="3"/>
  <c r="V10" i="3"/>
  <c r="U10" i="3"/>
  <c r="T10" i="3"/>
  <c r="S10" i="3"/>
  <c r="R10" i="3"/>
  <c r="Q10" i="3"/>
  <c r="AB10" i="3" s="1"/>
  <c r="P10" i="3"/>
  <c r="O10" i="3"/>
  <c r="N10" i="3"/>
  <c r="M10" i="3"/>
  <c r="L10" i="3"/>
  <c r="K10" i="3"/>
  <c r="J10" i="3"/>
  <c r="AA10" i="3" s="1"/>
  <c r="I10" i="3"/>
  <c r="H10" i="3"/>
  <c r="G10" i="3"/>
  <c r="F10" i="3"/>
  <c r="E10" i="3"/>
  <c r="D10" i="3"/>
  <c r="C10" i="3"/>
  <c r="B10" i="3"/>
  <c r="X9" i="3"/>
  <c r="AC9" i="3" s="1"/>
  <c r="W9" i="3"/>
  <c r="V9" i="3"/>
  <c r="U9" i="3"/>
  <c r="T9" i="3"/>
  <c r="S9" i="3"/>
  <c r="R9" i="3"/>
  <c r="Q9" i="3"/>
  <c r="AB9" i="3" s="1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X8" i="3"/>
  <c r="AC8" i="3" s="1"/>
  <c r="AJ4" i="3" s="1"/>
  <c r="W8" i="3"/>
  <c r="V8" i="3"/>
  <c r="U8" i="3"/>
  <c r="T8" i="3"/>
  <c r="S8" i="3"/>
  <c r="R8" i="3"/>
  <c r="Q8" i="3"/>
  <c r="AB8" i="3" s="1"/>
  <c r="AI4" i="3" s="1"/>
  <c r="P8" i="3"/>
  <c r="O8" i="3"/>
  <c r="N8" i="3"/>
  <c r="M8" i="3"/>
  <c r="L8" i="3"/>
  <c r="K8" i="3"/>
  <c r="J8" i="3"/>
  <c r="AA8" i="3" s="1"/>
  <c r="AH4" i="3" s="1"/>
  <c r="I8" i="3"/>
  <c r="H8" i="3"/>
  <c r="G8" i="3"/>
  <c r="F8" i="3"/>
  <c r="E8" i="3"/>
  <c r="D8" i="3"/>
  <c r="C8" i="3"/>
  <c r="B8" i="3"/>
  <c r="X7" i="3"/>
  <c r="AC7" i="3" s="1"/>
  <c r="W7" i="3"/>
  <c r="V7" i="3"/>
  <c r="U7" i="3"/>
  <c r="T7" i="3"/>
  <c r="S7" i="3"/>
  <c r="S11" i="3" s="1"/>
  <c r="R7" i="3"/>
  <c r="R11" i="3" s="1"/>
  <c r="Q7" i="3"/>
  <c r="AB7" i="3" s="1"/>
  <c r="P7" i="3"/>
  <c r="O7" i="3"/>
  <c r="N7" i="3"/>
  <c r="M7" i="3"/>
  <c r="L7" i="3"/>
  <c r="K7" i="3"/>
  <c r="K11" i="3" s="1"/>
  <c r="J7" i="3"/>
  <c r="AA7" i="3" s="1"/>
  <c r="I7" i="3"/>
  <c r="H7" i="3"/>
  <c r="G7" i="3"/>
  <c r="F7" i="3"/>
  <c r="E7" i="3"/>
  <c r="D7" i="3"/>
  <c r="C7" i="3"/>
  <c r="C11" i="3" s="1"/>
  <c r="B7" i="3"/>
  <c r="X6" i="3"/>
  <c r="AC6" i="3" s="1"/>
  <c r="W6" i="3"/>
  <c r="V6" i="3"/>
  <c r="U6" i="3"/>
  <c r="T6" i="3"/>
  <c r="S6" i="3"/>
  <c r="R6" i="3"/>
  <c r="Q6" i="3"/>
  <c r="AB6" i="3" s="1"/>
  <c r="P6" i="3"/>
  <c r="O6" i="3"/>
  <c r="N6" i="3"/>
  <c r="M6" i="3"/>
  <c r="L6" i="3"/>
  <c r="L12" i="3" s="1"/>
  <c r="K6" i="3"/>
  <c r="J6" i="3"/>
  <c r="AA6" i="3" s="1"/>
  <c r="I6" i="3"/>
  <c r="H6" i="3"/>
  <c r="G6" i="3"/>
  <c r="F6" i="3"/>
  <c r="E6" i="3"/>
  <c r="D6" i="3"/>
  <c r="C6" i="3"/>
  <c r="B6" i="3"/>
  <c r="X5" i="3"/>
  <c r="AC5" i="3" s="1"/>
  <c r="W5" i="3"/>
  <c r="V5" i="3"/>
  <c r="U5" i="3"/>
  <c r="T5" i="3"/>
  <c r="S5" i="3"/>
  <c r="R5" i="3"/>
  <c r="Q5" i="3"/>
  <c r="AB5" i="3" s="1"/>
  <c r="P5" i="3"/>
  <c r="O5" i="3"/>
  <c r="N5" i="3"/>
  <c r="M5" i="3"/>
  <c r="L5" i="3"/>
  <c r="K5" i="3"/>
  <c r="J5" i="3"/>
  <c r="AA5" i="3" s="1"/>
  <c r="I5" i="3"/>
  <c r="H5" i="3"/>
  <c r="G5" i="3"/>
  <c r="F5" i="3"/>
  <c r="E5" i="3"/>
  <c r="D5" i="3"/>
  <c r="C5" i="3"/>
  <c r="B5" i="3"/>
  <c r="X4" i="3"/>
  <c r="AC4" i="3" s="1"/>
  <c r="W4" i="3"/>
  <c r="V4" i="3"/>
  <c r="U4" i="3"/>
  <c r="T4" i="3"/>
  <c r="S4" i="3"/>
  <c r="R4" i="3"/>
  <c r="Q4" i="3"/>
  <c r="AB4" i="3" s="1"/>
  <c r="P4" i="3"/>
  <c r="O4" i="3"/>
  <c r="N4" i="3"/>
  <c r="M4" i="3"/>
  <c r="L4" i="3"/>
  <c r="K4" i="3"/>
  <c r="J4" i="3"/>
  <c r="AA4" i="3" s="1"/>
  <c r="I4" i="3"/>
  <c r="H4" i="3"/>
  <c r="G4" i="3"/>
  <c r="F4" i="3"/>
  <c r="E4" i="3"/>
  <c r="D4" i="3"/>
  <c r="C4" i="3"/>
  <c r="B4" i="3"/>
  <c r="Q90" i="3"/>
  <c r="AB90" i="3" s="1"/>
  <c r="I50" i="3"/>
  <c r="X114" i="2"/>
  <c r="AC114" i="2" s="1"/>
  <c r="W114" i="2"/>
  <c r="V114" i="2"/>
  <c r="U114" i="2"/>
  <c r="T114" i="2"/>
  <c r="S114" i="2"/>
  <c r="R114" i="2"/>
  <c r="Q114" i="2"/>
  <c r="AB114" i="2" s="1"/>
  <c r="P114" i="2"/>
  <c r="O114" i="2"/>
  <c r="N114" i="2"/>
  <c r="M114" i="2"/>
  <c r="L114" i="2"/>
  <c r="K114" i="2"/>
  <c r="J114" i="2"/>
  <c r="AA114" i="2" s="1"/>
  <c r="I114" i="2"/>
  <c r="H114" i="2"/>
  <c r="G114" i="2"/>
  <c r="F114" i="2"/>
  <c r="E114" i="2"/>
  <c r="D114" i="2"/>
  <c r="C114" i="2"/>
  <c r="B114" i="2"/>
  <c r="X113" i="2"/>
  <c r="AC113" i="2" s="1"/>
  <c r="W113" i="2"/>
  <c r="V113" i="2"/>
  <c r="U113" i="2"/>
  <c r="T113" i="2"/>
  <c r="S113" i="2"/>
  <c r="R113" i="2"/>
  <c r="Q113" i="2"/>
  <c r="AB113" i="2" s="1"/>
  <c r="P113" i="2"/>
  <c r="O113" i="2"/>
  <c r="N113" i="2"/>
  <c r="M113" i="2"/>
  <c r="L113" i="2"/>
  <c r="K113" i="2"/>
  <c r="J113" i="2"/>
  <c r="AA113" i="2" s="1"/>
  <c r="I113" i="2"/>
  <c r="H113" i="2"/>
  <c r="G113" i="2"/>
  <c r="F113" i="2"/>
  <c r="E113" i="2"/>
  <c r="D113" i="2"/>
  <c r="C113" i="2"/>
  <c r="B113" i="2"/>
  <c r="X112" i="2"/>
  <c r="AC112" i="2" s="1"/>
  <c r="AJ12" i="2" s="1"/>
  <c r="W112" i="2"/>
  <c r="V112" i="2"/>
  <c r="U112" i="2"/>
  <c r="T112" i="2"/>
  <c r="S112" i="2"/>
  <c r="R112" i="2"/>
  <c r="Q112" i="2"/>
  <c r="AB112" i="2" s="1"/>
  <c r="AI12" i="2" s="1"/>
  <c r="P112" i="2"/>
  <c r="O112" i="2"/>
  <c r="N112" i="2"/>
  <c r="M112" i="2"/>
  <c r="L112" i="2"/>
  <c r="K112" i="2"/>
  <c r="J112" i="2"/>
  <c r="AA112" i="2" s="1"/>
  <c r="AH12" i="2" s="1"/>
  <c r="I112" i="2"/>
  <c r="H112" i="2"/>
  <c r="G112" i="2"/>
  <c r="F112" i="2"/>
  <c r="E112" i="2"/>
  <c r="D112" i="2"/>
  <c r="C112" i="2"/>
  <c r="B112" i="2"/>
  <c r="X111" i="2"/>
  <c r="AC111" i="2" s="1"/>
  <c r="W111" i="2"/>
  <c r="V111" i="2"/>
  <c r="U111" i="2"/>
  <c r="T111" i="2"/>
  <c r="S111" i="2"/>
  <c r="R111" i="2"/>
  <c r="Q111" i="2"/>
  <c r="AB111" i="2" s="1"/>
  <c r="P111" i="2"/>
  <c r="O111" i="2"/>
  <c r="N111" i="2"/>
  <c r="M111" i="2"/>
  <c r="L111" i="2"/>
  <c r="K111" i="2"/>
  <c r="J111" i="2"/>
  <c r="AA111" i="2" s="1"/>
  <c r="I111" i="2"/>
  <c r="H111" i="2"/>
  <c r="G111" i="2"/>
  <c r="F111" i="2"/>
  <c r="E111" i="2"/>
  <c r="D111" i="2"/>
  <c r="C111" i="2"/>
  <c r="B111" i="2"/>
  <c r="X110" i="2"/>
  <c r="AC110" i="2" s="1"/>
  <c r="W110" i="2"/>
  <c r="V110" i="2"/>
  <c r="U110" i="2"/>
  <c r="T110" i="2"/>
  <c r="S110" i="2"/>
  <c r="R110" i="2"/>
  <c r="Q110" i="2"/>
  <c r="AB110" i="2" s="1"/>
  <c r="P110" i="2"/>
  <c r="O110" i="2"/>
  <c r="N110" i="2"/>
  <c r="M110" i="2"/>
  <c r="L110" i="2"/>
  <c r="K110" i="2"/>
  <c r="J110" i="2"/>
  <c r="AA110" i="2" s="1"/>
  <c r="I110" i="2"/>
  <c r="H110" i="2"/>
  <c r="G110" i="2"/>
  <c r="F110" i="2"/>
  <c r="E110" i="2"/>
  <c r="D110" i="2"/>
  <c r="C110" i="2"/>
  <c r="B110" i="2"/>
  <c r="X109" i="2"/>
  <c r="AC109" i="2" s="1"/>
  <c r="W109" i="2"/>
  <c r="V109" i="2"/>
  <c r="U109" i="2"/>
  <c r="T109" i="2"/>
  <c r="S109" i="2"/>
  <c r="R109" i="2"/>
  <c r="Q109" i="2"/>
  <c r="AB109" i="2" s="1"/>
  <c r="P109" i="2"/>
  <c r="O109" i="2"/>
  <c r="N109" i="2"/>
  <c r="M109" i="2"/>
  <c r="L109" i="2"/>
  <c r="K109" i="2"/>
  <c r="J109" i="2"/>
  <c r="AA109" i="2" s="1"/>
  <c r="I109" i="2"/>
  <c r="H109" i="2"/>
  <c r="G109" i="2"/>
  <c r="F109" i="2"/>
  <c r="E109" i="2"/>
  <c r="D109" i="2"/>
  <c r="C109" i="2"/>
  <c r="B109" i="2"/>
  <c r="X108" i="2"/>
  <c r="AC108" i="2" s="1"/>
  <c r="W108" i="2"/>
  <c r="V108" i="2"/>
  <c r="U108" i="2"/>
  <c r="T108" i="2"/>
  <c r="S108" i="2"/>
  <c r="R108" i="2"/>
  <c r="Q108" i="2"/>
  <c r="AB108" i="2" s="1"/>
  <c r="P108" i="2"/>
  <c r="O108" i="2"/>
  <c r="N108" i="2"/>
  <c r="M108" i="2"/>
  <c r="L108" i="2"/>
  <c r="K108" i="2"/>
  <c r="J108" i="2"/>
  <c r="AA108" i="2" s="1"/>
  <c r="I108" i="2"/>
  <c r="H108" i="2"/>
  <c r="G108" i="2"/>
  <c r="F108" i="2"/>
  <c r="E108" i="2"/>
  <c r="D108" i="2"/>
  <c r="C108" i="2"/>
  <c r="B108" i="2"/>
  <c r="X101" i="2"/>
  <c r="AC101" i="2" s="1"/>
  <c r="W101" i="2"/>
  <c r="V101" i="2"/>
  <c r="U101" i="2"/>
  <c r="T101" i="2"/>
  <c r="S101" i="2"/>
  <c r="R101" i="2"/>
  <c r="Q101" i="2"/>
  <c r="AB101" i="2" s="1"/>
  <c r="P101" i="2"/>
  <c r="O101" i="2"/>
  <c r="N101" i="2"/>
  <c r="M101" i="2"/>
  <c r="L101" i="2"/>
  <c r="K101" i="2"/>
  <c r="J101" i="2"/>
  <c r="AA101" i="2" s="1"/>
  <c r="I101" i="2"/>
  <c r="H101" i="2"/>
  <c r="G101" i="2"/>
  <c r="F101" i="2"/>
  <c r="E101" i="2"/>
  <c r="D101" i="2"/>
  <c r="C101" i="2"/>
  <c r="B101" i="2"/>
  <c r="X100" i="2"/>
  <c r="AC100" i="2" s="1"/>
  <c r="W100" i="2"/>
  <c r="V100" i="2"/>
  <c r="U100" i="2"/>
  <c r="T100" i="2"/>
  <c r="S100" i="2"/>
  <c r="R100" i="2"/>
  <c r="Q100" i="2"/>
  <c r="AB100" i="2" s="1"/>
  <c r="P100" i="2"/>
  <c r="O100" i="2"/>
  <c r="N100" i="2"/>
  <c r="M100" i="2"/>
  <c r="L100" i="2"/>
  <c r="K100" i="2"/>
  <c r="J100" i="2"/>
  <c r="AA100" i="2" s="1"/>
  <c r="I100" i="2"/>
  <c r="H100" i="2"/>
  <c r="G100" i="2"/>
  <c r="F100" i="2"/>
  <c r="E100" i="2"/>
  <c r="D100" i="2"/>
  <c r="C100" i="2"/>
  <c r="B100" i="2"/>
  <c r="X99" i="2"/>
  <c r="AC99" i="2" s="1"/>
  <c r="AJ11" i="2" s="1"/>
  <c r="W99" i="2"/>
  <c r="V99" i="2"/>
  <c r="U99" i="2"/>
  <c r="T99" i="2"/>
  <c r="S99" i="2"/>
  <c r="R99" i="2"/>
  <c r="Q99" i="2"/>
  <c r="AB99" i="2" s="1"/>
  <c r="AI11" i="2" s="1"/>
  <c r="P99" i="2"/>
  <c r="O99" i="2"/>
  <c r="N99" i="2"/>
  <c r="M99" i="2"/>
  <c r="L99" i="2"/>
  <c r="K99" i="2"/>
  <c r="J99" i="2"/>
  <c r="AA99" i="2" s="1"/>
  <c r="AH11" i="2" s="1"/>
  <c r="I99" i="2"/>
  <c r="H99" i="2"/>
  <c r="G99" i="2"/>
  <c r="F99" i="2"/>
  <c r="E99" i="2"/>
  <c r="D99" i="2"/>
  <c r="C99" i="2"/>
  <c r="B99" i="2"/>
  <c r="X98" i="2"/>
  <c r="AC98" i="2" s="1"/>
  <c r="W98" i="2"/>
  <c r="V98" i="2"/>
  <c r="U98" i="2"/>
  <c r="T98" i="2"/>
  <c r="S98" i="2"/>
  <c r="S102" i="2" s="1"/>
  <c r="R98" i="2"/>
  <c r="Q98" i="2"/>
  <c r="AB98" i="2" s="1"/>
  <c r="P98" i="2"/>
  <c r="O98" i="2"/>
  <c r="N98" i="2"/>
  <c r="M98" i="2"/>
  <c r="L98" i="2"/>
  <c r="K98" i="2"/>
  <c r="K102" i="2" s="1"/>
  <c r="J98" i="2"/>
  <c r="AA98" i="2" s="1"/>
  <c r="I98" i="2"/>
  <c r="H98" i="2"/>
  <c r="G98" i="2"/>
  <c r="F98" i="2"/>
  <c r="E98" i="2"/>
  <c r="D98" i="2"/>
  <c r="C98" i="2"/>
  <c r="C102" i="2" s="1"/>
  <c r="B98" i="2"/>
  <c r="X97" i="2"/>
  <c r="AC97" i="2" s="1"/>
  <c r="W97" i="2"/>
  <c r="V97" i="2"/>
  <c r="U97" i="2"/>
  <c r="T97" i="2"/>
  <c r="S97" i="2"/>
  <c r="R97" i="2"/>
  <c r="Q97" i="2"/>
  <c r="AB97" i="2" s="1"/>
  <c r="P97" i="2"/>
  <c r="O97" i="2"/>
  <c r="N97" i="2"/>
  <c r="M97" i="2"/>
  <c r="L97" i="2"/>
  <c r="K97" i="2"/>
  <c r="J97" i="2"/>
  <c r="AA97" i="2" s="1"/>
  <c r="I97" i="2"/>
  <c r="H97" i="2"/>
  <c r="G97" i="2"/>
  <c r="F97" i="2"/>
  <c r="E97" i="2"/>
  <c r="D97" i="2"/>
  <c r="C97" i="2"/>
  <c r="B97" i="2"/>
  <c r="X96" i="2"/>
  <c r="AC96" i="2" s="1"/>
  <c r="W96" i="2"/>
  <c r="V96" i="2"/>
  <c r="U96" i="2"/>
  <c r="T96" i="2"/>
  <c r="S96" i="2"/>
  <c r="R96" i="2"/>
  <c r="Q96" i="2"/>
  <c r="AB96" i="2" s="1"/>
  <c r="P96" i="2"/>
  <c r="O96" i="2"/>
  <c r="N96" i="2"/>
  <c r="M96" i="2"/>
  <c r="L96" i="2"/>
  <c r="K96" i="2"/>
  <c r="J96" i="2"/>
  <c r="AA96" i="2" s="1"/>
  <c r="I96" i="2"/>
  <c r="H96" i="2"/>
  <c r="G96" i="2"/>
  <c r="F96" i="2"/>
  <c r="E96" i="2"/>
  <c r="D96" i="2"/>
  <c r="C96" i="2"/>
  <c r="B96" i="2"/>
  <c r="X95" i="2"/>
  <c r="AC95" i="2" s="1"/>
  <c r="W95" i="2"/>
  <c r="V95" i="2"/>
  <c r="U95" i="2"/>
  <c r="T95" i="2"/>
  <c r="S95" i="2"/>
  <c r="R95" i="2"/>
  <c r="Q95" i="2"/>
  <c r="AB95" i="2" s="1"/>
  <c r="P95" i="2"/>
  <c r="O95" i="2"/>
  <c r="N95" i="2"/>
  <c r="M95" i="2"/>
  <c r="L95" i="2"/>
  <c r="K95" i="2"/>
  <c r="J95" i="2"/>
  <c r="AA95" i="2" s="1"/>
  <c r="I95" i="2"/>
  <c r="H95" i="2"/>
  <c r="G95" i="2"/>
  <c r="F95" i="2"/>
  <c r="E95" i="2"/>
  <c r="D95" i="2"/>
  <c r="C95" i="2"/>
  <c r="B95" i="2"/>
  <c r="X88" i="2"/>
  <c r="AC88" i="2" s="1"/>
  <c r="W88" i="2"/>
  <c r="V88" i="2"/>
  <c r="U88" i="2"/>
  <c r="T88" i="2"/>
  <c r="S88" i="2"/>
  <c r="R88" i="2"/>
  <c r="Q88" i="2"/>
  <c r="AB88" i="2" s="1"/>
  <c r="P88" i="2"/>
  <c r="O88" i="2"/>
  <c r="N88" i="2"/>
  <c r="M88" i="2"/>
  <c r="L88" i="2"/>
  <c r="K88" i="2"/>
  <c r="J88" i="2"/>
  <c r="AA88" i="2" s="1"/>
  <c r="I88" i="2"/>
  <c r="H88" i="2"/>
  <c r="G88" i="2"/>
  <c r="F88" i="2"/>
  <c r="E88" i="2"/>
  <c r="D88" i="2"/>
  <c r="C88" i="2"/>
  <c r="B88" i="2"/>
  <c r="X87" i="2"/>
  <c r="AC87" i="2" s="1"/>
  <c r="W87" i="2"/>
  <c r="V87" i="2"/>
  <c r="U87" i="2"/>
  <c r="T87" i="2"/>
  <c r="S87" i="2"/>
  <c r="R87" i="2"/>
  <c r="Q87" i="2"/>
  <c r="AB87" i="2" s="1"/>
  <c r="P87" i="2"/>
  <c r="O87" i="2"/>
  <c r="N87" i="2"/>
  <c r="M87" i="2"/>
  <c r="L87" i="2"/>
  <c r="K87" i="2"/>
  <c r="J87" i="2"/>
  <c r="AA87" i="2" s="1"/>
  <c r="I87" i="2"/>
  <c r="H87" i="2"/>
  <c r="G87" i="2"/>
  <c r="F87" i="2"/>
  <c r="E87" i="2"/>
  <c r="D87" i="2"/>
  <c r="C87" i="2"/>
  <c r="B87" i="2"/>
  <c r="X86" i="2"/>
  <c r="AC86" i="2" s="1"/>
  <c r="AJ10" i="2" s="1"/>
  <c r="W86" i="2"/>
  <c r="V86" i="2"/>
  <c r="U86" i="2"/>
  <c r="T86" i="2"/>
  <c r="S86" i="2"/>
  <c r="R86" i="2"/>
  <c r="Q86" i="2"/>
  <c r="AB86" i="2" s="1"/>
  <c r="AI10" i="2" s="1"/>
  <c r="P86" i="2"/>
  <c r="O86" i="2"/>
  <c r="N86" i="2"/>
  <c r="M86" i="2"/>
  <c r="L86" i="2"/>
  <c r="K86" i="2"/>
  <c r="J86" i="2"/>
  <c r="AA86" i="2" s="1"/>
  <c r="AH10" i="2" s="1"/>
  <c r="I86" i="2"/>
  <c r="H86" i="2"/>
  <c r="G86" i="2"/>
  <c r="F86" i="2"/>
  <c r="E86" i="2"/>
  <c r="D86" i="2"/>
  <c r="C86" i="2"/>
  <c r="B86" i="2"/>
  <c r="X85" i="2"/>
  <c r="AC85" i="2" s="1"/>
  <c r="W85" i="2"/>
  <c r="V85" i="2"/>
  <c r="U85" i="2"/>
  <c r="T85" i="2"/>
  <c r="S85" i="2"/>
  <c r="R85" i="2"/>
  <c r="Q85" i="2"/>
  <c r="AB85" i="2" s="1"/>
  <c r="P85" i="2"/>
  <c r="O85" i="2"/>
  <c r="N85" i="2"/>
  <c r="M85" i="2"/>
  <c r="L85" i="2"/>
  <c r="K85" i="2"/>
  <c r="J85" i="2"/>
  <c r="AA85" i="2" s="1"/>
  <c r="I85" i="2"/>
  <c r="H85" i="2"/>
  <c r="G85" i="2"/>
  <c r="F85" i="2"/>
  <c r="E85" i="2"/>
  <c r="D85" i="2"/>
  <c r="C85" i="2"/>
  <c r="B85" i="2"/>
  <c r="X84" i="2"/>
  <c r="W84" i="2"/>
  <c r="V84" i="2"/>
  <c r="U84" i="2"/>
  <c r="T84" i="2"/>
  <c r="S84" i="2"/>
  <c r="R84" i="2"/>
  <c r="Q84" i="2"/>
  <c r="AB84" i="2" s="1"/>
  <c r="P84" i="2"/>
  <c r="O84" i="2"/>
  <c r="N84" i="2"/>
  <c r="M84" i="2"/>
  <c r="L84" i="2"/>
  <c r="K84" i="2"/>
  <c r="J84" i="2"/>
  <c r="AA84" i="2" s="1"/>
  <c r="I84" i="2"/>
  <c r="H84" i="2"/>
  <c r="G84" i="2"/>
  <c r="F84" i="2"/>
  <c r="E84" i="2"/>
  <c r="D84" i="2"/>
  <c r="C84" i="2"/>
  <c r="B84" i="2"/>
  <c r="X83" i="2"/>
  <c r="AC83" i="2" s="1"/>
  <c r="W83" i="2"/>
  <c r="V83" i="2"/>
  <c r="U83" i="2"/>
  <c r="T83" i="2"/>
  <c r="S83" i="2"/>
  <c r="R83" i="2"/>
  <c r="Q83" i="2"/>
  <c r="AB83" i="2" s="1"/>
  <c r="P83" i="2"/>
  <c r="O83" i="2"/>
  <c r="N83" i="2"/>
  <c r="M83" i="2"/>
  <c r="L83" i="2"/>
  <c r="K83" i="2"/>
  <c r="J83" i="2"/>
  <c r="AA83" i="2" s="1"/>
  <c r="I83" i="2"/>
  <c r="H83" i="2"/>
  <c r="G83" i="2"/>
  <c r="F83" i="2"/>
  <c r="E83" i="2"/>
  <c r="D83" i="2"/>
  <c r="C83" i="2"/>
  <c r="B83" i="2"/>
  <c r="X82" i="2"/>
  <c r="AC82" i="2" s="1"/>
  <c r="W82" i="2"/>
  <c r="V82" i="2"/>
  <c r="U82" i="2"/>
  <c r="T82" i="2"/>
  <c r="S82" i="2"/>
  <c r="R82" i="2"/>
  <c r="Q82" i="2"/>
  <c r="AB82" i="2" s="1"/>
  <c r="P82" i="2"/>
  <c r="O82" i="2"/>
  <c r="N82" i="2"/>
  <c r="M82" i="2"/>
  <c r="L82" i="2"/>
  <c r="K82" i="2"/>
  <c r="J82" i="2"/>
  <c r="AA82" i="2" s="1"/>
  <c r="I82" i="2"/>
  <c r="H82" i="2"/>
  <c r="G82" i="2"/>
  <c r="F82" i="2"/>
  <c r="E82" i="2"/>
  <c r="D82" i="2"/>
  <c r="C82" i="2"/>
  <c r="B82" i="2"/>
  <c r="X75" i="2"/>
  <c r="AC75" i="2" s="1"/>
  <c r="W75" i="2"/>
  <c r="V75" i="2"/>
  <c r="U75" i="2"/>
  <c r="T75" i="2"/>
  <c r="S75" i="2"/>
  <c r="R75" i="2"/>
  <c r="Q75" i="2"/>
  <c r="AB75" i="2" s="1"/>
  <c r="P75" i="2"/>
  <c r="O75" i="2"/>
  <c r="N75" i="2"/>
  <c r="M75" i="2"/>
  <c r="L75" i="2"/>
  <c r="K75" i="2"/>
  <c r="J75" i="2"/>
  <c r="AA75" i="2" s="1"/>
  <c r="I75" i="2"/>
  <c r="H75" i="2"/>
  <c r="G75" i="2"/>
  <c r="F75" i="2"/>
  <c r="E75" i="2"/>
  <c r="D75" i="2"/>
  <c r="C75" i="2"/>
  <c r="B75" i="2"/>
  <c r="X74" i="2"/>
  <c r="AC74" i="2" s="1"/>
  <c r="W74" i="2"/>
  <c r="V74" i="2"/>
  <c r="U74" i="2"/>
  <c r="T74" i="2"/>
  <c r="S74" i="2"/>
  <c r="R74" i="2"/>
  <c r="Q74" i="2"/>
  <c r="AB74" i="2" s="1"/>
  <c r="P74" i="2"/>
  <c r="O74" i="2"/>
  <c r="N74" i="2"/>
  <c r="M74" i="2"/>
  <c r="L74" i="2"/>
  <c r="K74" i="2"/>
  <c r="J74" i="2"/>
  <c r="AA74" i="2" s="1"/>
  <c r="I74" i="2"/>
  <c r="H74" i="2"/>
  <c r="G74" i="2"/>
  <c r="F74" i="2"/>
  <c r="E74" i="2"/>
  <c r="D74" i="2"/>
  <c r="C74" i="2"/>
  <c r="B74" i="2"/>
  <c r="X73" i="2"/>
  <c r="AC73" i="2" s="1"/>
  <c r="AJ9" i="2" s="1"/>
  <c r="W73" i="2"/>
  <c r="V73" i="2"/>
  <c r="U73" i="2"/>
  <c r="T73" i="2"/>
  <c r="S73" i="2"/>
  <c r="R73" i="2"/>
  <c r="Q73" i="2"/>
  <c r="AB73" i="2" s="1"/>
  <c r="AI9" i="2" s="1"/>
  <c r="P73" i="2"/>
  <c r="O73" i="2"/>
  <c r="N73" i="2"/>
  <c r="M73" i="2"/>
  <c r="L73" i="2"/>
  <c r="K73" i="2"/>
  <c r="J73" i="2"/>
  <c r="AA73" i="2" s="1"/>
  <c r="AH9" i="2" s="1"/>
  <c r="I73" i="2"/>
  <c r="H73" i="2"/>
  <c r="G73" i="2"/>
  <c r="F73" i="2"/>
  <c r="E73" i="2"/>
  <c r="D73" i="2"/>
  <c r="C73" i="2"/>
  <c r="B73" i="2"/>
  <c r="X72" i="2"/>
  <c r="AC72" i="2" s="1"/>
  <c r="W72" i="2"/>
  <c r="V72" i="2"/>
  <c r="U72" i="2"/>
  <c r="T72" i="2"/>
  <c r="S72" i="2"/>
  <c r="R72" i="2"/>
  <c r="Q72" i="2"/>
  <c r="AB72" i="2" s="1"/>
  <c r="P72" i="2"/>
  <c r="O72" i="2"/>
  <c r="N72" i="2"/>
  <c r="M72" i="2"/>
  <c r="M76" i="2" s="1"/>
  <c r="L72" i="2"/>
  <c r="K72" i="2"/>
  <c r="J72" i="2"/>
  <c r="AA72" i="2" s="1"/>
  <c r="I72" i="2"/>
  <c r="H72" i="2"/>
  <c r="G72" i="2"/>
  <c r="F72" i="2"/>
  <c r="E72" i="2"/>
  <c r="E76" i="2" s="1"/>
  <c r="D72" i="2"/>
  <c r="C72" i="2"/>
  <c r="B72" i="2"/>
  <c r="X71" i="2"/>
  <c r="AC71" i="2" s="1"/>
  <c r="W71" i="2"/>
  <c r="V71" i="2"/>
  <c r="U71" i="2"/>
  <c r="T71" i="2"/>
  <c r="S71" i="2"/>
  <c r="R71" i="2"/>
  <c r="Q71" i="2"/>
  <c r="AB71" i="2" s="1"/>
  <c r="P71" i="2"/>
  <c r="O71" i="2"/>
  <c r="N71" i="2"/>
  <c r="M71" i="2"/>
  <c r="L71" i="2"/>
  <c r="K71" i="2"/>
  <c r="J71" i="2"/>
  <c r="AA71" i="2" s="1"/>
  <c r="I71" i="2"/>
  <c r="H71" i="2"/>
  <c r="G71" i="2"/>
  <c r="F71" i="2"/>
  <c r="E71" i="2"/>
  <c r="D71" i="2"/>
  <c r="C71" i="2"/>
  <c r="B71" i="2"/>
  <c r="X70" i="2"/>
  <c r="AC70" i="2" s="1"/>
  <c r="W70" i="2"/>
  <c r="V70" i="2"/>
  <c r="U70" i="2"/>
  <c r="T70" i="2"/>
  <c r="S70" i="2"/>
  <c r="R70" i="2"/>
  <c r="Q70" i="2"/>
  <c r="AB70" i="2" s="1"/>
  <c r="P70" i="2"/>
  <c r="O70" i="2"/>
  <c r="N70" i="2"/>
  <c r="M70" i="2"/>
  <c r="L70" i="2"/>
  <c r="K70" i="2"/>
  <c r="J70" i="2"/>
  <c r="AA70" i="2" s="1"/>
  <c r="I70" i="2"/>
  <c r="H70" i="2"/>
  <c r="G70" i="2"/>
  <c r="F70" i="2"/>
  <c r="E70" i="2"/>
  <c r="D70" i="2"/>
  <c r="C70" i="2"/>
  <c r="B70" i="2"/>
  <c r="X69" i="2"/>
  <c r="AC69" i="2" s="1"/>
  <c r="W69" i="2"/>
  <c r="V69" i="2"/>
  <c r="U69" i="2"/>
  <c r="T69" i="2"/>
  <c r="S69" i="2"/>
  <c r="R69" i="2"/>
  <c r="Q69" i="2"/>
  <c r="AB69" i="2" s="1"/>
  <c r="P69" i="2"/>
  <c r="O69" i="2"/>
  <c r="N69" i="2"/>
  <c r="M69" i="2"/>
  <c r="L69" i="2"/>
  <c r="K69" i="2"/>
  <c r="J69" i="2"/>
  <c r="AA69" i="2" s="1"/>
  <c r="I69" i="2"/>
  <c r="H69" i="2"/>
  <c r="G69" i="2"/>
  <c r="F69" i="2"/>
  <c r="E69" i="2"/>
  <c r="D69" i="2"/>
  <c r="C69" i="2"/>
  <c r="B69" i="2"/>
  <c r="X62" i="2"/>
  <c r="AC62" i="2" s="1"/>
  <c r="W62" i="2"/>
  <c r="V62" i="2"/>
  <c r="U62" i="2"/>
  <c r="T62" i="2"/>
  <c r="S62" i="2"/>
  <c r="R62" i="2"/>
  <c r="Q62" i="2"/>
  <c r="AB62" i="2" s="1"/>
  <c r="P62" i="2"/>
  <c r="O62" i="2"/>
  <c r="N62" i="2"/>
  <c r="M62" i="2"/>
  <c r="L62" i="2"/>
  <c r="K62" i="2"/>
  <c r="J62" i="2"/>
  <c r="AA62" i="2" s="1"/>
  <c r="I62" i="2"/>
  <c r="H62" i="2"/>
  <c r="G62" i="2"/>
  <c r="F62" i="2"/>
  <c r="E62" i="2"/>
  <c r="D62" i="2"/>
  <c r="C62" i="2"/>
  <c r="B62" i="2"/>
  <c r="X61" i="2"/>
  <c r="AC61" i="2" s="1"/>
  <c r="W61" i="2"/>
  <c r="V61" i="2"/>
  <c r="U61" i="2"/>
  <c r="T61" i="2"/>
  <c r="S61" i="2"/>
  <c r="R61" i="2"/>
  <c r="Q61" i="2"/>
  <c r="AB61" i="2" s="1"/>
  <c r="P61" i="2"/>
  <c r="O61" i="2"/>
  <c r="N61" i="2"/>
  <c r="M61" i="2"/>
  <c r="L61" i="2"/>
  <c r="K61" i="2"/>
  <c r="J61" i="2"/>
  <c r="AA61" i="2" s="1"/>
  <c r="I61" i="2"/>
  <c r="H61" i="2"/>
  <c r="G61" i="2"/>
  <c r="F61" i="2"/>
  <c r="E61" i="2"/>
  <c r="D61" i="2"/>
  <c r="C61" i="2"/>
  <c r="B61" i="2"/>
  <c r="X60" i="2"/>
  <c r="AC60" i="2" s="1"/>
  <c r="AJ8" i="2" s="1"/>
  <c r="W60" i="2"/>
  <c r="V60" i="2"/>
  <c r="U60" i="2"/>
  <c r="T60" i="2"/>
  <c r="S60" i="2"/>
  <c r="R60" i="2"/>
  <c r="Q60" i="2"/>
  <c r="AB60" i="2" s="1"/>
  <c r="AI8" i="2" s="1"/>
  <c r="P60" i="2"/>
  <c r="O60" i="2"/>
  <c r="N60" i="2"/>
  <c r="M60" i="2"/>
  <c r="L60" i="2"/>
  <c r="K60" i="2"/>
  <c r="J60" i="2"/>
  <c r="AA60" i="2" s="1"/>
  <c r="AH8" i="2" s="1"/>
  <c r="I60" i="2"/>
  <c r="H60" i="2"/>
  <c r="G60" i="2"/>
  <c r="F60" i="2"/>
  <c r="E60" i="2"/>
  <c r="D60" i="2"/>
  <c r="C60" i="2"/>
  <c r="B60" i="2"/>
  <c r="X59" i="2"/>
  <c r="AC59" i="2" s="1"/>
  <c r="W59" i="2"/>
  <c r="V59" i="2"/>
  <c r="V63" i="2" s="1"/>
  <c r="U59" i="2"/>
  <c r="T59" i="2"/>
  <c r="S59" i="2"/>
  <c r="R59" i="2"/>
  <c r="Q59" i="2"/>
  <c r="AB59" i="2" s="1"/>
  <c r="P59" i="2"/>
  <c r="O59" i="2"/>
  <c r="N59" i="2"/>
  <c r="N63" i="2" s="1"/>
  <c r="M59" i="2"/>
  <c r="L59" i="2"/>
  <c r="K59" i="2"/>
  <c r="J59" i="2"/>
  <c r="AA59" i="2" s="1"/>
  <c r="I59" i="2"/>
  <c r="H59" i="2"/>
  <c r="G59" i="2"/>
  <c r="F59" i="2"/>
  <c r="F63" i="2" s="1"/>
  <c r="E59" i="2"/>
  <c r="D59" i="2"/>
  <c r="C59" i="2"/>
  <c r="B59" i="2"/>
  <c r="X58" i="2"/>
  <c r="AC58" i="2" s="1"/>
  <c r="W58" i="2"/>
  <c r="V58" i="2"/>
  <c r="U58" i="2"/>
  <c r="T58" i="2"/>
  <c r="S58" i="2"/>
  <c r="R58" i="2"/>
  <c r="Q58" i="2"/>
  <c r="AB58" i="2" s="1"/>
  <c r="P58" i="2"/>
  <c r="O58" i="2"/>
  <c r="N58" i="2"/>
  <c r="M58" i="2"/>
  <c r="L58" i="2"/>
  <c r="K58" i="2"/>
  <c r="J58" i="2"/>
  <c r="AA58" i="2" s="1"/>
  <c r="I58" i="2"/>
  <c r="H58" i="2"/>
  <c r="G58" i="2"/>
  <c r="F58" i="2"/>
  <c r="E58" i="2"/>
  <c r="D58" i="2"/>
  <c r="C58" i="2"/>
  <c r="B58" i="2"/>
  <c r="X57" i="2"/>
  <c r="AC57" i="2" s="1"/>
  <c r="W57" i="2"/>
  <c r="V57" i="2"/>
  <c r="U57" i="2"/>
  <c r="T57" i="2"/>
  <c r="S57" i="2"/>
  <c r="R57" i="2"/>
  <c r="Q57" i="2"/>
  <c r="AB57" i="2" s="1"/>
  <c r="P57" i="2"/>
  <c r="O57" i="2"/>
  <c r="N57" i="2"/>
  <c r="M57" i="2"/>
  <c r="L57" i="2"/>
  <c r="K57" i="2"/>
  <c r="J57" i="2"/>
  <c r="AA57" i="2" s="1"/>
  <c r="I57" i="2"/>
  <c r="H57" i="2"/>
  <c r="G57" i="2"/>
  <c r="F57" i="2"/>
  <c r="E57" i="2"/>
  <c r="D57" i="2"/>
  <c r="C57" i="2"/>
  <c r="B57" i="2"/>
  <c r="X56" i="2"/>
  <c r="AC56" i="2" s="1"/>
  <c r="W56" i="2"/>
  <c r="V56" i="2"/>
  <c r="U56" i="2"/>
  <c r="T56" i="2"/>
  <c r="S56" i="2"/>
  <c r="R56" i="2"/>
  <c r="Q56" i="2"/>
  <c r="AB56" i="2" s="1"/>
  <c r="P56" i="2"/>
  <c r="O56" i="2"/>
  <c r="N56" i="2"/>
  <c r="M56" i="2"/>
  <c r="L56" i="2"/>
  <c r="K56" i="2"/>
  <c r="J56" i="2"/>
  <c r="AA56" i="2" s="1"/>
  <c r="I56" i="2"/>
  <c r="H56" i="2"/>
  <c r="G56" i="2"/>
  <c r="F56" i="2"/>
  <c r="E56" i="2"/>
  <c r="D56" i="2"/>
  <c r="C56" i="2"/>
  <c r="B56" i="2"/>
  <c r="X49" i="2"/>
  <c r="AC49" i="2" s="1"/>
  <c r="W49" i="2"/>
  <c r="V49" i="2"/>
  <c r="U49" i="2"/>
  <c r="T49" i="2"/>
  <c r="S49" i="2"/>
  <c r="R49" i="2"/>
  <c r="Q49" i="2"/>
  <c r="AB49" i="2" s="1"/>
  <c r="P49" i="2"/>
  <c r="O49" i="2"/>
  <c r="N49" i="2"/>
  <c r="M49" i="2"/>
  <c r="L49" i="2"/>
  <c r="K49" i="2"/>
  <c r="J49" i="2"/>
  <c r="AA49" i="2" s="1"/>
  <c r="I49" i="2"/>
  <c r="H49" i="2"/>
  <c r="G49" i="2"/>
  <c r="F49" i="2"/>
  <c r="E49" i="2"/>
  <c r="D49" i="2"/>
  <c r="C49" i="2"/>
  <c r="B49" i="2"/>
  <c r="X48" i="2"/>
  <c r="AC48" i="2" s="1"/>
  <c r="W48" i="2"/>
  <c r="V48" i="2"/>
  <c r="U48" i="2"/>
  <c r="T48" i="2"/>
  <c r="S48" i="2"/>
  <c r="R48" i="2"/>
  <c r="Q48" i="2"/>
  <c r="AB48" i="2" s="1"/>
  <c r="P48" i="2"/>
  <c r="O48" i="2"/>
  <c r="N48" i="2"/>
  <c r="M48" i="2"/>
  <c r="L48" i="2"/>
  <c r="K48" i="2"/>
  <c r="J48" i="2"/>
  <c r="AA48" i="2" s="1"/>
  <c r="I48" i="2"/>
  <c r="H48" i="2"/>
  <c r="G48" i="2"/>
  <c r="F48" i="2"/>
  <c r="E48" i="2"/>
  <c r="D48" i="2"/>
  <c r="C48" i="2"/>
  <c r="B48" i="2"/>
  <c r="X47" i="2"/>
  <c r="AC47" i="2" s="1"/>
  <c r="AJ7" i="2" s="1"/>
  <c r="W47" i="2"/>
  <c r="V47" i="2"/>
  <c r="U47" i="2"/>
  <c r="T47" i="2"/>
  <c r="S47" i="2"/>
  <c r="R47" i="2"/>
  <c r="Q47" i="2"/>
  <c r="AB47" i="2" s="1"/>
  <c r="AI7" i="2" s="1"/>
  <c r="P47" i="2"/>
  <c r="O47" i="2"/>
  <c r="N47" i="2"/>
  <c r="M47" i="2"/>
  <c r="L47" i="2"/>
  <c r="K47" i="2"/>
  <c r="J47" i="2"/>
  <c r="AA47" i="2" s="1"/>
  <c r="AH7" i="2" s="1"/>
  <c r="I47" i="2"/>
  <c r="H47" i="2"/>
  <c r="G47" i="2"/>
  <c r="F47" i="2"/>
  <c r="E47" i="2"/>
  <c r="D47" i="2"/>
  <c r="C47" i="2"/>
  <c r="B47" i="2"/>
  <c r="X46" i="2"/>
  <c r="AC46" i="2" s="1"/>
  <c r="W46" i="2"/>
  <c r="W50" i="2" s="1"/>
  <c r="V46" i="2"/>
  <c r="U46" i="2"/>
  <c r="T46" i="2"/>
  <c r="S46" i="2"/>
  <c r="R46" i="2"/>
  <c r="Q46" i="2"/>
  <c r="AB46" i="2" s="1"/>
  <c r="P46" i="2"/>
  <c r="O46" i="2"/>
  <c r="O50" i="2" s="1"/>
  <c r="N46" i="2"/>
  <c r="M46" i="2"/>
  <c r="L46" i="2"/>
  <c r="K46" i="2"/>
  <c r="J46" i="2"/>
  <c r="AA46" i="2" s="1"/>
  <c r="I46" i="2"/>
  <c r="H46" i="2"/>
  <c r="G46" i="2"/>
  <c r="G50" i="2" s="1"/>
  <c r="F46" i="2"/>
  <c r="E46" i="2"/>
  <c r="D46" i="2"/>
  <c r="C46" i="2"/>
  <c r="B46" i="2"/>
  <c r="X45" i="2"/>
  <c r="W45" i="2"/>
  <c r="V45" i="2"/>
  <c r="U45" i="2"/>
  <c r="T45" i="2"/>
  <c r="S45" i="2"/>
  <c r="R45" i="2"/>
  <c r="Q45" i="2"/>
  <c r="AB45" i="2" s="1"/>
  <c r="P45" i="2"/>
  <c r="O45" i="2"/>
  <c r="N45" i="2"/>
  <c r="M45" i="2"/>
  <c r="L45" i="2"/>
  <c r="K45" i="2"/>
  <c r="J45" i="2"/>
  <c r="AA45" i="2" s="1"/>
  <c r="I45" i="2"/>
  <c r="H45" i="2"/>
  <c r="G45" i="2"/>
  <c r="F45" i="2"/>
  <c r="E45" i="2"/>
  <c r="D45" i="2"/>
  <c r="C45" i="2"/>
  <c r="B45" i="2"/>
  <c r="X44" i="2"/>
  <c r="AC44" i="2" s="1"/>
  <c r="W44" i="2"/>
  <c r="V44" i="2"/>
  <c r="U44" i="2"/>
  <c r="T44" i="2"/>
  <c r="S44" i="2"/>
  <c r="R44" i="2"/>
  <c r="Q44" i="2"/>
  <c r="AB44" i="2" s="1"/>
  <c r="P44" i="2"/>
  <c r="O44" i="2"/>
  <c r="N44" i="2"/>
  <c r="M44" i="2"/>
  <c r="L44" i="2"/>
  <c r="K44" i="2"/>
  <c r="J44" i="2"/>
  <c r="AA44" i="2" s="1"/>
  <c r="I44" i="2"/>
  <c r="H44" i="2"/>
  <c r="G44" i="2"/>
  <c r="F44" i="2"/>
  <c r="E44" i="2"/>
  <c r="D44" i="2"/>
  <c r="C44" i="2"/>
  <c r="B44" i="2"/>
  <c r="X43" i="2"/>
  <c r="AC43" i="2" s="1"/>
  <c r="W43" i="2"/>
  <c r="V43" i="2"/>
  <c r="U43" i="2"/>
  <c r="T43" i="2"/>
  <c r="S43" i="2"/>
  <c r="R43" i="2"/>
  <c r="Q43" i="2"/>
  <c r="AB43" i="2" s="1"/>
  <c r="P43" i="2"/>
  <c r="O43" i="2"/>
  <c r="N43" i="2"/>
  <c r="M43" i="2"/>
  <c r="L43" i="2"/>
  <c r="K43" i="2"/>
  <c r="J43" i="2"/>
  <c r="AA43" i="2" s="1"/>
  <c r="I43" i="2"/>
  <c r="H43" i="2"/>
  <c r="G43" i="2"/>
  <c r="F43" i="2"/>
  <c r="E43" i="2"/>
  <c r="D43" i="2"/>
  <c r="C43" i="2"/>
  <c r="B43" i="2"/>
  <c r="X36" i="2"/>
  <c r="AC36" i="2" s="1"/>
  <c r="W36" i="2"/>
  <c r="V36" i="2"/>
  <c r="U36" i="2"/>
  <c r="T36" i="2"/>
  <c r="S36" i="2"/>
  <c r="R36" i="2"/>
  <c r="Q36" i="2"/>
  <c r="AB36" i="2" s="1"/>
  <c r="P36" i="2"/>
  <c r="O36" i="2"/>
  <c r="N36" i="2"/>
  <c r="M36" i="2"/>
  <c r="L36" i="2"/>
  <c r="K36" i="2"/>
  <c r="J36" i="2"/>
  <c r="AA36" i="2" s="1"/>
  <c r="I36" i="2"/>
  <c r="H36" i="2"/>
  <c r="G36" i="2"/>
  <c r="F36" i="2"/>
  <c r="E36" i="2"/>
  <c r="D36" i="2"/>
  <c r="C36" i="2"/>
  <c r="B36" i="2"/>
  <c r="X35" i="2"/>
  <c r="AC35" i="2" s="1"/>
  <c r="W35" i="2"/>
  <c r="V35" i="2"/>
  <c r="U35" i="2"/>
  <c r="T35" i="2"/>
  <c r="S35" i="2"/>
  <c r="R35" i="2"/>
  <c r="Q35" i="2"/>
  <c r="AB35" i="2" s="1"/>
  <c r="P35" i="2"/>
  <c r="O35" i="2"/>
  <c r="N35" i="2"/>
  <c r="M35" i="2"/>
  <c r="L35" i="2"/>
  <c r="K35" i="2"/>
  <c r="J35" i="2"/>
  <c r="AA35" i="2" s="1"/>
  <c r="I35" i="2"/>
  <c r="H35" i="2"/>
  <c r="G35" i="2"/>
  <c r="F35" i="2"/>
  <c r="E35" i="2"/>
  <c r="D35" i="2"/>
  <c r="C35" i="2"/>
  <c r="B35" i="2"/>
  <c r="X34" i="2"/>
  <c r="AC34" i="2" s="1"/>
  <c r="AJ6" i="2" s="1"/>
  <c r="W34" i="2"/>
  <c r="V34" i="2"/>
  <c r="U34" i="2"/>
  <c r="T34" i="2"/>
  <c r="S34" i="2"/>
  <c r="R34" i="2"/>
  <c r="Q34" i="2"/>
  <c r="AB34" i="2" s="1"/>
  <c r="AI6" i="2" s="1"/>
  <c r="P34" i="2"/>
  <c r="O34" i="2"/>
  <c r="N34" i="2"/>
  <c r="M34" i="2"/>
  <c r="L34" i="2"/>
  <c r="K34" i="2"/>
  <c r="J34" i="2"/>
  <c r="AA34" i="2" s="1"/>
  <c r="AH6" i="2" s="1"/>
  <c r="I34" i="2"/>
  <c r="H34" i="2"/>
  <c r="G34" i="2"/>
  <c r="F34" i="2"/>
  <c r="E34" i="2"/>
  <c r="D34" i="2"/>
  <c r="C34" i="2"/>
  <c r="B34" i="2"/>
  <c r="X33" i="2"/>
  <c r="AC33" i="2" s="1"/>
  <c r="W33" i="2"/>
  <c r="V33" i="2"/>
  <c r="U33" i="2"/>
  <c r="T33" i="2"/>
  <c r="S33" i="2"/>
  <c r="R33" i="2"/>
  <c r="Q33" i="2"/>
  <c r="AB33" i="2" s="1"/>
  <c r="P33" i="2"/>
  <c r="O33" i="2"/>
  <c r="N33" i="2"/>
  <c r="M33" i="2"/>
  <c r="L33" i="2"/>
  <c r="K33" i="2"/>
  <c r="J33" i="2"/>
  <c r="AA33" i="2" s="1"/>
  <c r="I33" i="2"/>
  <c r="H33" i="2"/>
  <c r="G33" i="2"/>
  <c r="F33" i="2"/>
  <c r="E33" i="2"/>
  <c r="D33" i="2"/>
  <c r="C33" i="2"/>
  <c r="B33" i="2"/>
  <c r="X32" i="2"/>
  <c r="AC32" i="2" s="1"/>
  <c r="W32" i="2"/>
  <c r="V32" i="2"/>
  <c r="U32" i="2"/>
  <c r="T32" i="2"/>
  <c r="S32" i="2"/>
  <c r="R32" i="2"/>
  <c r="Q32" i="2"/>
  <c r="AB32" i="2" s="1"/>
  <c r="P32" i="2"/>
  <c r="O32" i="2"/>
  <c r="N32" i="2"/>
  <c r="M32" i="2"/>
  <c r="L32" i="2"/>
  <c r="K32" i="2"/>
  <c r="J32" i="2"/>
  <c r="AA32" i="2" s="1"/>
  <c r="I32" i="2"/>
  <c r="H32" i="2"/>
  <c r="G32" i="2"/>
  <c r="F32" i="2"/>
  <c r="E32" i="2"/>
  <c r="D32" i="2"/>
  <c r="C32" i="2"/>
  <c r="B32" i="2"/>
  <c r="X31" i="2"/>
  <c r="AC31" i="2" s="1"/>
  <c r="W31" i="2"/>
  <c r="V31" i="2"/>
  <c r="U31" i="2"/>
  <c r="T31" i="2"/>
  <c r="S31" i="2"/>
  <c r="R31" i="2"/>
  <c r="Q31" i="2"/>
  <c r="AB31" i="2" s="1"/>
  <c r="P31" i="2"/>
  <c r="O31" i="2"/>
  <c r="N31" i="2"/>
  <c r="M31" i="2"/>
  <c r="L31" i="2"/>
  <c r="K31" i="2"/>
  <c r="J31" i="2"/>
  <c r="AA31" i="2" s="1"/>
  <c r="I31" i="2"/>
  <c r="H31" i="2"/>
  <c r="G31" i="2"/>
  <c r="F31" i="2"/>
  <c r="E31" i="2"/>
  <c r="D31" i="2"/>
  <c r="C31" i="2"/>
  <c r="B31" i="2"/>
  <c r="X30" i="2"/>
  <c r="AC30" i="2" s="1"/>
  <c r="W30" i="2"/>
  <c r="V30" i="2"/>
  <c r="U30" i="2"/>
  <c r="T30" i="2"/>
  <c r="S30" i="2"/>
  <c r="R30" i="2"/>
  <c r="Q30" i="2"/>
  <c r="AB30" i="2" s="1"/>
  <c r="P30" i="2"/>
  <c r="O30" i="2"/>
  <c r="N30" i="2"/>
  <c r="M30" i="2"/>
  <c r="L30" i="2"/>
  <c r="K30" i="2"/>
  <c r="J30" i="2"/>
  <c r="AA30" i="2" s="1"/>
  <c r="I30" i="2"/>
  <c r="H30" i="2"/>
  <c r="G30" i="2"/>
  <c r="F30" i="2"/>
  <c r="E30" i="2"/>
  <c r="D30" i="2"/>
  <c r="C30" i="2"/>
  <c r="B30" i="2"/>
  <c r="X23" i="2"/>
  <c r="AC23" i="2" s="1"/>
  <c r="W23" i="2"/>
  <c r="V23" i="2"/>
  <c r="U23" i="2"/>
  <c r="T23" i="2"/>
  <c r="S23" i="2"/>
  <c r="R23" i="2"/>
  <c r="Q23" i="2"/>
  <c r="AB23" i="2" s="1"/>
  <c r="P23" i="2"/>
  <c r="O23" i="2"/>
  <c r="N23" i="2"/>
  <c r="M23" i="2"/>
  <c r="L23" i="2"/>
  <c r="K23" i="2"/>
  <c r="J23" i="2"/>
  <c r="AA23" i="2" s="1"/>
  <c r="I23" i="2"/>
  <c r="H23" i="2"/>
  <c r="G23" i="2"/>
  <c r="F23" i="2"/>
  <c r="E23" i="2"/>
  <c r="D23" i="2"/>
  <c r="C23" i="2"/>
  <c r="B23" i="2"/>
  <c r="X22" i="2"/>
  <c r="AC22" i="2" s="1"/>
  <c r="W22" i="2"/>
  <c r="V22" i="2"/>
  <c r="U22" i="2"/>
  <c r="T22" i="2"/>
  <c r="S22" i="2"/>
  <c r="R22" i="2"/>
  <c r="Q22" i="2"/>
  <c r="AB22" i="2" s="1"/>
  <c r="P22" i="2"/>
  <c r="O22" i="2"/>
  <c r="N22" i="2"/>
  <c r="M22" i="2"/>
  <c r="L22" i="2"/>
  <c r="K22" i="2"/>
  <c r="J22" i="2"/>
  <c r="AA22" i="2" s="1"/>
  <c r="I22" i="2"/>
  <c r="H22" i="2"/>
  <c r="G22" i="2"/>
  <c r="F22" i="2"/>
  <c r="E22" i="2"/>
  <c r="D22" i="2"/>
  <c r="C22" i="2"/>
  <c r="B22" i="2"/>
  <c r="X21" i="2"/>
  <c r="AC21" i="2" s="1"/>
  <c r="AJ5" i="2" s="1"/>
  <c r="W21" i="2"/>
  <c r="V21" i="2"/>
  <c r="U21" i="2"/>
  <c r="T21" i="2"/>
  <c r="S21" i="2"/>
  <c r="R21" i="2"/>
  <c r="Q21" i="2"/>
  <c r="AB21" i="2" s="1"/>
  <c r="AI5" i="2" s="1"/>
  <c r="P21" i="2"/>
  <c r="O21" i="2"/>
  <c r="N21" i="2"/>
  <c r="M21" i="2"/>
  <c r="L21" i="2"/>
  <c r="K21" i="2"/>
  <c r="J21" i="2"/>
  <c r="AA21" i="2" s="1"/>
  <c r="AH5" i="2" s="1"/>
  <c r="I21" i="2"/>
  <c r="H21" i="2"/>
  <c r="G21" i="2"/>
  <c r="F21" i="2"/>
  <c r="E21" i="2"/>
  <c r="D21" i="2"/>
  <c r="C21" i="2"/>
  <c r="B21" i="2"/>
  <c r="X20" i="2"/>
  <c r="AC20" i="2" s="1"/>
  <c r="W20" i="2"/>
  <c r="V20" i="2"/>
  <c r="U20" i="2"/>
  <c r="T20" i="2"/>
  <c r="S20" i="2"/>
  <c r="R20" i="2"/>
  <c r="Q20" i="2"/>
  <c r="AB20" i="2" s="1"/>
  <c r="P20" i="2"/>
  <c r="O20" i="2"/>
  <c r="N20" i="2"/>
  <c r="M20" i="2"/>
  <c r="L20" i="2"/>
  <c r="K20" i="2"/>
  <c r="J20" i="2"/>
  <c r="AA20" i="2" s="1"/>
  <c r="I20" i="2"/>
  <c r="H20" i="2"/>
  <c r="G20" i="2"/>
  <c r="F20" i="2"/>
  <c r="E20" i="2"/>
  <c r="D20" i="2"/>
  <c r="C20" i="2"/>
  <c r="B20" i="2"/>
  <c r="X19" i="2"/>
  <c r="AC19" i="2" s="1"/>
  <c r="W19" i="2"/>
  <c r="V19" i="2"/>
  <c r="U19" i="2"/>
  <c r="T19" i="2"/>
  <c r="S19" i="2"/>
  <c r="R19" i="2"/>
  <c r="Q19" i="2"/>
  <c r="AB19" i="2" s="1"/>
  <c r="P19" i="2"/>
  <c r="O19" i="2"/>
  <c r="N19" i="2"/>
  <c r="M19" i="2"/>
  <c r="L19" i="2"/>
  <c r="K19" i="2"/>
  <c r="J19" i="2"/>
  <c r="AA19" i="2" s="1"/>
  <c r="I19" i="2"/>
  <c r="H19" i="2"/>
  <c r="G19" i="2"/>
  <c r="F19" i="2"/>
  <c r="E19" i="2"/>
  <c r="D19" i="2"/>
  <c r="C19" i="2"/>
  <c r="B19" i="2"/>
  <c r="X18" i="2"/>
  <c r="AC18" i="2" s="1"/>
  <c r="W18" i="2"/>
  <c r="V18" i="2"/>
  <c r="U18" i="2"/>
  <c r="T18" i="2"/>
  <c r="S18" i="2"/>
  <c r="R18" i="2"/>
  <c r="Q18" i="2"/>
  <c r="AB18" i="2" s="1"/>
  <c r="P18" i="2"/>
  <c r="O18" i="2"/>
  <c r="N18" i="2"/>
  <c r="M18" i="2"/>
  <c r="L18" i="2"/>
  <c r="K18" i="2"/>
  <c r="J18" i="2"/>
  <c r="AA18" i="2" s="1"/>
  <c r="I18" i="2"/>
  <c r="H18" i="2"/>
  <c r="G18" i="2"/>
  <c r="F18" i="2"/>
  <c r="E18" i="2"/>
  <c r="D18" i="2"/>
  <c r="C18" i="2"/>
  <c r="B18" i="2"/>
  <c r="X17" i="2"/>
  <c r="AC17" i="2" s="1"/>
  <c r="W17" i="2"/>
  <c r="V17" i="2"/>
  <c r="U17" i="2"/>
  <c r="T17" i="2"/>
  <c r="S17" i="2"/>
  <c r="R17" i="2"/>
  <c r="Q17" i="2"/>
  <c r="AB17" i="2" s="1"/>
  <c r="P17" i="2"/>
  <c r="O17" i="2"/>
  <c r="N17" i="2"/>
  <c r="M17" i="2"/>
  <c r="L17" i="2"/>
  <c r="K17" i="2"/>
  <c r="J17" i="2"/>
  <c r="AA17" i="2" s="1"/>
  <c r="I17" i="2"/>
  <c r="H17" i="2"/>
  <c r="G17" i="2"/>
  <c r="F17" i="2"/>
  <c r="E17" i="2"/>
  <c r="D17" i="2"/>
  <c r="C17" i="2"/>
  <c r="B17" i="2"/>
  <c r="X10" i="2"/>
  <c r="AC10" i="2" s="1"/>
  <c r="W10" i="2"/>
  <c r="V10" i="2"/>
  <c r="U10" i="2"/>
  <c r="T10" i="2"/>
  <c r="S10" i="2"/>
  <c r="R10" i="2"/>
  <c r="Q10" i="2"/>
  <c r="AB10" i="2" s="1"/>
  <c r="P10" i="2"/>
  <c r="O10" i="2"/>
  <c r="N10" i="2"/>
  <c r="M10" i="2"/>
  <c r="L10" i="2"/>
  <c r="K10" i="2"/>
  <c r="J10" i="2"/>
  <c r="AA10" i="2" s="1"/>
  <c r="I10" i="2"/>
  <c r="H10" i="2"/>
  <c r="G10" i="2"/>
  <c r="F10" i="2"/>
  <c r="E10" i="2"/>
  <c r="D10" i="2"/>
  <c r="C10" i="2"/>
  <c r="B10" i="2"/>
  <c r="X9" i="2"/>
  <c r="AC9" i="2" s="1"/>
  <c r="W9" i="2"/>
  <c r="V9" i="2"/>
  <c r="U9" i="2"/>
  <c r="T9" i="2"/>
  <c r="S9" i="2"/>
  <c r="R9" i="2"/>
  <c r="Q9" i="2"/>
  <c r="AB9" i="2" s="1"/>
  <c r="P9" i="2"/>
  <c r="O9" i="2"/>
  <c r="N9" i="2"/>
  <c r="M9" i="2"/>
  <c r="L9" i="2"/>
  <c r="K9" i="2"/>
  <c r="J9" i="2"/>
  <c r="AA9" i="2" s="1"/>
  <c r="I9" i="2"/>
  <c r="H9" i="2"/>
  <c r="G9" i="2"/>
  <c r="F9" i="2"/>
  <c r="E9" i="2"/>
  <c r="D9" i="2"/>
  <c r="C9" i="2"/>
  <c r="B9" i="2"/>
  <c r="X8" i="2"/>
  <c r="AC8" i="2" s="1"/>
  <c r="AJ4" i="2" s="1"/>
  <c r="W8" i="2"/>
  <c r="V8" i="2"/>
  <c r="U8" i="2"/>
  <c r="T8" i="2"/>
  <c r="S8" i="2"/>
  <c r="R8" i="2"/>
  <c r="Q8" i="2"/>
  <c r="AB8" i="2" s="1"/>
  <c r="AI4" i="2" s="1"/>
  <c r="P8" i="2"/>
  <c r="O8" i="2"/>
  <c r="N8" i="2"/>
  <c r="M8" i="2"/>
  <c r="L8" i="2"/>
  <c r="K8" i="2"/>
  <c r="J8" i="2"/>
  <c r="AA8" i="2" s="1"/>
  <c r="AH4" i="2" s="1"/>
  <c r="I8" i="2"/>
  <c r="H8" i="2"/>
  <c r="G8" i="2"/>
  <c r="F8" i="2"/>
  <c r="E8" i="2"/>
  <c r="D8" i="2"/>
  <c r="C8" i="2"/>
  <c r="B8" i="2"/>
  <c r="X7" i="2"/>
  <c r="AC7" i="2" s="1"/>
  <c r="W7" i="2"/>
  <c r="V7" i="2"/>
  <c r="U7" i="2"/>
  <c r="T7" i="2"/>
  <c r="S7" i="2"/>
  <c r="R7" i="2"/>
  <c r="R11" i="2" s="1"/>
  <c r="Q7" i="2"/>
  <c r="AB7" i="2" s="1"/>
  <c r="P7" i="2"/>
  <c r="O7" i="2"/>
  <c r="N7" i="2"/>
  <c r="M7" i="2"/>
  <c r="L7" i="2"/>
  <c r="K7" i="2"/>
  <c r="J7" i="2"/>
  <c r="AA7" i="2" s="1"/>
  <c r="I7" i="2"/>
  <c r="H7" i="2"/>
  <c r="G7" i="2"/>
  <c r="F7" i="2"/>
  <c r="E7" i="2"/>
  <c r="D7" i="2"/>
  <c r="C7" i="2"/>
  <c r="B7" i="2"/>
  <c r="B11" i="2" s="1"/>
  <c r="X6" i="2"/>
  <c r="AC6" i="2" s="1"/>
  <c r="W6" i="2"/>
  <c r="V6" i="2"/>
  <c r="U6" i="2"/>
  <c r="T6" i="2"/>
  <c r="S6" i="2"/>
  <c r="R6" i="2"/>
  <c r="Q6" i="2"/>
  <c r="AB6" i="2" s="1"/>
  <c r="P6" i="2"/>
  <c r="O6" i="2"/>
  <c r="N6" i="2"/>
  <c r="M6" i="2"/>
  <c r="L6" i="2"/>
  <c r="K6" i="2"/>
  <c r="J6" i="2"/>
  <c r="AA6" i="2" s="1"/>
  <c r="I6" i="2"/>
  <c r="H6" i="2"/>
  <c r="G6" i="2"/>
  <c r="F6" i="2"/>
  <c r="E6" i="2"/>
  <c r="D6" i="2"/>
  <c r="C6" i="2"/>
  <c r="B6" i="2"/>
  <c r="X5" i="2"/>
  <c r="AC5" i="2" s="1"/>
  <c r="W5" i="2"/>
  <c r="V5" i="2"/>
  <c r="U5" i="2"/>
  <c r="T5" i="2"/>
  <c r="S5" i="2"/>
  <c r="R5" i="2"/>
  <c r="Q5" i="2"/>
  <c r="AB5" i="2" s="1"/>
  <c r="P5" i="2"/>
  <c r="O5" i="2"/>
  <c r="N5" i="2"/>
  <c r="M5" i="2"/>
  <c r="L5" i="2"/>
  <c r="K5" i="2"/>
  <c r="J5" i="2"/>
  <c r="AA5" i="2" s="1"/>
  <c r="I5" i="2"/>
  <c r="H5" i="2"/>
  <c r="G5" i="2"/>
  <c r="F5" i="2"/>
  <c r="E5" i="2"/>
  <c r="D5" i="2"/>
  <c r="C5" i="2"/>
  <c r="B5" i="2"/>
  <c r="X4" i="2"/>
  <c r="AC4" i="2" s="1"/>
  <c r="W4" i="2"/>
  <c r="V4" i="2"/>
  <c r="U4" i="2"/>
  <c r="T4" i="2"/>
  <c r="S4" i="2"/>
  <c r="R4" i="2"/>
  <c r="Q4" i="2"/>
  <c r="AB4" i="2" s="1"/>
  <c r="P4" i="2"/>
  <c r="O4" i="2"/>
  <c r="N4" i="2"/>
  <c r="M4" i="2"/>
  <c r="L4" i="2"/>
  <c r="K4" i="2"/>
  <c r="J4" i="2"/>
  <c r="AA4" i="2" s="1"/>
  <c r="I4" i="2"/>
  <c r="H4" i="2"/>
  <c r="G4" i="2"/>
  <c r="F4" i="2"/>
  <c r="E4" i="2"/>
  <c r="D4" i="2"/>
  <c r="C4" i="2"/>
  <c r="B4" i="2"/>
  <c r="C116" i="2"/>
  <c r="G89" i="2"/>
  <c r="R50" i="2"/>
  <c r="U76" i="2" l="1"/>
  <c r="V25" i="2"/>
  <c r="P116" i="3"/>
  <c r="H115" i="2"/>
  <c r="Q103" i="3"/>
  <c r="AB103" i="3" s="1"/>
  <c r="M102" i="3"/>
  <c r="D24" i="3"/>
  <c r="L24" i="3"/>
  <c r="T24" i="3"/>
  <c r="C37" i="3"/>
  <c r="K37" i="3"/>
  <c r="S37" i="3"/>
  <c r="F76" i="3"/>
  <c r="N76" i="3"/>
  <c r="V76" i="3"/>
  <c r="E89" i="3"/>
  <c r="M89" i="3"/>
  <c r="U89" i="3"/>
  <c r="G89" i="3"/>
  <c r="D102" i="3"/>
  <c r="L102" i="3"/>
  <c r="T102" i="3"/>
  <c r="C115" i="3"/>
  <c r="K115" i="3"/>
  <c r="S115" i="3"/>
  <c r="J90" i="3"/>
  <c r="AA90" i="3" s="1"/>
  <c r="N89" i="3"/>
  <c r="E102" i="3"/>
  <c r="U50" i="2"/>
  <c r="B89" i="2"/>
  <c r="K90" i="2"/>
  <c r="P115" i="2"/>
  <c r="J38" i="3"/>
  <c r="AA38" i="3" s="1"/>
  <c r="O38" i="3"/>
  <c r="F51" i="3"/>
  <c r="M64" i="3"/>
  <c r="G90" i="3"/>
  <c r="H89" i="3"/>
  <c r="X116" i="3"/>
  <c r="AC116" i="3" s="1"/>
  <c r="B37" i="3"/>
  <c r="Q50" i="3"/>
  <c r="AB50" i="3" s="1"/>
  <c r="W76" i="3"/>
  <c r="V89" i="3"/>
  <c r="X64" i="3"/>
  <c r="AC64" i="3" s="1"/>
  <c r="F24" i="3"/>
  <c r="N24" i="3"/>
  <c r="V24" i="3"/>
  <c r="E37" i="3"/>
  <c r="M37" i="3"/>
  <c r="U37" i="3"/>
  <c r="D50" i="3"/>
  <c r="L50" i="3"/>
  <c r="T50" i="3"/>
  <c r="C63" i="3"/>
  <c r="K63" i="3"/>
  <c r="S63" i="3"/>
  <c r="B76" i="3"/>
  <c r="J76" i="3"/>
  <c r="AA76" i="3" s="1"/>
  <c r="R76" i="3"/>
  <c r="I89" i="3"/>
  <c r="Q89" i="3"/>
  <c r="AB89" i="3" s="1"/>
  <c r="H102" i="3"/>
  <c r="P102" i="3"/>
  <c r="X102" i="3"/>
  <c r="AC102" i="3" s="1"/>
  <c r="G115" i="3"/>
  <c r="O115" i="3"/>
  <c r="W115" i="3"/>
  <c r="S24" i="3"/>
  <c r="G76" i="3"/>
  <c r="U102" i="3"/>
  <c r="Q51" i="3"/>
  <c r="AB51" i="3" s="1"/>
  <c r="I24" i="3"/>
  <c r="U38" i="3"/>
  <c r="L11" i="3"/>
  <c r="H63" i="3"/>
  <c r="F89" i="3"/>
  <c r="S116" i="2"/>
  <c r="W37" i="2"/>
  <c r="V50" i="2"/>
  <c r="J89" i="2"/>
  <c r="AA89" i="2" s="1"/>
  <c r="G76" i="2"/>
  <c r="B115" i="2"/>
  <c r="R115" i="2"/>
  <c r="O64" i="3"/>
  <c r="E90" i="3"/>
  <c r="D103" i="3"/>
  <c r="D115" i="3"/>
  <c r="C11" i="2"/>
  <c r="K11" i="2"/>
  <c r="S11" i="2"/>
  <c r="B24" i="2"/>
  <c r="R24" i="2"/>
  <c r="S38" i="2"/>
  <c r="B103" i="2"/>
  <c r="E116" i="2"/>
  <c r="U116" i="2"/>
  <c r="X115" i="2"/>
  <c r="AC115" i="2" s="1"/>
  <c r="C12" i="2"/>
  <c r="K12" i="2"/>
  <c r="S12" i="2"/>
  <c r="H51" i="2"/>
  <c r="P51" i="2"/>
  <c r="G64" i="2"/>
  <c r="O64" i="2"/>
  <c r="W64" i="2"/>
  <c r="F77" i="2"/>
  <c r="N77" i="2"/>
  <c r="V77" i="2"/>
  <c r="K116" i="2"/>
  <c r="P12" i="3"/>
  <c r="C90" i="2"/>
  <c r="I116" i="2"/>
  <c r="J51" i="2"/>
  <c r="AA51" i="2" s="1"/>
  <c r="E11" i="2"/>
  <c r="M11" i="2"/>
  <c r="U11" i="2"/>
  <c r="C37" i="2"/>
  <c r="K37" i="2"/>
  <c r="S37" i="2"/>
  <c r="B50" i="2"/>
  <c r="O89" i="2"/>
  <c r="W89" i="2"/>
  <c r="G50" i="3"/>
  <c r="S103" i="3"/>
  <c r="J11" i="2"/>
  <c r="AA11" i="2" s="1"/>
  <c r="D38" i="2"/>
  <c r="L38" i="2"/>
  <c r="T38" i="2"/>
  <c r="C51" i="2"/>
  <c r="K51" i="2"/>
  <c r="S51" i="2"/>
  <c r="H90" i="2"/>
  <c r="P90" i="2"/>
  <c r="F116" i="2"/>
  <c r="N116" i="2"/>
  <c r="V116" i="2"/>
  <c r="S12" i="3"/>
  <c r="J103" i="2"/>
  <c r="AA103" i="2" s="1"/>
  <c r="X77" i="3"/>
  <c r="AC77" i="3" s="1"/>
  <c r="M12" i="2"/>
  <c r="U12" i="2"/>
  <c r="L25" i="2"/>
  <c r="T25" i="2"/>
  <c r="C38" i="2"/>
  <c r="B51" i="2"/>
  <c r="R51" i="2"/>
  <c r="P77" i="2"/>
  <c r="E11" i="3"/>
  <c r="M11" i="3"/>
  <c r="U11" i="3"/>
  <c r="E115" i="3"/>
  <c r="M115" i="3"/>
  <c r="U115" i="3"/>
  <c r="Y46" i="4" a="1"/>
  <c r="Y46" i="4" s="1"/>
  <c r="D12" i="2"/>
  <c r="C25" i="2"/>
  <c r="K25" i="2"/>
  <c r="S25" i="2"/>
  <c r="H50" i="2"/>
  <c r="P50" i="2"/>
  <c r="F76" i="2"/>
  <c r="N76" i="2"/>
  <c r="V76" i="2"/>
  <c r="G77" i="2"/>
  <c r="C115" i="2"/>
  <c r="K115" i="2"/>
  <c r="S115" i="2"/>
  <c r="D116" i="2"/>
  <c r="T116" i="2"/>
  <c r="E12" i="2"/>
  <c r="D25" i="2"/>
  <c r="K38" i="2"/>
  <c r="H77" i="2"/>
  <c r="M116" i="2"/>
  <c r="G37" i="3"/>
  <c r="O37" i="3"/>
  <c r="W37" i="3"/>
  <c r="F50" i="3"/>
  <c r="N50" i="3"/>
  <c r="V50" i="3"/>
  <c r="E63" i="3"/>
  <c r="M63" i="3"/>
  <c r="U63" i="3"/>
  <c r="D76" i="3"/>
  <c r="L76" i="3"/>
  <c r="T76" i="3"/>
  <c r="C89" i="3"/>
  <c r="K89" i="3"/>
  <c r="S89" i="3"/>
  <c r="B102" i="3"/>
  <c r="J102" i="3"/>
  <c r="AA102" i="3" s="1"/>
  <c r="R102" i="3"/>
  <c r="X51" i="2"/>
  <c r="AC51" i="2" s="1"/>
  <c r="AC45" i="2"/>
  <c r="Y55" i="4" a="1"/>
  <c r="Y55" i="4" s="1"/>
  <c r="P25" i="3"/>
  <c r="F51" i="2"/>
  <c r="V51" i="2"/>
  <c r="B50" i="3"/>
  <c r="R50" i="3"/>
  <c r="I63" i="3"/>
  <c r="H76" i="3"/>
  <c r="P76" i="3"/>
  <c r="O89" i="3"/>
  <c r="W89" i="3"/>
  <c r="F102" i="3"/>
  <c r="N102" i="3"/>
  <c r="V102" i="3"/>
  <c r="X90" i="2"/>
  <c r="AC90" i="2" s="1"/>
  <c r="AC84" i="2"/>
  <c r="N11" i="3"/>
  <c r="F25" i="3"/>
  <c r="E38" i="3"/>
  <c r="C64" i="3"/>
  <c r="K64" i="3"/>
  <c r="I76" i="3"/>
  <c r="G102" i="3"/>
  <c r="H103" i="3"/>
  <c r="G116" i="3"/>
  <c r="X12" i="3"/>
  <c r="AC12" i="3" s="1"/>
  <c r="AA48" i="3"/>
  <c r="J50" i="3"/>
  <c r="AA50" i="3" s="1"/>
  <c r="AA33" i="3"/>
  <c r="J37" i="3"/>
  <c r="AA37" i="3" s="1"/>
  <c r="AC74" i="3"/>
  <c r="X76" i="3"/>
  <c r="AC76" i="3" s="1"/>
  <c r="J115" i="2"/>
  <c r="AA115" i="2" s="1"/>
  <c r="X50" i="2"/>
  <c r="AC50" i="2" s="1"/>
  <c r="Q116" i="2"/>
  <c r="AB116" i="2" s="1"/>
  <c r="D11" i="2"/>
  <c r="L11" i="2"/>
  <c r="T11" i="2"/>
  <c r="C24" i="2"/>
  <c r="K24" i="2"/>
  <c r="S24" i="2"/>
  <c r="E24" i="2"/>
  <c r="M24" i="2"/>
  <c r="U24" i="2"/>
  <c r="B37" i="2"/>
  <c r="J37" i="2"/>
  <c r="AA37" i="2" s="1"/>
  <c r="R37" i="2"/>
  <c r="I50" i="2"/>
  <c r="Q50" i="2"/>
  <c r="AB50" i="2" s="1"/>
  <c r="J24" i="2"/>
  <c r="AA24" i="2" s="1"/>
  <c r="J50" i="2"/>
  <c r="AA50" i="2" s="1"/>
  <c r="Q63" i="3"/>
  <c r="AB63" i="3" s="1"/>
  <c r="AB46" i="3"/>
  <c r="O76" i="2"/>
  <c r="W76" i="2"/>
  <c r="G102" i="2"/>
  <c r="O102" i="2"/>
  <c r="W102" i="2"/>
  <c r="H103" i="2"/>
  <c r="P103" i="2"/>
  <c r="X103" i="2"/>
  <c r="AC103" i="2" s="1"/>
  <c r="D115" i="2"/>
  <c r="L115" i="2"/>
  <c r="T115" i="2"/>
  <c r="F115" i="2"/>
  <c r="N115" i="2"/>
  <c r="V115" i="2"/>
  <c r="G116" i="2"/>
  <c r="B64" i="3"/>
  <c r="R64" i="3"/>
  <c r="I77" i="3"/>
  <c r="Q77" i="3"/>
  <c r="AB77" i="3" s="1"/>
  <c r="E77" i="3"/>
  <c r="M77" i="3"/>
  <c r="H90" i="3"/>
  <c r="P90" i="3"/>
  <c r="X90" i="3"/>
  <c r="AC90" i="3" s="1"/>
  <c r="D90" i="3"/>
  <c r="L90" i="3"/>
  <c r="T90" i="3"/>
  <c r="G103" i="3"/>
  <c r="O103" i="3"/>
  <c r="W103" i="3"/>
  <c r="C103" i="3"/>
  <c r="K103" i="3"/>
  <c r="F116" i="3"/>
  <c r="N116" i="3"/>
  <c r="V116" i="3"/>
  <c r="I115" i="3"/>
  <c r="Q115" i="3"/>
  <c r="AB115" i="3" s="1"/>
  <c r="X77" i="2"/>
  <c r="AC77" i="2" s="1"/>
  <c r="G12" i="3"/>
  <c r="W12" i="3"/>
  <c r="B11" i="3"/>
  <c r="C12" i="3"/>
  <c r="K12" i="3"/>
  <c r="N25" i="3"/>
  <c r="B25" i="3"/>
  <c r="R25" i="3"/>
  <c r="H37" i="3"/>
  <c r="I38" i="3"/>
  <c r="Q38" i="3"/>
  <c r="AB38" i="3" s="1"/>
  <c r="D51" i="3"/>
  <c r="L51" i="3"/>
  <c r="H51" i="3"/>
  <c r="P51" i="3"/>
  <c r="X51" i="3"/>
  <c r="AC51" i="3" s="1"/>
  <c r="G64" i="3"/>
  <c r="W64" i="3"/>
  <c r="J77" i="3"/>
  <c r="AA77" i="3" s="1"/>
  <c r="R77" i="3"/>
  <c r="F77" i="3"/>
  <c r="N77" i="3"/>
  <c r="V77" i="3"/>
  <c r="M90" i="3"/>
  <c r="X103" i="3"/>
  <c r="AC103" i="3" s="1"/>
  <c r="W116" i="3"/>
  <c r="K24" i="3"/>
  <c r="R37" i="3"/>
  <c r="N103" i="3"/>
  <c r="X50" i="3"/>
  <c r="AC50" i="3" s="1"/>
  <c r="J24" i="3"/>
  <c r="AA24" i="3" s="1"/>
  <c r="J25" i="3"/>
  <c r="AA25" i="3" s="1"/>
  <c r="X63" i="3"/>
  <c r="AC63" i="3" s="1"/>
  <c r="AB71" i="3"/>
  <c r="Q12" i="3"/>
  <c r="AB12" i="3" s="1"/>
  <c r="E25" i="3"/>
  <c r="M25" i="3"/>
  <c r="U25" i="3"/>
  <c r="D38" i="3"/>
  <c r="L38" i="3"/>
  <c r="T38" i="3"/>
  <c r="C51" i="3"/>
  <c r="K51" i="3"/>
  <c r="S51" i="3"/>
  <c r="J64" i="3"/>
  <c r="AA64" i="3" s="1"/>
  <c r="AA58" i="3"/>
  <c r="J11" i="3"/>
  <c r="AA11" i="3" s="1"/>
  <c r="AA9" i="3"/>
  <c r="Q24" i="3"/>
  <c r="AB24" i="3" s="1"/>
  <c r="AB22" i="3"/>
  <c r="Q37" i="3"/>
  <c r="AB37" i="3" s="1"/>
  <c r="AA71" i="3"/>
  <c r="AC84" i="3"/>
  <c r="AC98" i="3"/>
  <c r="AB85" i="3"/>
  <c r="T11" i="3"/>
  <c r="C24" i="3"/>
  <c r="P63" i="3"/>
  <c r="O76" i="3"/>
  <c r="L115" i="3"/>
  <c r="T115" i="3"/>
  <c r="AC49" i="3"/>
  <c r="AA72" i="3"/>
  <c r="AB113" i="3"/>
  <c r="AB36" i="3"/>
  <c r="AA100" i="3"/>
  <c r="E12" i="3"/>
  <c r="M12" i="3"/>
  <c r="U12" i="3"/>
  <c r="I12" i="3"/>
  <c r="L25" i="3"/>
  <c r="T25" i="3"/>
  <c r="E24" i="3"/>
  <c r="U24" i="3"/>
  <c r="G24" i="3"/>
  <c r="H25" i="3"/>
  <c r="X25" i="3"/>
  <c r="AC25" i="3" s="1"/>
  <c r="C38" i="3"/>
  <c r="K38" i="3"/>
  <c r="S38" i="3"/>
  <c r="L37" i="3"/>
  <c r="G38" i="3"/>
  <c r="W38" i="3"/>
  <c r="B51" i="3"/>
  <c r="J51" i="3"/>
  <c r="AA51" i="3" s="1"/>
  <c r="R51" i="3"/>
  <c r="K50" i="3"/>
  <c r="M50" i="3"/>
  <c r="N51" i="3"/>
  <c r="V51" i="3"/>
  <c r="I64" i="3"/>
  <c r="Q64" i="3"/>
  <c r="AB64" i="3" s="1"/>
  <c r="J63" i="3"/>
  <c r="AA63" i="3" s="1"/>
  <c r="R63" i="3"/>
  <c r="E64" i="3"/>
  <c r="U64" i="3"/>
  <c r="H77" i="3"/>
  <c r="P77" i="3"/>
  <c r="Q76" i="3"/>
  <c r="AB76" i="3" s="1"/>
  <c r="C76" i="3"/>
  <c r="D77" i="3"/>
  <c r="L77" i="3"/>
  <c r="T77" i="3"/>
  <c r="O90" i="3"/>
  <c r="W90" i="3"/>
  <c r="X89" i="3"/>
  <c r="AC89" i="3" s="1"/>
  <c r="B89" i="3"/>
  <c r="C90" i="3"/>
  <c r="K90" i="3"/>
  <c r="S90" i="3"/>
  <c r="F103" i="3"/>
  <c r="V103" i="3"/>
  <c r="O102" i="3"/>
  <c r="W102" i="3"/>
  <c r="I102" i="3"/>
  <c r="B103" i="3"/>
  <c r="J103" i="3"/>
  <c r="AA103" i="3" s="1"/>
  <c r="R103" i="3"/>
  <c r="E116" i="3"/>
  <c r="M116" i="3"/>
  <c r="U116" i="3"/>
  <c r="F115" i="3"/>
  <c r="X115" i="3"/>
  <c r="AC115" i="3" s="1"/>
  <c r="I116" i="3"/>
  <c r="Q116" i="3"/>
  <c r="AB116" i="3" s="1"/>
  <c r="AA45" i="3"/>
  <c r="AA59" i="3"/>
  <c r="AC97" i="3"/>
  <c r="B116" i="3"/>
  <c r="J116" i="3"/>
  <c r="AA116" i="3" s="1"/>
  <c r="R116" i="3"/>
  <c r="X37" i="3"/>
  <c r="AC37" i="3" s="1"/>
  <c r="O50" i="3"/>
  <c r="F63" i="3"/>
  <c r="E76" i="3"/>
  <c r="M76" i="3"/>
  <c r="D89" i="3"/>
  <c r="L89" i="3"/>
  <c r="T89" i="3"/>
  <c r="U90" i="3"/>
  <c r="C102" i="3"/>
  <c r="K102" i="3"/>
  <c r="S102" i="3"/>
  <c r="L103" i="3"/>
  <c r="T103" i="3"/>
  <c r="B115" i="3"/>
  <c r="J115" i="3"/>
  <c r="AA115" i="3" s="1"/>
  <c r="R115" i="3"/>
  <c r="C116" i="3"/>
  <c r="K116" i="3"/>
  <c r="S116" i="3"/>
  <c r="AC23" i="3"/>
  <c r="I11" i="3"/>
  <c r="Q11" i="3"/>
  <c r="AB11" i="3" s="1"/>
  <c r="H24" i="3"/>
  <c r="P24" i="3"/>
  <c r="X24" i="3"/>
  <c r="AC24" i="3" s="1"/>
  <c r="I25" i="3"/>
  <c r="Q25" i="3"/>
  <c r="AB25" i="3" s="1"/>
  <c r="H38" i="3"/>
  <c r="P38" i="3"/>
  <c r="X38" i="3"/>
  <c r="AC38" i="3" s="1"/>
  <c r="G51" i="3"/>
  <c r="O51" i="3"/>
  <c r="W51" i="3"/>
  <c r="F64" i="3"/>
  <c r="N64" i="3"/>
  <c r="V64" i="3"/>
  <c r="U77" i="3"/>
  <c r="H11" i="3"/>
  <c r="P11" i="3"/>
  <c r="X11" i="3"/>
  <c r="AC11" i="3" s="1"/>
  <c r="O24" i="3"/>
  <c r="W24" i="3"/>
  <c r="F37" i="3"/>
  <c r="N37" i="3"/>
  <c r="V37" i="3"/>
  <c r="E50" i="3"/>
  <c r="U50" i="3"/>
  <c r="D63" i="3"/>
  <c r="L63" i="3"/>
  <c r="T63" i="3"/>
  <c r="K76" i="3"/>
  <c r="S76" i="3"/>
  <c r="J89" i="3"/>
  <c r="AA89" i="3" s="1"/>
  <c r="R89" i="3"/>
  <c r="Q102" i="3"/>
  <c r="AB102" i="3" s="1"/>
  <c r="H115" i="3"/>
  <c r="P115" i="3"/>
  <c r="F25" i="2"/>
  <c r="N25" i="2"/>
  <c r="C50" i="2"/>
  <c r="K50" i="2"/>
  <c r="S50" i="2"/>
  <c r="D51" i="2"/>
  <c r="L51" i="2"/>
  <c r="T51" i="2"/>
  <c r="I90" i="2"/>
  <c r="Q90" i="2"/>
  <c r="AB90" i="2" s="1"/>
  <c r="O116" i="2"/>
  <c r="W116" i="2"/>
  <c r="L12" i="2"/>
  <c r="T12" i="2"/>
  <c r="I51" i="2"/>
  <c r="Q51" i="2"/>
  <c r="AB51" i="2" s="1"/>
  <c r="L50" i="2"/>
  <c r="E51" i="2"/>
  <c r="M51" i="2"/>
  <c r="U51" i="2"/>
  <c r="O77" i="2"/>
  <c r="W77" i="2"/>
  <c r="Q89" i="2"/>
  <c r="AB89" i="2" s="1"/>
  <c r="B90" i="2"/>
  <c r="J90" i="2"/>
  <c r="AA90" i="2" s="1"/>
  <c r="I103" i="2"/>
  <c r="Q103" i="2"/>
  <c r="AB103" i="2" s="1"/>
  <c r="L116" i="2"/>
  <c r="E115" i="2"/>
  <c r="M115" i="2"/>
  <c r="U115" i="2"/>
  <c r="H116" i="2"/>
  <c r="P116" i="2"/>
  <c r="X116" i="2"/>
  <c r="AC116" i="2" s="1"/>
  <c r="D25" i="3"/>
  <c r="E50" i="2"/>
  <c r="M50" i="2"/>
  <c r="N51" i="2"/>
  <c r="R89" i="2"/>
  <c r="S90" i="2"/>
  <c r="I102" i="2"/>
  <c r="Q102" i="2"/>
  <c r="AB102" i="2" s="1"/>
  <c r="R103" i="2"/>
  <c r="I11" i="2"/>
  <c r="Q11" i="2"/>
  <c r="AB11" i="2" s="1"/>
  <c r="B12" i="2"/>
  <c r="J12" i="2"/>
  <c r="AA12" i="2" s="1"/>
  <c r="R12" i="2"/>
  <c r="H24" i="2"/>
  <c r="G37" i="2"/>
  <c r="O37" i="2"/>
  <c r="F50" i="2"/>
  <c r="N50" i="2"/>
  <c r="G51" i="2"/>
  <c r="O51" i="2"/>
  <c r="W51" i="2"/>
  <c r="E63" i="2"/>
  <c r="M63" i="2"/>
  <c r="U63" i="2"/>
  <c r="F64" i="2"/>
  <c r="N64" i="2"/>
  <c r="V64" i="2"/>
  <c r="I115" i="2"/>
  <c r="Q115" i="2"/>
  <c r="AB115" i="2" s="1"/>
  <c r="B116" i="2"/>
  <c r="J116" i="2"/>
  <c r="AA116" i="2" s="1"/>
  <c r="R116" i="2"/>
  <c r="F11" i="3"/>
  <c r="V11" i="3"/>
  <c r="O12" i="3"/>
  <c r="M24" i="3"/>
  <c r="V25" i="3"/>
  <c r="D37" i="3"/>
  <c r="T37" i="3"/>
  <c r="M38" i="3"/>
  <c r="C50" i="3"/>
  <c r="S50" i="3"/>
  <c r="T51" i="3"/>
  <c r="B63" i="3"/>
  <c r="S64" i="3"/>
  <c r="B77" i="3"/>
  <c r="P89" i="3"/>
  <c r="N115" i="3"/>
  <c r="V115" i="3"/>
  <c r="T12" i="3"/>
  <c r="D50" i="2"/>
  <c r="I89" i="2"/>
  <c r="P102" i="2"/>
  <c r="O115" i="2"/>
  <c r="T50" i="2"/>
  <c r="W115" i="2"/>
  <c r="H102" i="2"/>
  <c r="X102" i="2"/>
  <c r="AC102" i="2" s="1"/>
  <c r="G115" i="2"/>
  <c r="I90" i="3"/>
  <c r="P103" i="3"/>
  <c r="O116" i="3"/>
  <c r="H12" i="3"/>
  <c r="D12" i="3"/>
  <c r="D11" i="3"/>
  <c r="F12" i="3"/>
  <c r="O11" i="3"/>
  <c r="R12" i="3"/>
  <c r="N12" i="3"/>
  <c r="G11" i="3"/>
  <c r="W11" i="3"/>
  <c r="B12" i="3"/>
  <c r="V12" i="3"/>
  <c r="J12" i="3"/>
  <c r="AA12" i="3" s="1"/>
  <c r="V12" i="2"/>
  <c r="F11" i="2"/>
  <c r="N11" i="2"/>
  <c r="V11" i="2"/>
  <c r="G12" i="2"/>
  <c r="O12" i="2"/>
  <c r="W12" i="2"/>
  <c r="N12" i="2"/>
  <c r="G11" i="2"/>
  <c r="O11" i="2"/>
  <c r="W11" i="2"/>
  <c r="H12" i="2"/>
  <c r="P12" i="2"/>
  <c r="X12" i="2"/>
  <c r="AC12" i="2" s="1"/>
  <c r="F12" i="2"/>
  <c r="H11" i="2"/>
  <c r="P11" i="2"/>
  <c r="X11" i="2"/>
  <c r="AC11" i="2" s="1"/>
  <c r="I12" i="2"/>
  <c r="Q12" i="2"/>
  <c r="AB12" i="2" s="1"/>
  <c r="B102" i="2"/>
  <c r="J102" i="2"/>
  <c r="AA102" i="2" s="1"/>
  <c r="R102" i="2"/>
  <c r="C103" i="2"/>
  <c r="K103" i="2"/>
  <c r="S103" i="2"/>
  <c r="D103" i="2"/>
  <c r="L103" i="2"/>
  <c r="T103" i="2"/>
  <c r="D102" i="2"/>
  <c r="L102" i="2"/>
  <c r="T102" i="2"/>
  <c r="E103" i="2"/>
  <c r="M103" i="2"/>
  <c r="U103" i="2"/>
  <c r="E102" i="2"/>
  <c r="M102" i="2"/>
  <c r="U102" i="2"/>
  <c r="F103" i="2"/>
  <c r="N103" i="2"/>
  <c r="V103" i="2"/>
  <c r="F102" i="2"/>
  <c r="N102" i="2"/>
  <c r="V102" i="2"/>
  <c r="G103" i="2"/>
  <c r="O103" i="2"/>
  <c r="W103" i="2"/>
  <c r="D24" i="2"/>
  <c r="L24" i="2"/>
  <c r="T24" i="2"/>
  <c r="E25" i="2"/>
  <c r="M25" i="2"/>
  <c r="U25" i="2"/>
  <c r="F24" i="2"/>
  <c r="N24" i="2"/>
  <c r="V24" i="2"/>
  <c r="G25" i="2"/>
  <c r="O25" i="2"/>
  <c r="W25" i="2"/>
  <c r="G24" i="2"/>
  <c r="O24" i="2"/>
  <c r="W24" i="2"/>
  <c r="H25" i="2"/>
  <c r="P25" i="2"/>
  <c r="X25" i="2"/>
  <c r="AC25" i="2" s="1"/>
  <c r="P24" i="2"/>
  <c r="X24" i="2"/>
  <c r="AC24" i="2" s="1"/>
  <c r="I25" i="2"/>
  <c r="Q25" i="2"/>
  <c r="AB25" i="2" s="1"/>
  <c r="I24" i="2"/>
  <c r="Q24" i="2"/>
  <c r="AB24" i="2" s="1"/>
  <c r="B25" i="2"/>
  <c r="J25" i="2"/>
  <c r="AA25" i="2" s="1"/>
  <c r="R25" i="2"/>
  <c r="H89" i="2"/>
  <c r="P89" i="2"/>
  <c r="X89" i="2"/>
  <c r="AC89" i="2" s="1"/>
  <c r="R90" i="2"/>
  <c r="C89" i="2"/>
  <c r="K89" i="2"/>
  <c r="S89" i="2"/>
  <c r="D90" i="2"/>
  <c r="L90" i="2"/>
  <c r="T90" i="2"/>
  <c r="D89" i="2"/>
  <c r="L89" i="2"/>
  <c r="T89" i="2"/>
  <c r="E90" i="2"/>
  <c r="M90" i="2"/>
  <c r="U90" i="2"/>
  <c r="E89" i="2"/>
  <c r="M89" i="2"/>
  <c r="U89" i="2"/>
  <c r="F90" i="2"/>
  <c r="N90" i="2"/>
  <c r="V90" i="2"/>
  <c r="F89" i="2"/>
  <c r="N89" i="2"/>
  <c r="V89" i="2"/>
  <c r="G90" i="2"/>
  <c r="O90" i="2"/>
  <c r="W90" i="2"/>
  <c r="H76" i="2"/>
  <c r="P76" i="2"/>
  <c r="X76" i="2"/>
  <c r="AC76" i="2" s="1"/>
  <c r="I77" i="2"/>
  <c r="Q77" i="2"/>
  <c r="AB77" i="2" s="1"/>
  <c r="I76" i="2"/>
  <c r="Q76" i="2"/>
  <c r="AB76" i="2" s="1"/>
  <c r="B77" i="2"/>
  <c r="J77" i="2"/>
  <c r="AA77" i="2" s="1"/>
  <c r="R77" i="2"/>
  <c r="B76" i="2"/>
  <c r="J76" i="2"/>
  <c r="AA76" i="2" s="1"/>
  <c r="R76" i="2"/>
  <c r="C77" i="2"/>
  <c r="K77" i="2"/>
  <c r="S77" i="2"/>
  <c r="C76" i="2"/>
  <c r="K76" i="2"/>
  <c r="S76" i="2"/>
  <c r="D77" i="2"/>
  <c r="L77" i="2"/>
  <c r="T77" i="2"/>
  <c r="D76" i="2"/>
  <c r="L76" i="2"/>
  <c r="T76" i="2"/>
  <c r="E77" i="2"/>
  <c r="M77" i="2"/>
  <c r="U77" i="2"/>
  <c r="G63" i="2"/>
  <c r="O63" i="2"/>
  <c r="W63" i="2"/>
  <c r="H64" i="2"/>
  <c r="P64" i="2"/>
  <c r="X64" i="2"/>
  <c r="AC64" i="2" s="1"/>
  <c r="H63" i="2"/>
  <c r="P63" i="2"/>
  <c r="X63" i="2"/>
  <c r="AC63" i="2" s="1"/>
  <c r="I64" i="2"/>
  <c r="Q64" i="2"/>
  <c r="AB64" i="2" s="1"/>
  <c r="I63" i="2"/>
  <c r="Q63" i="2"/>
  <c r="AB63" i="2" s="1"/>
  <c r="B64" i="2"/>
  <c r="J64" i="2"/>
  <c r="AA64" i="2" s="1"/>
  <c r="R64" i="2"/>
  <c r="B63" i="2"/>
  <c r="J63" i="2"/>
  <c r="AA63" i="2" s="1"/>
  <c r="R63" i="2"/>
  <c r="C64" i="2"/>
  <c r="K64" i="2"/>
  <c r="S64" i="2"/>
  <c r="C63" i="2"/>
  <c r="K63" i="2"/>
  <c r="S63" i="2"/>
  <c r="D64" i="2"/>
  <c r="L64" i="2"/>
  <c r="T64" i="2"/>
  <c r="D63" i="2"/>
  <c r="L63" i="2"/>
  <c r="T63" i="2"/>
  <c r="E64" i="2"/>
  <c r="M64" i="2"/>
  <c r="U64" i="2"/>
  <c r="D37" i="2"/>
  <c r="L37" i="2"/>
  <c r="T37" i="2"/>
  <c r="E38" i="2"/>
  <c r="M38" i="2"/>
  <c r="U38" i="2"/>
  <c r="E37" i="2"/>
  <c r="M37" i="2"/>
  <c r="U37" i="2"/>
  <c r="F38" i="2"/>
  <c r="N38" i="2"/>
  <c r="V38" i="2"/>
  <c r="F37" i="2"/>
  <c r="N37" i="2"/>
  <c r="V37" i="2"/>
  <c r="G38" i="2"/>
  <c r="O38" i="2"/>
  <c r="W38" i="2"/>
  <c r="X38" i="2"/>
  <c r="AC38" i="2" s="1"/>
  <c r="P38" i="2"/>
  <c r="H37" i="2"/>
  <c r="P37" i="2"/>
  <c r="X37" i="2"/>
  <c r="AC37" i="2" s="1"/>
  <c r="I38" i="2"/>
  <c r="Q38" i="2"/>
  <c r="AB38" i="2" s="1"/>
  <c r="H38" i="2"/>
  <c r="I37" i="2"/>
  <c r="Q37" i="2"/>
  <c r="AB37" i="2" s="1"/>
  <c r="B38" i="2"/>
  <c r="J38" i="2"/>
  <c r="AA38" i="2" s="1"/>
  <c r="R38" i="2"/>
  <c r="B108" i="1" l="1"/>
  <c r="C108" i="1"/>
  <c r="D108" i="1"/>
  <c r="E108" i="1"/>
  <c r="F108" i="1"/>
  <c r="G108" i="1"/>
  <c r="H108" i="1"/>
  <c r="I108" i="1"/>
  <c r="J108" i="1"/>
  <c r="AA108" i="1" s="1"/>
  <c r="K108" i="1"/>
  <c r="C108" i="4" s="1"/>
  <c r="L108" i="1"/>
  <c r="D108" i="4" s="1"/>
  <c r="M108" i="1"/>
  <c r="E108" i="4" s="1"/>
  <c r="N108" i="1"/>
  <c r="F108" i="4" s="1"/>
  <c r="O108" i="1"/>
  <c r="G108" i="4" s="1"/>
  <c r="P108" i="1"/>
  <c r="H108" i="4" s="1"/>
  <c r="Q108" i="1"/>
  <c r="AB108" i="1" s="1"/>
  <c r="R108" i="1"/>
  <c r="J108" i="4" s="1"/>
  <c r="S108" i="1"/>
  <c r="K108" i="4" s="1"/>
  <c r="T108" i="1"/>
  <c r="L108" i="4" s="1"/>
  <c r="U108" i="1"/>
  <c r="M108" i="4" s="1"/>
  <c r="V108" i="1"/>
  <c r="N108" i="4" s="1"/>
  <c r="W108" i="1"/>
  <c r="O108" i="4" s="1"/>
  <c r="X108" i="1"/>
  <c r="AC108" i="1" s="1"/>
  <c r="B109" i="1"/>
  <c r="C109" i="1"/>
  <c r="D109" i="1"/>
  <c r="E109" i="1"/>
  <c r="F109" i="1"/>
  <c r="G109" i="1"/>
  <c r="H109" i="1"/>
  <c r="I109" i="1"/>
  <c r="J109" i="1"/>
  <c r="AA109" i="1" s="1"/>
  <c r="K109" i="1"/>
  <c r="C109" i="4" s="1"/>
  <c r="L109" i="1"/>
  <c r="D109" i="4" s="1"/>
  <c r="M109" i="1"/>
  <c r="E109" i="4" s="1"/>
  <c r="N109" i="1"/>
  <c r="F109" i="4" s="1"/>
  <c r="O109" i="1"/>
  <c r="G109" i="4" s="1"/>
  <c r="P109" i="1"/>
  <c r="H109" i="4" s="1"/>
  <c r="Q109" i="1"/>
  <c r="AB109" i="1" s="1"/>
  <c r="R109" i="1"/>
  <c r="J109" i="4" s="1"/>
  <c r="S109" i="1"/>
  <c r="K109" i="4" s="1"/>
  <c r="T109" i="1"/>
  <c r="L109" i="4" s="1"/>
  <c r="U109" i="1"/>
  <c r="M109" i="4" s="1"/>
  <c r="V109" i="1"/>
  <c r="N109" i="4" s="1"/>
  <c r="W109" i="1"/>
  <c r="O109" i="4" s="1"/>
  <c r="X109" i="1"/>
  <c r="AC109" i="1" s="1"/>
  <c r="B110" i="1"/>
  <c r="C110" i="1"/>
  <c r="D110" i="1"/>
  <c r="E110" i="1"/>
  <c r="F110" i="1"/>
  <c r="G110" i="1"/>
  <c r="H110" i="1"/>
  <c r="I110" i="1"/>
  <c r="J110" i="1"/>
  <c r="AA110" i="1" s="1"/>
  <c r="K110" i="1"/>
  <c r="C110" i="4" s="1"/>
  <c r="L110" i="1"/>
  <c r="D110" i="4" s="1"/>
  <c r="M110" i="1"/>
  <c r="E110" i="4" s="1"/>
  <c r="N110" i="1"/>
  <c r="F110" i="4" s="1"/>
  <c r="O110" i="1"/>
  <c r="G110" i="4" s="1"/>
  <c r="P110" i="1"/>
  <c r="H110" i="4" s="1"/>
  <c r="Q110" i="1"/>
  <c r="AB110" i="1" s="1"/>
  <c r="R110" i="1"/>
  <c r="J110" i="4" s="1"/>
  <c r="S110" i="1"/>
  <c r="K110" i="4" s="1"/>
  <c r="T110" i="1"/>
  <c r="L110" i="4" s="1"/>
  <c r="U110" i="1"/>
  <c r="M110" i="4" s="1"/>
  <c r="V110" i="1"/>
  <c r="N110" i="4" s="1"/>
  <c r="W110" i="1"/>
  <c r="O110" i="4" s="1"/>
  <c r="X110" i="1"/>
  <c r="AC110" i="1" s="1"/>
  <c r="B111" i="1"/>
  <c r="C111" i="1"/>
  <c r="D111" i="1"/>
  <c r="E111" i="1"/>
  <c r="F111" i="1"/>
  <c r="G111" i="1"/>
  <c r="H111" i="1"/>
  <c r="I111" i="1"/>
  <c r="J111" i="1"/>
  <c r="AA111" i="1" s="1"/>
  <c r="K111" i="1"/>
  <c r="C111" i="4" s="1"/>
  <c r="L111" i="1"/>
  <c r="D111" i="4" s="1"/>
  <c r="M111" i="1"/>
  <c r="E111" i="4" s="1"/>
  <c r="N111" i="1"/>
  <c r="F111" i="4" s="1"/>
  <c r="O111" i="1"/>
  <c r="G111" i="4" s="1"/>
  <c r="P111" i="1"/>
  <c r="H111" i="4" s="1"/>
  <c r="Q111" i="1"/>
  <c r="AB111" i="1" s="1"/>
  <c r="R111" i="1"/>
  <c r="J111" i="4" s="1"/>
  <c r="S111" i="1"/>
  <c r="K111" i="4" s="1"/>
  <c r="T111" i="1"/>
  <c r="L111" i="4" s="1"/>
  <c r="U111" i="1"/>
  <c r="M111" i="4" s="1"/>
  <c r="V111" i="1"/>
  <c r="N111" i="4" s="1"/>
  <c r="W111" i="1"/>
  <c r="O111" i="4" s="1"/>
  <c r="X111" i="1"/>
  <c r="AC111" i="1" s="1"/>
  <c r="B112" i="1"/>
  <c r="C112" i="1"/>
  <c r="D112" i="1"/>
  <c r="E112" i="1"/>
  <c r="F112" i="1"/>
  <c r="G112" i="1"/>
  <c r="H112" i="1"/>
  <c r="I112" i="1"/>
  <c r="J112" i="1"/>
  <c r="AA112" i="1" s="1"/>
  <c r="AH12" i="1" s="1"/>
  <c r="K112" i="1"/>
  <c r="C112" i="4" s="1"/>
  <c r="L112" i="1"/>
  <c r="D112" i="4" s="1"/>
  <c r="M112" i="1"/>
  <c r="E112" i="4" s="1"/>
  <c r="N112" i="1"/>
  <c r="F112" i="4" s="1"/>
  <c r="O112" i="1"/>
  <c r="G112" i="4" s="1"/>
  <c r="P112" i="1"/>
  <c r="H112" i="4" s="1"/>
  <c r="Q112" i="1"/>
  <c r="AB112" i="1" s="1"/>
  <c r="AI12" i="1" s="1"/>
  <c r="R112" i="1"/>
  <c r="J112" i="4" s="1"/>
  <c r="S112" i="1"/>
  <c r="K112" i="4" s="1"/>
  <c r="T112" i="1"/>
  <c r="L112" i="4" s="1"/>
  <c r="U112" i="1"/>
  <c r="M112" i="4" s="1"/>
  <c r="V112" i="1"/>
  <c r="N112" i="4" s="1"/>
  <c r="W112" i="1"/>
  <c r="O112" i="4" s="1"/>
  <c r="X112" i="1"/>
  <c r="AC112" i="1" s="1"/>
  <c r="AJ12" i="1" s="1"/>
  <c r="B113" i="1"/>
  <c r="C113" i="1"/>
  <c r="D113" i="1"/>
  <c r="E113" i="1"/>
  <c r="F113" i="1"/>
  <c r="G113" i="1"/>
  <c r="H113" i="1"/>
  <c r="I113" i="1"/>
  <c r="J113" i="1"/>
  <c r="AA113" i="1" s="1"/>
  <c r="K113" i="1"/>
  <c r="C113" i="4" s="1"/>
  <c r="L113" i="1"/>
  <c r="D113" i="4" s="1"/>
  <c r="M113" i="1"/>
  <c r="E113" i="4" s="1"/>
  <c r="N113" i="1"/>
  <c r="F113" i="4" s="1"/>
  <c r="O113" i="1"/>
  <c r="G113" i="4" s="1"/>
  <c r="P113" i="1"/>
  <c r="H113" i="4" s="1"/>
  <c r="Q113" i="1"/>
  <c r="AB113" i="1" s="1"/>
  <c r="R113" i="1"/>
  <c r="J113" i="4" s="1"/>
  <c r="S113" i="1"/>
  <c r="K113" i="4" s="1"/>
  <c r="T113" i="1"/>
  <c r="L113" i="4" s="1"/>
  <c r="U113" i="1"/>
  <c r="M113" i="4" s="1"/>
  <c r="V113" i="1"/>
  <c r="N113" i="4" s="1"/>
  <c r="W113" i="1"/>
  <c r="O113" i="4" s="1"/>
  <c r="X113" i="1"/>
  <c r="AC113" i="1" s="1"/>
  <c r="B114" i="1"/>
  <c r="C114" i="1"/>
  <c r="D114" i="1"/>
  <c r="E114" i="1"/>
  <c r="F114" i="1"/>
  <c r="G114" i="1"/>
  <c r="H114" i="1"/>
  <c r="I114" i="1"/>
  <c r="J114" i="1"/>
  <c r="AA114" i="1" s="1"/>
  <c r="K114" i="1"/>
  <c r="C114" i="4" s="1"/>
  <c r="L114" i="1"/>
  <c r="D114" i="4" s="1"/>
  <c r="M114" i="1"/>
  <c r="E114" i="4" s="1"/>
  <c r="N114" i="1"/>
  <c r="F114" i="4" s="1"/>
  <c r="O114" i="1"/>
  <c r="G114" i="4" s="1"/>
  <c r="P114" i="1"/>
  <c r="H114" i="4" s="1"/>
  <c r="Q114" i="1"/>
  <c r="AB114" i="1" s="1"/>
  <c r="R114" i="1"/>
  <c r="J114" i="4" s="1"/>
  <c r="S114" i="1"/>
  <c r="K114" i="4" s="1"/>
  <c r="T114" i="1"/>
  <c r="L114" i="4" s="1"/>
  <c r="U114" i="1"/>
  <c r="M114" i="4" s="1"/>
  <c r="V114" i="1"/>
  <c r="N114" i="4" s="1"/>
  <c r="W114" i="1"/>
  <c r="O114" i="4" s="1"/>
  <c r="X114" i="1"/>
  <c r="AC114" i="1" s="1"/>
  <c r="B95" i="1"/>
  <c r="C95" i="1"/>
  <c r="D95" i="1"/>
  <c r="E95" i="1"/>
  <c r="F95" i="1"/>
  <c r="G95" i="1"/>
  <c r="H95" i="1"/>
  <c r="I95" i="1"/>
  <c r="J95" i="1"/>
  <c r="AA95" i="1" s="1"/>
  <c r="K95" i="1"/>
  <c r="C95" i="4" s="1"/>
  <c r="L95" i="1"/>
  <c r="D95" i="4" s="1"/>
  <c r="M95" i="1"/>
  <c r="E95" i="4" s="1"/>
  <c r="N95" i="1"/>
  <c r="F95" i="4" s="1"/>
  <c r="O95" i="1"/>
  <c r="G95" i="4" s="1"/>
  <c r="P95" i="1"/>
  <c r="H95" i="4" s="1"/>
  <c r="Q95" i="1"/>
  <c r="AB95" i="1" s="1"/>
  <c r="R95" i="1"/>
  <c r="J95" i="4" s="1"/>
  <c r="S95" i="1"/>
  <c r="K95" i="4" s="1"/>
  <c r="T95" i="1"/>
  <c r="L95" i="4" s="1"/>
  <c r="U95" i="1"/>
  <c r="M95" i="4" s="1"/>
  <c r="V95" i="1"/>
  <c r="N95" i="4" s="1"/>
  <c r="W95" i="1"/>
  <c r="O95" i="4" s="1"/>
  <c r="X95" i="1"/>
  <c r="AC95" i="1" s="1"/>
  <c r="B96" i="1"/>
  <c r="C96" i="1"/>
  <c r="D96" i="1"/>
  <c r="E96" i="1"/>
  <c r="F96" i="1"/>
  <c r="G96" i="1"/>
  <c r="H96" i="1"/>
  <c r="I96" i="1"/>
  <c r="J96" i="1"/>
  <c r="AA96" i="1" s="1"/>
  <c r="K96" i="1"/>
  <c r="C96" i="4" s="1"/>
  <c r="L96" i="1"/>
  <c r="D96" i="4" s="1"/>
  <c r="M96" i="1"/>
  <c r="E96" i="4" s="1"/>
  <c r="N96" i="1"/>
  <c r="F96" i="4" s="1"/>
  <c r="O96" i="1"/>
  <c r="G96" i="4" s="1"/>
  <c r="P96" i="1"/>
  <c r="H96" i="4" s="1"/>
  <c r="Q96" i="1"/>
  <c r="AB96" i="1" s="1"/>
  <c r="R96" i="1"/>
  <c r="J96" i="4" s="1"/>
  <c r="S96" i="1"/>
  <c r="K96" i="4" s="1"/>
  <c r="T96" i="1"/>
  <c r="L96" i="4" s="1"/>
  <c r="U96" i="1"/>
  <c r="M96" i="4" s="1"/>
  <c r="V96" i="1"/>
  <c r="N96" i="4" s="1"/>
  <c r="W96" i="1"/>
  <c r="O96" i="4" s="1"/>
  <c r="X96" i="1"/>
  <c r="AC96" i="1" s="1"/>
  <c r="B97" i="1"/>
  <c r="C97" i="1"/>
  <c r="D97" i="1"/>
  <c r="E97" i="1"/>
  <c r="F97" i="1"/>
  <c r="G97" i="1"/>
  <c r="H97" i="1"/>
  <c r="I97" i="1"/>
  <c r="J97" i="1"/>
  <c r="AA97" i="1" s="1"/>
  <c r="K97" i="1"/>
  <c r="C97" i="4" s="1"/>
  <c r="L97" i="1"/>
  <c r="D97" i="4" s="1"/>
  <c r="M97" i="1"/>
  <c r="E97" i="4" s="1"/>
  <c r="N97" i="1"/>
  <c r="F97" i="4" s="1"/>
  <c r="O97" i="1"/>
  <c r="G97" i="4" s="1"/>
  <c r="P97" i="1"/>
  <c r="H97" i="4" s="1"/>
  <c r="Q97" i="1"/>
  <c r="AB97" i="1" s="1"/>
  <c r="R97" i="1"/>
  <c r="J97" i="4" s="1"/>
  <c r="S97" i="1"/>
  <c r="K97" i="4" s="1"/>
  <c r="T97" i="1"/>
  <c r="L97" i="4" s="1"/>
  <c r="U97" i="1"/>
  <c r="M97" i="4" s="1"/>
  <c r="V97" i="1"/>
  <c r="N97" i="4" s="1"/>
  <c r="W97" i="1"/>
  <c r="O97" i="4" s="1"/>
  <c r="X97" i="1"/>
  <c r="AC97" i="1" s="1"/>
  <c r="B98" i="1"/>
  <c r="C98" i="1"/>
  <c r="D98" i="1"/>
  <c r="E98" i="1"/>
  <c r="F98" i="1"/>
  <c r="G98" i="1"/>
  <c r="H98" i="1"/>
  <c r="I98" i="1"/>
  <c r="J98" i="1"/>
  <c r="AA98" i="1" s="1"/>
  <c r="K98" i="1"/>
  <c r="C98" i="4" s="1"/>
  <c r="L98" i="1"/>
  <c r="D98" i="4" s="1"/>
  <c r="M98" i="1"/>
  <c r="E98" i="4" s="1"/>
  <c r="N98" i="1"/>
  <c r="F98" i="4" s="1"/>
  <c r="O98" i="1"/>
  <c r="G98" i="4" s="1"/>
  <c r="P98" i="1"/>
  <c r="H98" i="4" s="1"/>
  <c r="Q98" i="1"/>
  <c r="AB98" i="1" s="1"/>
  <c r="R98" i="1"/>
  <c r="J98" i="4" s="1"/>
  <c r="S98" i="1"/>
  <c r="K98" i="4" s="1"/>
  <c r="T98" i="1"/>
  <c r="L98" i="4" s="1"/>
  <c r="U98" i="1"/>
  <c r="M98" i="4" s="1"/>
  <c r="V98" i="1"/>
  <c r="N98" i="4" s="1"/>
  <c r="W98" i="1"/>
  <c r="O98" i="4" s="1"/>
  <c r="X98" i="1"/>
  <c r="AC98" i="1" s="1"/>
  <c r="B99" i="1"/>
  <c r="C99" i="1"/>
  <c r="D99" i="1"/>
  <c r="E99" i="1"/>
  <c r="F99" i="1"/>
  <c r="G99" i="1"/>
  <c r="H99" i="1"/>
  <c r="I99" i="1"/>
  <c r="J99" i="1"/>
  <c r="AA99" i="1" s="1"/>
  <c r="AH11" i="1" s="1"/>
  <c r="K99" i="1"/>
  <c r="C99" i="4" s="1"/>
  <c r="L99" i="1"/>
  <c r="D99" i="4" s="1"/>
  <c r="M99" i="1"/>
  <c r="E99" i="4" s="1"/>
  <c r="N99" i="1"/>
  <c r="F99" i="4" s="1"/>
  <c r="O99" i="1"/>
  <c r="G99" i="4" s="1"/>
  <c r="P99" i="1"/>
  <c r="H99" i="4" s="1"/>
  <c r="Q99" i="1"/>
  <c r="AB99" i="1" s="1"/>
  <c r="AI11" i="1" s="1"/>
  <c r="R99" i="1"/>
  <c r="J99" i="4" s="1"/>
  <c r="S99" i="1"/>
  <c r="K99" i="4" s="1"/>
  <c r="T99" i="1"/>
  <c r="L99" i="4" s="1"/>
  <c r="U99" i="1"/>
  <c r="M99" i="4" s="1"/>
  <c r="V99" i="1"/>
  <c r="N99" i="4" s="1"/>
  <c r="W99" i="1"/>
  <c r="O99" i="4" s="1"/>
  <c r="X99" i="1"/>
  <c r="AC99" i="1" s="1"/>
  <c r="AJ11" i="1" s="1"/>
  <c r="B100" i="1"/>
  <c r="C100" i="1"/>
  <c r="D100" i="1"/>
  <c r="E100" i="1"/>
  <c r="F100" i="1"/>
  <c r="G100" i="1"/>
  <c r="H100" i="1"/>
  <c r="H102" i="1" s="1"/>
  <c r="I100" i="1"/>
  <c r="J100" i="1"/>
  <c r="AA100" i="1" s="1"/>
  <c r="K100" i="1"/>
  <c r="C100" i="4" s="1"/>
  <c r="L100" i="1"/>
  <c r="D100" i="4" s="1"/>
  <c r="M100" i="1"/>
  <c r="E100" i="4" s="1"/>
  <c r="N100" i="1"/>
  <c r="F100" i="4" s="1"/>
  <c r="O100" i="1"/>
  <c r="G100" i="4" s="1"/>
  <c r="P100" i="1"/>
  <c r="H100" i="4" s="1"/>
  <c r="Q100" i="1"/>
  <c r="AB100" i="1" s="1"/>
  <c r="R100" i="1"/>
  <c r="J100" i="4" s="1"/>
  <c r="S100" i="1"/>
  <c r="K100" i="4" s="1"/>
  <c r="T100" i="1"/>
  <c r="L100" i="4" s="1"/>
  <c r="U100" i="1"/>
  <c r="M100" i="4" s="1"/>
  <c r="V100" i="1"/>
  <c r="N100" i="4" s="1"/>
  <c r="W100" i="1"/>
  <c r="O100" i="4" s="1"/>
  <c r="X100" i="1"/>
  <c r="AC100" i="1" s="1"/>
  <c r="B101" i="1"/>
  <c r="C101" i="1"/>
  <c r="D101" i="1"/>
  <c r="E101" i="1"/>
  <c r="F101" i="1"/>
  <c r="G101" i="1"/>
  <c r="G103" i="1" s="1"/>
  <c r="H101" i="1"/>
  <c r="I101" i="1"/>
  <c r="J101" i="1"/>
  <c r="AA101" i="1" s="1"/>
  <c r="K101" i="1"/>
  <c r="C101" i="4" s="1"/>
  <c r="L101" i="1"/>
  <c r="D101" i="4" s="1"/>
  <c r="M101" i="1"/>
  <c r="E101" i="4" s="1"/>
  <c r="N101" i="1"/>
  <c r="F101" i="4" s="1"/>
  <c r="O101" i="1"/>
  <c r="G101" i="4" s="1"/>
  <c r="P101" i="1"/>
  <c r="H101" i="4" s="1"/>
  <c r="Q101" i="1"/>
  <c r="AB101" i="1" s="1"/>
  <c r="R101" i="1"/>
  <c r="J101" i="4" s="1"/>
  <c r="S101" i="1"/>
  <c r="K101" i="4" s="1"/>
  <c r="T101" i="1"/>
  <c r="L101" i="4" s="1"/>
  <c r="U101" i="1"/>
  <c r="M101" i="4" s="1"/>
  <c r="V101" i="1"/>
  <c r="N101" i="4" s="1"/>
  <c r="W101" i="1"/>
  <c r="O101" i="4" s="1"/>
  <c r="X101" i="1"/>
  <c r="AC101" i="1" s="1"/>
  <c r="B82" i="1"/>
  <c r="C82" i="1"/>
  <c r="D82" i="1"/>
  <c r="E82" i="1"/>
  <c r="F82" i="1"/>
  <c r="G82" i="1"/>
  <c r="H82" i="1"/>
  <c r="I82" i="1"/>
  <c r="J82" i="1"/>
  <c r="AA82" i="1" s="1"/>
  <c r="K82" i="1"/>
  <c r="C82" i="4" s="1"/>
  <c r="L82" i="1"/>
  <c r="D82" i="4" s="1"/>
  <c r="M82" i="1"/>
  <c r="E82" i="4" s="1"/>
  <c r="N82" i="1"/>
  <c r="F82" i="4" s="1"/>
  <c r="O82" i="1"/>
  <c r="G82" i="4" s="1"/>
  <c r="P82" i="1"/>
  <c r="H82" i="4" s="1"/>
  <c r="Q82" i="1"/>
  <c r="AB82" i="1" s="1"/>
  <c r="R82" i="1"/>
  <c r="J82" i="4" s="1"/>
  <c r="S82" i="1"/>
  <c r="K82" i="4" s="1"/>
  <c r="T82" i="1"/>
  <c r="L82" i="4" s="1"/>
  <c r="U82" i="1"/>
  <c r="M82" i="4" s="1"/>
  <c r="V82" i="1"/>
  <c r="N82" i="4" s="1"/>
  <c r="W82" i="1"/>
  <c r="O82" i="4" s="1"/>
  <c r="X82" i="1"/>
  <c r="AC82" i="1" s="1"/>
  <c r="B83" i="1"/>
  <c r="C83" i="1"/>
  <c r="D83" i="1"/>
  <c r="E83" i="1"/>
  <c r="F83" i="1"/>
  <c r="G83" i="1"/>
  <c r="H83" i="1"/>
  <c r="I83" i="1"/>
  <c r="J83" i="1"/>
  <c r="AA83" i="1" s="1"/>
  <c r="K83" i="1"/>
  <c r="C83" i="4" s="1"/>
  <c r="L83" i="1"/>
  <c r="D83" i="4" s="1"/>
  <c r="M83" i="1"/>
  <c r="E83" i="4" s="1"/>
  <c r="N83" i="1"/>
  <c r="F83" i="4" s="1"/>
  <c r="O83" i="1"/>
  <c r="G83" i="4" s="1"/>
  <c r="P83" i="1"/>
  <c r="H83" i="4" s="1"/>
  <c r="Q83" i="1"/>
  <c r="AB83" i="1" s="1"/>
  <c r="R83" i="1"/>
  <c r="J83" i="4" s="1"/>
  <c r="S83" i="1"/>
  <c r="K83" i="4" s="1"/>
  <c r="T83" i="1"/>
  <c r="L83" i="4" s="1"/>
  <c r="U83" i="1"/>
  <c r="M83" i="4" s="1"/>
  <c r="V83" i="1"/>
  <c r="N83" i="4" s="1"/>
  <c r="W83" i="1"/>
  <c r="O83" i="4" s="1"/>
  <c r="X83" i="1"/>
  <c r="AC83" i="1" s="1"/>
  <c r="B84" i="1"/>
  <c r="C84" i="1"/>
  <c r="D84" i="1"/>
  <c r="E84" i="1"/>
  <c r="F84" i="1"/>
  <c r="G84" i="1"/>
  <c r="H84" i="1"/>
  <c r="I84" i="1"/>
  <c r="J84" i="1"/>
  <c r="AA84" i="1" s="1"/>
  <c r="K84" i="1"/>
  <c r="C84" i="4" s="1"/>
  <c r="L84" i="1"/>
  <c r="D84" i="4" s="1"/>
  <c r="M84" i="1"/>
  <c r="E84" i="4" s="1"/>
  <c r="N84" i="1"/>
  <c r="F84" i="4" s="1"/>
  <c r="O84" i="1"/>
  <c r="G84" i="4" s="1"/>
  <c r="P84" i="1"/>
  <c r="H84" i="4" s="1"/>
  <c r="Q84" i="1"/>
  <c r="AB84" i="1" s="1"/>
  <c r="R84" i="1"/>
  <c r="J84" i="4" s="1"/>
  <c r="S84" i="1"/>
  <c r="K84" i="4" s="1"/>
  <c r="T84" i="1"/>
  <c r="L84" i="4" s="1"/>
  <c r="U84" i="1"/>
  <c r="M84" i="4" s="1"/>
  <c r="V84" i="1"/>
  <c r="N84" i="4" s="1"/>
  <c r="W84" i="1"/>
  <c r="O84" i="4" s="1"/>
  <c r="X84" i="1"/>
  <c r="AC84" i="1" s="1"/>
  <c r="B85" i="1"/>
  <c r="C85" i="1"/>
  <c r="D85" i="1"/>
  <c r="E85" i="1"/>
  <c r="F85" i="1"/>
  <c r="G85" i="1"/>
  <c r="H85" i="1"/>
  <c r="I85" i="1"/>
  <c r="J85" i="1"/>
  <c r="AA85" i="1" s="1"/>
  <c r="K85" i="1"/>
  <c r="C85" i="4" s="1"/>
  <c r="L85" i="1"/>
  <c r="D85" i="4" s="1"/>
  <c r="M85" i="1"/>
  <c r="E85" i="4" s="1"/>
  <c r="N85" i="1"/>
  <c r="F85" i="4" s="1"/>
  <c r="O85" i="1"/>
  <c r="G85" i="4" s="1"/>
  <c r="P85" i="1"/>
  <c r="H85" i="4" s="1"/>
  <c r="Q85" i="1"/>
  <c r="AB85" i="1" s="1"/>
  <c r="R85" i="1"/>
  <c r="J85" i="4" s="1"/>
  <c r="S85" i="1"/>
  <c r="K85" i="4" s="1"/>
  <c r="T85" i="1"/>
  <c r="L85" i="4" s="1"/>
  <c r="U85" i="1"/>
  <c r="M85" i="4" s="1"/>
  <c r="V85" i="1"/>
  <c r="N85" i="4" s="1"/>
  <c r="W85" i="1"/>
  <c r="O85" i="4" s="1"/>
  <c r="X85" i="1"/>
  <c r="AC85" i="1" s="1"/>
  <c r="B86" i="1"/>
  <c r="C86" i="1"/>
  <c r="D86" i="1"/>
  <c r="E86" i="1"/>
  <c r="F86" i="1"/>
  <c r="G86" i="1"/>
  <c r="H86" i="1"/>
  <c r="I86" i="1"/>
  <c r="J86" i="1"/>
  <c r="AA86" i="1" s="1"/>
  <c r="AH10" i="1" s="1"/>
  <c r="K86" i="1"/>
  <c r="C86" i="4" s="1"/>
  <c r="L86" i="1"/>
  <c r="D86" i="4" s="1"/>
  <c r="M86" i="1"/>
  <c r="E86" i="4" s="1"/>
  <c r="N86" i="1"/>
  <c r="F86" i="4" s="1"/>
  <c r="O86" i="1"/>
  <c r="G86" i="4" s="1"/>
  <c r="P86" i="1"/>
  <c r="H86" i="4" s="1"/>
  <c r="Q86" i="1"/>
  <c r="AB86" i="1" s="1"/>
  <c r="AI10" i="1" s="1"/>
  <c r="R86" i="1"/>
  <c r="J86" i="4" s="1"/>
  <c r="S86" i="1"/>
  <c r="K86" i="4" s="1"/>
  <c r="T86" i="1"/>
  <c r="L86" i="4" s="1"/>
  <c r="U86" i="1"/>
  <c r="M86" i="4" s="1"/>
  <c r="V86" i="1"/>
  <c r="N86" i="4" s="1"/>
  <c r="W86" i="1"/>
  <c r="O86" i="4" s="1"/>
  <c r="X86" i="1"/>
  <c r="AC86" i="1" s="1"/>
  <c r="AJ10" i="1" s="1"/>
  <c r="B87" i="1"/>
  <c r="C87" i="1"/>
  <c r="D87" i="1"/>
  <c r="E87" i="1"/>
  <c r="F87" i="1"/>
  <c r="G87" i="1"/>
  <c r="G89" i="1" s="1"/>
  <c r="H87" i="1"/>
  <c r="I87" i="1"/>
  <c r="J87" i="1"/>
  <c r="AA87" i="1" s="1"/>
  <c r="K87" i="1"/>
  <c r="C87" i="4" s="1"/>
  <c r="L87" i="1"/>
  <c r="D87" i="4" s="1"/>
  <c r="M87" i="1"/>
  <c r="E87" i="4" s="1"/>
  <c r="N87" i="1"/>
  <c r="F87" i="4" s="1"/>
  <c r="O87" i="1"/>
  <c r="G87" i="4" s="1"/>
  <c r="P87" i="1"/>
  <c r="H87" i="4" s="1"/>
  <c r="Q87" i="1"/>
  <c r="AB87" i="1" s="1"/>
  <c r="R87" i="1"/>
  <c r="J87" i="4" s="1"/>
  <c r="S87" i="1"/>
  <c r="K87" i="4" s="1"/>
  <c r="T87" i="1"/>
  <c r="L87" i="4" s="1"/>
  <c r="U87" i="1"/>
  <c r="M87" i="4" s="1"/>
  <c r="V87" i="1"/>
  <c r="N87" i="4" s="1"/>
  <c r="W87" i="1"/>
  <c r="O87" i="4" s="1"/>
  <c r="X87" i="1"/>
  <c r="AC87" i="1" s="1"/>
  <c r="B88" i="1"/>
  <c r="C88" i="1"/>
  <c r="D88" i="1"/>
  <c r="E88" i="1"/>
  <c r="F88" i="1"/>
  <c r="F90" i="1" s="1"/>
  <c r="G88" i="1"/>
  <c r="H88" i="1"/>
  <c r="I88" i="1"/>
  <c r="J88" i="1"/>
  <c r="AA88" i="1" s="1"/>
  <c r="K88" i="1"/>
  <c r="C88" i="4" s="1"/>
  <c r="L88" i="1"/>
  <c r="D88" i="4" s="1"/>
  <c r="M88" i="1"/>
  <c r="E88" i="4" s="1"/>
  <c r="N88" i="1"/>
  <c r="F88" i="4" s="1"/>
  <c r="O88" i="1"/>
  <c r="G88" i="4" s="1"/>
  <c r="P88" i="1"/>
  <c r="H88" i="4" s="1"/>
  <c r="Q88" i="1"/>
  <c r="AB88" i="1" s="1"/>
  <c r="R88" i="1"/>
  <c r="J88" i="4" s="1"/>
  <c r="S88" i="1"/>
  <c r="K88" i="4" s="1"/>
  <c r="T88" i="1"/>
  <c r="L88" i="4" s="1"/>
  <c r="U88" i="1"/>
  <c r="M88" i="4" s="1"/>
  <c r="V88" i="1"/>
  <c r="N88" i="4" s="1"/>
  <c r="W88" i="1"/>
  <c r="O88" i="4" s="1"/>
  <c r="X88" i="1"/>
  <c r="AC88" i="1" s="1"/>
  <c r="B69" i="1"/>
  <c r="C69" i="1"/>
  <c r="D69" i="1"/>
  <c r="E69" i="1"/>
  <c r="F69" i="1"/>
  <c r="G69" i="1"/>
  <c r="H69" i="1"/>
  <c r="I69" i="1"/>
  <c r="J69" i="1"/>
  <c r="AA69" i="1" s="1"/>
  <c r="K69" i="1"/>
  <c r="C69" i="4" s="1"/>
  <c r="L69" i="1"/>
  <c r="D69" i="4" s="1"/>
  <c r="M69" i="1"/>
  <c r="E69" i="4" s="1"/>
  <c r="N69" i="1"/>
  <c r="F69" i="4" s="1"/>
  <c r="O69" i="1"/>
  <c r="G69" i="4" s="1"/>
  <c r="P69" i="1"/>
  <c r="H69" i="4" s="1"/>
  <c r="Q69" i="1"/>
  <c r="AB69" i="1" s="1"/>
  <c r="R69" i="1"/>
  <c r="J69" i="4" s="1"/>
  <c r="S69" i="1"/>
  <c r="K69" i="4" s="1"/>
  <c r="T69" i="1"/>
  <c r="L69" i="4" s="1"/>
  <c r="U69" i="1"/>
  <c r="M69" i="4" s="1"/>
  <c r="V69" i="1"/>
  <c r="N69" i="4" s="1"/>
  <c r="W69" i="1"/>
  <c r="O69" i="4" s="1"/>
  <c r="X69" i="1"/>
  <c r="AC69" i="1" s="1"/>
  <c r="B70" i="1"/>
  <c r="C70" i="1"/>
  <c r="D70" i="1"/>
  <c r="E70" i="1"/>
  <c r="F70" i="1"/>
  <c r="G70" i="1"/>
  <c r="H70" i="1"/>
  <c r="I70" i="1"/>
  <c r="J70" i="1"/>
  <c r="AA70" i="1" s="1"/>
  <c r="K70" i="1"/>
  <c r="C70" i="4" s="1"/>
  <c r="L70" i="1"/>
  <c r="D70" i="4" s="1"/>
  <c r="M70" i="1"/>
  <c r="E70" i="4" s="1"/>
  <c r="N70" i="1"/>
  <c r="F70" i="4" s="1"/>
  <c r="O70" i="1"/>
  <c r="G70" i="4" s="1"/>
  <c r="P70" i="1"/>
  <c r="H70" i="4" s="1"/>
  <c r="Q70" i="1"/>
  <c r="AB70" i="1" s="1"/>
  <c r="R70" i="1"/>
  <c r="J70" i="4" s="1"/>
  <c r="S70" i="1"/>
  <c r="K70" i="4" s="1"/>
  <c r="T70" i="1"/>
  <c r="L70" i="4" s="1"/>
  <c r="U70" i="1"/>
  <c r="M70" i="4" s="1"/>
  <c r="V70" i="1"/>
  <c r="N70" i="4" s="1"/>
  <c r="W70" i="1"/>
  <c r="O70" i="4" s="1"/>
  <c r="X70" i="1"/>
  <c r="AC70" i="1" s="1"/>
  <c r="B71" i="1"/>
  <c r="C71" i="1"/>
  <c r="D71" i="1"/>
  <c r="E71" i="1"/>
  <c r="F71" i="1"/>
  <c r="G71" i="1"/>
  <c r="H71" i="1"/>
  <c r="I71" i="1"/>
  <c r="J71" i="1"/>
  <c r="AA71" i="1" s="1"/>
  <c r="K71" i="1"/>
  <c r="C71" i="4" s="1"/>
  <c r="L71" i="1"/>
  <c r="D71" i="4" s="1"/>
  <c r="M71" i="1"/>
  <c r="E71" i="4" s="1"/>
  <c r="N71" i="1"/>
  <c r="F71" i="4" s="1"/>
  <c r="O71" i="1"/>
  <c r="G71" i="4" s="1"/>
  <c r="P71" i="1"/>
  <c r="H71" i="4" s="1"/>
  <c r="Q71" i="1"/>
  <c r="AB71" i="1" s="1"/>
  <c r="R71" i="1"/>
  <c r="J71" i="4" s="1"/>
  <c r="S71" i="1"/>
  <c r="K71" i="4" s="1"/>
  <c r="T71" i="1"/>
  <c r="L71" i="4" s="1"/>
  <c r="U71" i="1"/>
  <c r="M71" i="4" s="1"/>
  <c r="V71" i="1"/>
  <c r="N71" i="4" s="1"/>
  <c r="W71" i="1"/>
  <c r="O71" i="4" s="1"/>
  <c r="X71" i="1"/>
  <c r="AC71" i="1" s="1"/>
  <c r="B72" i="1"/>
  <c r="C72" i="1"/>
  <c r="D72" i="1"/>
  <c r="E72" i="1"/>
  <c r="F72" i="1"/>
  <c r="G72" i="1"/>
  <c r="H72" i="1"/>
  <c r="I72" i="1"/>
  <c r="J72" i="1"/>
  <c r="AA72" i="1" s="1"/>
  <c r="K72" i="1"/>
  <c r="C72" i="4" s="1"/>
  <c r="L72" i="1"/>
  <c r="D72" i="4" s="1"/>
  <c r="M72" i="1"/>
  <c r="E72" i="4" s="1"/>
  <c r="N72" i="1"/>
  <c r="F72" i="4" s="1"/>
  <c r="O72" i="1"/>
  <c r="G72" i="4" s="1"/>
  <c r="P72" i="1"/>
  <c r="H72" i="4" s="1"/>
  <c r="Q72" i="1"/>
  <c r="AB72" i="1" s="1"/>
  <c r="R72" i="1"/>
  <c r="J72" i="4" s="1"/>
  <c r="S72" i="1"/>
  <c r="K72" i="4" s="1"/>
  <c r="T72" i="1"/>
  <c r="L72" i="4" s="1"/>
  <c r="U72" i="1"/>
  <c r="M72" i="4" s="1"/>
  <c r="V72" i="1"/>
  <c r="N72" i="4" s="1"/>
  <c r="W72" i="1"/>
  <c r="O72" i="4" s="1"/>
  <c r="X72" i="1"/>
  <c r="AC72" i="1" s="1"/>
  <c r="B73" i="1"/>
  <c r="C73" i="1"/>
  <c r="D73" i="1"/>
  <c r="E73" i="1"/>
  <c r="F73" i="1"/>
  <c r="G73" i="1"/>
  <c r="H73" i="1"/>
  <c r="I73" i="1"/>
  <c r="J73" i="1"/>
  <c r="AA73" i="1" s="1"/>
  <c r="AH9" i="1" s="1"/>
  <c r="K73" i="1"/>
  <c r="C73" i="4" s="1"/>
  <c r="L73" i="1"/>
  <c r="D73" i="4" s="1"/>
  <c r="M73" i="1"/>
  <c r="E73" i="4" s="1"/>
  <c r="N73" i="1"/>
  <c r="F73" i="4" s="1"/>
  <c r="O73" i="1"/>
  <c r="G73" i="4" s="1"/>
  <c r="P73" i="1"/>
  <c r="H73" i="4" s="1"/>
  <c r="Q73" i="1"/>
  <c r="AB73" i="1" s="1"/>
  <c r="AI9" i="1" s="1"/>
  <c r="R73" i="1"/>
  <c r="J73" i="4" s="1"/>
  <c r="S73" i="1"/>
  <c r="K73" i="4" s="1"/>
  <c r="T73" i="1"/>
  <c r="L73" i="4" s="1"/>
  <c r="U73" i="1"/>
  <c r="M73" i="4" s="1"/>
  <c r="V73" i="1"/>
  <c r="N73" i="4" s="1"/>
  <c r="W73" i="1"/>
  <c r="O73" i="4" s="1"/>
  <c r="X73" i="1"/>
  <c r="AC73" i="1" s="1"/>
  <c r="AJ9" i="1" s="1"/>
  <c r="B74" i="1"/>
  <c r="C74" i="1"/>
  <c r="D74" i="1"/>
  <c r="E74" i="1"/>
  <c r="F74" i="1"/>
  <c r="F76" i="1" s="1"/>
  <c r="G74" i="1"/>
  <c r="H74" i="1"/>
  <c r="I74" i="1"/>
  <c r="J74" i="1"/>
  <c r="AA74" i="1" s="1"/>
  <c r="K74" i="1"/>
  <c r="C74" i="4" s="1"/>
  <c r="L74" i="1"/>
  <c r="D74" i="4" s="1"/>
  <c r="M74" i="1"/>
  <c r="E74" i="4" s="1"/>
  <c r="N74" i="1"/>
  <c r="F74" i="4" s="1"/>
  <c r="O74" i="1"/>
  <c r="G74" i="4" s="1"/>
  <c r="P74" i="1"/>
  <c r="H74" i="4" s="1"/>
  <c r="Q74" i="1"/>
  <c r="AB74" i="1" s="1"/>
  <c r="R74" i="1"/>
  <c r="J74" i="4" s="1"/>
  <c r="S74" i="1"/>
  <c r="K74" i="4" s="1"/>
  <c r="T74" i="1"/>
  <c r="L74" i="4" s="1"/>
  <c r="U74" i="1"/>
  <c r="M74" i="4" s="1"/>
  <c r="V74" i="1"/>
  <c r="N74" i="4" s="1"/>
  <c r="W74" i="1"/>
  <c r="O74" i="4" s="1"/>
  <c r="X74" i="1"/>
  <c r="AC74" i="1" s="1"/>
  <c r="B75" i="1"/>
  <c r="C75" i="1"/>
  <c r="D75" i="1"/>
  <c r="E75" i="1"/>
  <c r="E77" i="1" s="1"/>
  <c r="F75" i="1"/>
  <c r="G75" i="1"/>
  <c r="H75" i="1"/>
  <c r="I75" i="1"/>
  <c r="J75" i="1"/>
  <c r="AA75" i="1" s="1"/>
  <c r="K75" i="1"/>
  <c r="C75" i="4" s="1"/>
  <c r="L75" i="1"/>
  <c r="D75" i="4" s="1"/>
  <c r="M75" i="1"/>
  <c r="E75" i="4" s="1"/>
  <c r="N75" i="1"/>
  <c r="F75" i="4" s="1"/>
  <c r="O75" i="1"/>
  <c r="G75" i="4" s="1"/>
  <c r="P75" i="1"/>
  <c r="H75" i="4" s="1"/>
  <c r="Q75" i="1"/>
  <c r="AB75" i="1" s="1"/>
  <c r="R75" i="1"/>
  <c r="J75" i="4" s="1"/>
  <c r="S75" i="1"/>
  <c r="K75" i="4" s="1"/>
  <c r="T75" i="1"/>
  <c r="L75" i="4" s="1"/>
  <c r="U75" i="1"/>
  <c r="M75" i="4" s="1"/>
  <c r="V75" i="1"/>
  <c r="N75" i="4" s="1"/>
  <c r="W75" i="1"/>
  <c r="O75" i="4" s="1"/>
  <c r="X75" i="1"/>
  <c r="AC75" i="1" s="1"/>
  <c r="B56" i="1"/>
  <c r="C56" i="1"/>
  <c r="D56" i="1"/>
  <c r="E56" i="1"/>
  <c r="F56" i="1"/>
  <c r="G56" i="1"/>
  <c r="H56" i="1"/>
  <c r="I56" i="1"/>
  <c r="J56" i="1"/>
  <c r="AA56" i="1" s="1"/>
  <c r="K56" i="1"/>
  <c r="C56" i="4" s="1"/>
  <c r="L56" i="1"/>
  <c r="D56" i="4" s="1"/>
  <c r="M56" i="1"/>
  <c r="E56" i="4" s="1"/>
  <c r="N56" i="1"/>
  <c r="F56" i="4" s="1"/>
  <c r="O56" i="1"/>
  <c r="G56" i="4" s="1"/>
  <c r="P56" i="1"/>
  <c r="H56" i="4" s="1"/>
  <c r="Q56" i="1"/>
  <c r="AB56" i="1" s="1"/>
  <c r="R56" i="1"/>
  <c r="J56" i="4" s="1"/>
  <c r="S56" i="1"/>
  <c r="K56" i="4" s="1"/>
  <c r="T56" i="1"/>
  <c r="L56" i="4" s="1"/>
  <c r="U56" i="1"/>
  <c r="M56" i="4" s="1"/>
  <c r="V56" i="1"/>
  <c r="N56" i="4" s="1"/>
  <c r="W56" i="1"/>
  <c r="O56" i="4" s="1"/>
  <c r="X56" i="1"/>
  <c r="AC56" i="1" s="1"/>
  <c r="B57" i="1"/>
  <c r="C57" i="1"/>
  <c r="D57" i="1"/>
  <c r="E57" i="1"/>
  <c r="F57" i="1"/>
  <c r="G57" i="1"/>
  <c r="H57" i="1"/>
  <c r="I57" i="1"/>
  <c r="J57" i="1"/>
  <c r="AA57" i="1" s="1"/>
  <c r="K57" i="1"/>
  <c r="C57" i="4" s="1"/>
  <c r="L57" i="1"/>
  <c r="D57" i="4" s="1"/>
  <c r="M57" i="1"/>
  <c r="E57" i="4" s="1"/>
  <c r="N57" i="1"/>
  <c r="F57" i="4" s="1"/>
  <c r="O57" i="1"/>
  <c r="G57" i="4" s="1"/>
  <c r="P57" i="1"/>
  <c r="H57" i="4" s="1"/>
  <c r="Q57" i="1"/>
  <c r="AB57" i="1" s="1"/>
  <c r="R57" i="1"/>
  <c r="J57" i="4" s="1"/>
  <c r="S57" i="1"/>
  <c r="K57" i="4" s="1"/>
  <c r="T57" i="1"/>
  <c r="L57" i="4" s="1"/>
  <c r="U57" i="1"/>
  <c r="M57" i="4" s="1"/>
  <c r="V57" i="1"/>
  <c r="N57" i="4" s="1"/>
  <c r="W57" i="1"/>
  <c r="O57" i="4" s="1"/>
  <c r="X57" i="1"/>
  <c r="AC57" i="1" s="1"/>
  <c r="B58" i="1"/>
  <c r="C58" i="1"/>
  <c r="D58" i="1"/>
  <c r="E58" i="1"/>
  <c r="F58" i="1"/>
  <c r="G58" i="1"/>
  <c r="H58" i="1"/>
  <c r="I58" i="1"/>
  <c r="J58" i="1"/>
  <c r="AA58" i="1" s="1"/>
  <c r="K58" i="1"/>
  <c r="C58" i="4" s="1"/>
  <c r="L58" i="1"/>
  <c r="D58" i="4" s="1"/>
  <c r="M58" i="1"/>
  <c r="E58" i="4" s="1"/>
  <c r="N58" i="1"/>
  <c r="F58" i="4" s="1"/>
  <c r="O58" i="1"/>
  <c r="G58" i="4" s="1"/>
  <c r="P58" i="1"/>
  <c r="H58" i="4" s="1"/>
  <c r="Q58" i="1"/>
  <c r="AB58" i="1" s="1"/>
  <c r="R58" i="1"/>
  <c r="J58" i="4" s="1"/>
  <c r="S58" i="1"/>
  <c r="K58" i="4" s="1"/>
  <c r="T58" i="1"/>
  <c r="L58" i="4" s="1"/>
  <c r="U58" i="1"/>
  <c r="M58" i="4" s="1"/>
  <c r="V58" i="1"/>
  <c r="N58" i="4" s="1"/>
  <c r="W58" i="1"/>
  <c r="O58" i="4" s="1"/>
  <c r="X58" i="1"/>
  <c r="AC58" i="1" s="1"/>
  <c r="B59" i="1"/>
  <c r="C59" i="1"/>
  <c r="D59" i="1"/>
  <c r="E59" i="1"/>
  <c r="F59" i="1"/>
  <c r="G59" i="1"/>
  <c r="H59" i="1"/>
  <c r="I59" i="1"/>
  <c r="J59" i="1"/>
  <c r="AA59" i="1" s="1"/>
  <c r="K59" i="1"/>
  <c r="C59" i="4" s="1"/>
  <c r="L59" i="1"/>
  <c r="D59" i="4" s="1"/>
  <c r="M59" i="1"/>
  <c r="E59" i="4" s="1"/>
  <c r="N59" i="1"/>
  <c r="F59" i="4" s="1"/>
  <c r="O59" i="1"/>
  <c r="G59" i="4" s="1"/>
  <c r="P59" i="1"/>
  <c r="H59" i="4" s="1"/>
  <c r="Q59" i="1"/>
  <c r="AB59" i="1" s="1"/>
  <c r="R59" i="1"/>
  <c r="J59" i="4" s="1"/>
  <c r="S59" i="1"/>
  <c r="K59" i="4" s="1"/>
  <c r="T59" i="1"/>
  <c r="L59" i="4" s="1"/>
  <c r="U59" i="1"/>
  <c r="M59" i="4" s="1"/>
  <c r="V59" i="1"/>
  <c r="N59" i="4" s="1"/>
  <c r="W59" i="1"/>
  <c r="O59" i="4" s="1"/>
  <c r="X59" i="1"/>
  <c r="AC59" i="1" s="1"/>
  <c r="B60" i="1"/>
  <c r="C60" i="1"/>
  <c r="D60" i="1"/>
  <c r="E60" i="1"/>
  <c r="F60" i="1"/>
  <c r="G60" i="1"/>
  <c r="H60" i="1"/>
  <c r="I60" i="1"/>
  <c r="J60" i="1"/>
  <c r="AA60" i="1" s="1"/>
  <c r="AH8" i="1" s="1"/>
  <c r="K60" i="1"/>
  <c r="C60" i="4" s="1"/>
  <c r="L60" i="1"/>
  <c r="D60" i="4" s="1"/>
  <c r="M60" i="1"/>
  <c r="E60" i="4" s="1"/>
  <c r="N60" i="1"/>
  <c r="F60" i="4" s="1"/>
  <c r="O60" i="1"/>
  <c r="G60" i="4" s="1"/>
  <c r="P60" i="1"/>
  <c r="H60" i="4" s="1"/>
  <c r="Q60" i="1"/>
  <c r="AB60" i="1" s="1"/>
  <c r="AI8" i="1" s="1"/>
  <c r="R60" i="1"/>
  <c r="J60" i="4" s="1"/>
  <c r="S60" i="1"/>
  <c r="K60" i="4" s="1"/>
  <c r="T60" i="1"/>
  <c r="L60" i="4" s="1"/>
  <c r="U60" i="1"/>
  <c r="M60" i="4" s="1"/>
  <c r="V60" i="1"/>
  <c r="N60" i="4" s="1"/>
  <c r="W60" i="1"/>
  <c r="O60" i="4" s="1"/>
  <c r="X60" i="1"/>
  <c r="AC60" i="1" s="1"/>
  <c r="AJ8" i="1" s="1"/>
  <c r="B61" i="1"/>
  <c r="C61" i="1"/>
  <c r="D61" i="1"/>
  <c r="E61" i="1"/>
  <c r="F61" i="1"/>
  <c r="G61" i="1"/>
  <c r="H61" i="1"/>
  <c r="I61" i="1"/>
  <c r="J61" i="1"/>
  <c r="AA61" i="1" s="1"/>
  <c r="K61" i="1"/>
  <c r="C61" i="4" s="1"/>
  <c r="L61" i="1"/>
  <c r="D61" i="4" s="1"/>
  <c r="M61" i="1"/>
  <c r="E61" i="4" s="1"/>
  <c r="N61" i="1"/>
  <c r="F61" i="4" s="1"/>
  <c r="O61" i="1"/>
  <c r="G61" i="4" s="1"/>
  <c r="P61" i="1"/>
  <c r="H61" i="4" s="1"/>
  <c r="Q61" i="1"/>
  <c r="AB61" i="1" s="1"/>
  <c r="R61" i="1"/>
  <c r="J61" i="4" s="1"/>
  <c r="S61" i="1"/>
  <c r="K61" i="4" s="1"/>
  <c r="T61" i="1"/>
  <c r="L61" i="4" s="1"/>
  <c r="U61" i="1"/>
  <c r="M61" i="4" s="1"/>
  <c r="V61" i="1"/>
  <c r="N61" i="4" s="1"/>
  <c r="W61" i="1"/>
  <c r="O61" i="4" s="1"/>
  <c r="X61" i="1"/>
  <c r="AC61" i="1" s="1"/>
  <c r="B62" i="1"/>
  <c r="C62" i="1"/>
  <c r="D62" i="1"/>
  <c r="E62" i="1"/>
  <c r="F62" i="1"/>
  <c r="G62" i="1"/>
  <c r="H62" i="1"/>
  <c r="I62" i="1"/>
  <c r="J62" i="1"/>
  <c r="AA62" i="1" s="1"/>
  <c r="K62" i="1"/>
  <c r="C62" i="4" s="1"/>
  <c r="L62" i="1"/>
  <c r="D62" i="4" s="1"/>
  <c r="M62" i="1"/>
  <c r="E62" i="4" s="1"/>
  <c r="N62" i="1"/>
  <c r="F62" i="4" s="1"/>
  <c r="O62" i="1"/>
  <c r="G62" i="4" s="1"/>
  <c r="P62" i="1"/>
  <c r="H62" i="4" s="1"/>
  <c r="Q62" i="1"/>
  <c r="AB62" i="1" s="1"/>
  <c r="R62" i="1"/>
  <c r="J62" i="4" s="1"/>
  <c r="S62" i="1"/>
  <c r="K62" i="4" s="1"/>
  <c r="T62" i="1"/>
  <c r="L62" i="4" s="1"/>
  <c r="U62" i="1"/>
  <c r="M62" i="4" s="1"/>
  <c r="V62" i="1"/>
  <c r="N62" i="4" s="1"/>
  <c r="W62" i="1"/>
  <c r="O62" i="4" s="1"/>
  <c r="X62" i="1"/>
  <c r="AC62" i="1" s="1"/>
  <c r="B43" i="1"/>
  <c r="C43" i="1"/>
  <c r="D43" i="1"/>
  <c r="E43" i="1"/>
  <c r="F43" i="1"/>
  <c r="G43" i="1"/>
  <c r="H43" i="1"/>
  <c r="I43" i="1"/>
  <c r="J43" i="1"/>
  <c r="AA43" i="1" s="1"/>
  <c r="K43" i="1"/>
  <c r="C43" i="4" s="1"/>
  <c r="L43" i="1"/>
  <c r="D43" i="4" s="1"/>
  <c r="M43" i="1"/>
  <c r="E43" i="4" s="1"/>
  <c r="N43" i="1"/>
  <c r="F43" i="4" s="1"/>
  <c r="O43" i="1"/>
  <c r="G43" i="4" s="1"/>
  <c r="P43" i="1"/>
  <c r="H43" i="4" s="1"/>
  <c r="Q43" i="1"/>
  <c r="AB43" i="1" s="1"/>
  <c r="R43" i="1"/>
  <c r="J43" i="4" s="1"/>
  <c r="S43" i="1"/>
  <c r="K43" i="4" s="1"/>
  <c r="T43" i="1"/>
  <c r="L43" i="4" s="1"/>
  <c r="U43" i="1"/>
  <c r="M43" i="4" s="1"/>
  <c r="V43" i="1"/>
  <c r="N43" i="4" s="1"/>
  <c r="W43" i="1"/>
  <c r="O43" i="4" s="1"/>
  <c r="X43" i="1"/>
  <c r="AC43" i="1" s="1"/>
  <c r="B44" i="1"/>
  <c r="C44" i="1"/>
  <c r="D44" i="1"/>
  <c r="E44" i="1"/>
  <c r="F44" i="1"/>
  <c r="G44" i="1"/>
  <c r="H44" i="1"/>
  <c r="I44" i="1"/>
  <c r="J44" i="1"/>
  <c r="AA44" i="1" s="1"/>
  <c r="K44" i="1"/>
  <c r="C44" i="4" s="1"/>
  <c r="L44" i="1"/>
  <c r="D44" i="4" s="1"/>
  <c r="M44" i="1"/>
  <c r="E44" i="4" s="1"/>
  <c r="N44" i="1"/>
  <c r="F44" i="4" s="1"/>
  <c r="O44" i="1"/>
  <c r="G44" i="4" s="1"/>
  <c r="P44" i="1"/>
  <c r="H44" i="4" s="1"/>
  <c r="Q44" i="1"/>
  <c r="AB44" i="1" s="1"/>
  <c r="R44" i="1"/>
  <c r="J44" i="4" s="1"/>
  <c r="S44" i="1"/>
  <c r="K44" i="4" s="1"/>
  <c r="T44" i="1"/>
  <c r="L44" i="4" s="1"/>
  <c r="U44" i="1"/>
  <c r="M44" i="4" s="1"/>
  <c r="V44" i="1"/>
  <c r="N44" i="4" s="1"/>
  <c r="W44" i="1"/>
  <c r="O44" i="4" s="1"/>
  <c r="X44" i="1"/>
  <c r="AC44" i="1" s="1"/>
  <c r="B45" i="1"/>
  <c r="C45" i="1"/>
  <c r="D45" i="1"/>
  <c r="E45" i="1"/>
  <c r="F45" i="1"/>
  <c r="G45" i="1"/>
  <c r="H45" i="1"/>
  <c r="I45" i="1"/>
  <c r="J45" i="1"/>
  <c r="AA45" i="1" s="1"/>
  <c r="K45" i="1"/>
  <c r="C45" i="4" s="1"/>
  <c r="L45" i="1"/>
  <c r="D45" i="4" s="1"/>
  <c r="M45" i="1"/>
  <c r="E45" i="4" s="1"/>
  <c r="N45" i="1"/>
  <c r="F45" i="4" s="1"/>
  <c r="O45" i="1"/>
  <c r="G45" i="4" s="1"/>
  <c r="P45" i="1"/>
  <c r="H45" i="4" s="1"/>
  <c r="Q45" i="1"/>
  <c r="AB45" i="1" s="1"/>
  <c r="R45" i="1"/>
  <c r="J45" i="4" s="1"/>
  <c r="S45" i="1"/>
  <c r="K45" i="4" s="1"/>
  <c r="T45" i="1"/>
  <c r="L45" i="4" s="1"/>
  <c r="U45" i="1"/>
  <c r="M45" i="4" s="1"/>
  <c r="V45" i="1"/>
  <c r="N45" i="4" s="1"/>
  <c r="W45" i="1"/>
  <c r="O45" i="4" s="1"/>
  <c r="X45" i="1"/>
  <c r="AC45" i="1" s="1"/>
  <c r="B46" i="1"/>
  <c r="C46" i="1"/>
  <c r="D46" i="1"/>
  <c r="E46" i="1"/>
  <c r="F46" i="1"/>
  <c r="G46" i="1"/>
  <c r="H46" i="1"/>
  <c r="I46" i="1"/>
  <c r="J46" i="1"/>
  <c r="AA46" i="1" s="1"/>
  <c r="K46" i="1"/>
  <c r="C46" i="4" s="1"/>
  <c r="L46" i="1"/>
  <c r="D46" i="4" s="1"/>
  <c r="M46" i="1"/>
  <c r="E46" i="4" s="1"/>
  <c r="N46" i="1"/>
  <c r="F46" i="4" s="1"/>
  <c r="O46" i="1"/>
  <c r="G46" i="4" s="1"/>
  <c r="P46" i="1"/>
  <c r="H46" i="4" s="1"/>
  <c r="Q46" i="1"/>
  <c r="AB46" i="1" s="1"/>
  <c r="R46" i="1"/>
  <c r="J46" i="4" s="1"/>
  <c r="S46" i="1"/>
  <c r="K46" i="4" s="1"/>
  <c r="T46" i="1"/>
  <c r="L46" i="4" s="1"/>
  <c r="U46" i="1"/>
  <c r="M46" i="4" s="1"/>
  <c r="V46" i="1"/>
  <c r="N46" i="4" s="1"/>
  <c r="W46" i="1"/>
  <c r="O46" i="4" s="1"/>
  <c r="X46" i="1"/>
  <c r="AC46" i="1" s="1"/>
  <c r="B47" i="1"/>
  <c r="C47" i="1"/>
  <c r="D47" i="1"/>
  <c r="E47" i="1"/>
  <c r="F47" i="1"/>
  <c r="G47" i="1"/>
  <c r="H47" i="1"/>
  <c r="I47" i="1"/>
  <c r="J47" i="1"/>
  <c r="AA47" i="1" s="1"/>
  <c r="AH7" i="1" s="1"/>
  <c r="K47" i="1"/>
  <c r="C47" i="4" s="1"/>
  <c r="L47" i="1"/>
  <c r="D47" i="4" s="1"/>
  <c r="M47" i="1"/>
  <c r="E47" i="4" s="1"/>
  <c r="N47" i="1"/>
  <c r="F47" i="4" s="1"/>
  <c r="O47" i="1"/>
  <c r="G47" i="4" s="1"/>
  <c r="P47" i="1"/>
  <c r="H47" i="4" s="1"/>
  <c r="Q47" i="1"/>
  <c r="AB47" i="1" s="1"/>
  <c r="AI7" i="1" s="1"/>
  <c r="R47" i="1"/>
  <c r="J47" i="4" s="1"/>
  <c r="S47" i="1"/>
  <c r="K47" i="4" s="1"/>
  <c r="T47" i="1"/>
  <c r="L47" i="4" s="1"/>
  <c r="U47" i="1"/>
  <c r="M47" i="4" s="1"/>
  <c r="V47" i="1"/>
  <c r="N47" i="4" s="1"/>
  <c r="W47" i="1"/>
  <c r="O47" i="4" s="1"/>
  <c r="X47" i="1"/>
  <c r="AC47" i="1" s="1"/>
  <c r="AJ7" i="1" s="1"/>
  <c r="B48" i="1"/>
  <c r="C48" i="1"/>
  <c r="D48" i="1"/>
  <c r="E48" i="1"/>
  <c r="F48" i="1"/>
  <c r="G48" i="1"/>
  <c r="H48" i="1"/>
  <c r="I48" i="1"/>
  <c r="J48" i="1"/>
  <c r="AA48" i="1" s="1"/>
  <c r="K48" i="1"/>
  <c r="C48" i="4" s="1"/>
  <c r="L48" i="1"/>
  <c r="D48" i="4" s="1"/>
  <c r="M48" i="1"/>
  <c r="E48" i="4" s="1"/>
  <c r="N48" i="1"/>
  <c r="F48" i="4" s="1"/>
  <c r="O48" i="1"/>
  <c r="G48" i="4" s="1"/>
  <c r="P48" i="1"/>
  <c r="H48" i="4" s="1"/>
  <c r="Q48" i="1"/>
  <c r="AB48" i="1" s="1"/>
  <c r="R48" i="1"/>
  <c r="J48" i="4" s="1"/>
  <c r="S48" i="1"/>
  <c r="K48" i="4" s="1"/>
  <c r="T48" i="1"/>
  <c r="L48" i="4" s="1"/>
  <c r="U48" i="1"/>
  <c r="M48" i="4" s="1"/>
  <c r="V48" i="1"/>
  <c r="N48" i="4" s="1"/>
  <c r="W48" i="1"/>
  <c r="O48" i="4" s="1"/>
  <c r="X48" i="1"/>
  <c r="AC48" i="1" s="1"/>
  <c r="B49" i="1"/>
  <c r="C49" i="1"/>
  <c r="D49" i="1"/>
  <c r="E49" i="1"/>
  <c r="F49" i="1"/>
  <c r="G49" i="1"/>
  <c r="H49" i="1"/>
  <c r="I49" i="1"/>
  <c r="J49" i="1"/>
  <c r="AA49" i="1" s="1"/>
  <c r="K49" i="1"/>
  <c r="C49" i="4" s="1"/>
  <c r="L49" i="1"/>
  <c r="D49" i="4" s="1"/>
  <c r="M49" i="1"/>
  <c r="E49" i="4" s="1"/>
  <c r="N49" i="1"/>
  <c r="F49" i="4" s="1"/>
  <c r="O49" i="1"/>
  <c r="G49" i="4" s="1"/>
  <c r="P49" i="1"/>
  <c r="H49" i="4" s="1"/>
  <c r="Q49" i="1"/>
  <c r="AB49" i="1" s="1"/>
  <c r="R49" i="1"/>
  <c r="J49" i="4" s="1"/>
  <c r="S49" i="1"/>
  <c r="K49" i="4" s="1"/>
  <c r="T49" i="1"/>
  <c r="L49" i="4" s="1"/>
  <c r="U49" i="1"/>
  <c r="M49" i="4" s="1"/>
  <c r="V49" i="1"/>
  <c r="N49" i="4" s="1"/>
  <c r="W49" i="1"/>
  <c r="O49" i="4" s="1"/>
  <c r="X49" i="1"/>
  <c r="AC49" i="1" s="1"/>
  <c r="B30" i="1"/>
  <c r="C30" i="1"/>
  <c r="D30" i="1"/>
  <c r="E30" i="1"/>
  <c r="F30" i="1"/>
  <c r="G30" i="1"/>
  <c r="H30" i="1"/>
  <c r="I30" i="1"/>
  <c r="J30" i="1"/>
  <c r="AA30" i="1" s="1"/>
  <c r="K30" i="1"/>
  <c r="C30" i="4" s="1"/>
  <c r="L30" i="1"/>
  <c r="D30" i="4" s="1"/>
  <c r="M30" i="1"/>
  <c r="E30" i="4" s="1"/>
  <c r="N30" i="1"/>
  <c r="F30" i="4" s="1"/>
  <c r="O30" i="1"/>
  <c r="G30" i="4" s="1"/>
  <c r="P30" i="1"/>
  <c r="H30" i="4" s="1"/>
  <c r="Q30" i="1"/>
  <c r="AB30" i="1" s="1"/>
  <c r="R30" i="1"/>
  <c r="J30" i="4" s="1"/>
  <c r="S30" i="1"/>
  <c r="K30" i="4" s="1"/>
  <c r="T30" i="1"/>
  <c r="L30" i="4" s="1"/>
  <c r="U30" i="1"/>
  <c r="M30" i="4" s="1"/>
  <c r="V30" i="1"/>
  <c r="N30" i="4" s="1"/>
  <c r="W30" i="1"/>
  <c r="O30" i="4" s="1"/>
  <c r="X30" i="1"/>
  <c r="AC30" i="1" s="1"/>
  <c r="B31" i="1"/>
  <c r="C31" i="1"/>
  <c r="D31" i="1"/>
  <c r="E31" i="1"/>
  <c r="F31" i="1"/>
  <c r="G31" i="1"/>
  <c r="H31" i="1"/>
  <c r="I31" i="1"/>
  <c r="J31" i="1"/>
  <c r="AA31" i="1" s="1"/>
  <c r="K31" i="1"/>
  <c r="C31" i="4" s="1"/>
  <c r="L31" i="1"/>
  <c r="D31" i="4" s="1"/>
  <c r="M31" i="1"/>
  <c r="E31" i="4" s="1"/>
  <c r="N31" i="1"/>
  <c r="F31" i="4" s="1"/>
  <c r="O31" i="1"/>
  <c r="G31" i="4" s="1"/>
  <c r="P31" i="1"/>
  <c r="H31" i="4" s="1"/>
  <c r="Q31" i="1"/>
  <c r="AB31" i="1" s="1"/>
  <c r="R31" i="1"/>
  <c r="J31" i="4" s="1"/>
  <c r="S31" i="1"/>
  <c r="K31" i="4" s="1"/>
  <c r="T31" i="1"/>
  <c r="L31" i="4" s="1"/>
  <c r="U31" i="1"/>
  <c r="M31" i="4" s="1"/>
  <c r="V31" i="1"/>
  <c r="N31" i="4" s="1"/>
  <c r="W31" i="1"/>
  <c r="O31" i="4" s="1"/>
  <c r="X31" i="1"/>
  <c r="AC31" i="1" s="1"/>
  <c r="B32" i="1"/>
  <c r="C32" i="1"/>
  <c r="D32" i="1"/>
  <c r="E32" i="1"/>
  <c r="F32" i="1"/>
  <c r="G32" i="1"/>
  <c r="H32" i="1"/>
  <c r="I32" i="1"/>
  <c r="J32" i="1"/>
  <c r="AA32" i="1" s="1"/>
  <c r="K32" i="1"/>
  <c r="C32" i="4" s="1"/>
  <c r="L32" i="1"/>
  <c r="D32" i="4" s="1"/>
  <c r="M32" i="1"/>
  <c r="E32" i="4" s="1"/>
  <c r="N32" i="1"/>
  <c r="F32" i="4" s="1"/>
  <c r="O32" i="1"/>
  <c r="G32" i="4" s="1"/>
  <c r="P32" i="1"/>
  <c r="H32" i="4" s="1"/>
  <c r="Q32" i="1"/>
  <c r="AB32" i="1" s="1"/>
  <c r="R32" i="1"/>
  <c r="J32" i="4" s="1"/>
  <c r="S32" i="1"/>
  <c r="K32" i="4" s="1"/>
  <c r="T32" i="1"/>
  <c r="L32" i="4" s="1"/>
  <c r="U32" i="1"/>
  <c r="M32" i="4" s="1"/>
  <c r="V32" i="1"/>
  <c r="N32" i="4" s="1"/>
  <c r="W32" i="1"/>
  <c r="O32" i="4" s="1"/>
  <c r="X32" i="1"/>
  <c r="AC32" i="1" s="1"/>
  <c r="B33" i="1"/>
  <c r="C33" i="1"/>
  <c r="D33" i="1"/>
  <c r="E33" i="1"/>
  <c r="F33" i="1"/>
  <c r="G33" i="1"/>
  <c r="H33" i="1"/>
  <c r="I33" i="1"/>
  <c r="J33" i="1"/>
  <c r="AA33" i="1" s="1"/>
  <c r="K33" i="1"/>
  <c r="C33" i="4" s="1"/>
  <c r="L33" i="1"/>
  <c r="D33" i="4" s="1"/>
  <c r="M33" i="1"/>
  <c r="E33" i="4" s="1"/>
  <c r="N33" i="1"/>
  <c r="F33" i="4" s="1"/>
  <c r="O33" i="1"/>
  <c r="G33" i="4" s="1"/>
  <c r="P33" i="1"/>
  <c r="H33" i="4" s="1"/>
  <c r="Q33" i="1"/>
  <c r="AB33" i="1" s="1"/>
  <c r="R33" i="1"/>
  <c r="J33" i="4" s="1"/>
  <c r="S33" i="1"/>
  <c r="K33" i="4" s="1"/>
  <c r="T33" i="1"/>
  <c r="L33" i="4" s="1"/>
  <c r="U33" i="1"/>
  <c r="M33" i="4" s="1"/>
  <c r="V33" i="1"/>
  <c r="N33" i="4" s="1"/>
  <c r="W33" i="1"/>
  <c r="O33" i="4" s="1"/>
  <c r="X33" i="1"/>
  <c r="AC33" i="1" s="1"/>
  <c r="B34" i="1"/>
  <c r="C34" i="1"/>
  <c r="D34" i="1"/>
  <c r="E34" i="1"/>
  <c r="F34" i="1"/>
  <c r="G34" i="1"/>
  <c r="H34" i="1"/>
  <c r="I34" i="1"/>
  <c r="J34" i="1"/>
  <c r="AA34" i="1" s="1"/>
  <c r="AH6" i="1" s="1"/>
  <c r="K34" i="1"/>
  <c r="C34" i="4" s="1"/>
  <c r="L34" i="1"/>
  <c r="D34" i="4" s="1"/>
  <c r="M34" i="1"/>
  <c r="E34" i="4" s="1"/>
  <c r="N34" i="1"/>
  <c r="F34" i="4" s="1"/>
  <c r="O34" i="1"/>
  <c r="G34" i="4" s="1"/>
  <c r="P34" i="1"/>
  <c r="H34" i="4" s="1"/>
  <c r="Q34" i="1"/>
  <c r="AB34" i="1" s="1"/>
  <c r="AI6" i="1" s="1"/>
  <c r="R34" i="1"/>
  <c r="J34" i="4" s="1"/>
  <c r="S34" i="1"/>
  <c r="K34" i="4" s="1"/>
  <c r="T34" i="1"/>
  <c r="L34" i="4" s="1"/>
  <c r="U34" i="1"/>
  <c r="M34" i="4" s="1"/>
  <c r="V34" i="1"/>
  <c r="N34" i="4" s="1"/>
  <c r="W34" i="1"/>
  <c r="O34" i="4" s="1"/>
  <c r="X34" i="1"/>
  <c r="AC34" i="1" s="1"/>
  <c r="AJ6" i="1" s="1"/>
  <c r="B35" i="1"/>
  <c r="C35" i="1"/>
  <c r="D35" i="1"/>
  <c r="E35" i="1"/>
  <c r="F35" i="1"/>
  <c r="G35" i="1"/>
  <c r="H35" i="1"/>
  <c r="I35" i="1"/>
  <c r="J35" i="1"/>
  <c r="AA35" i="1" s="1"/>
  <c r="K35" i="1"/>
  <c r="C35" i="4" s="1"/>
  <c r="L35" i="1"/>
  <c r="D35" i="4" s="1"/>
  <c r="M35" i="1"/>
  <c r="E35" i="4" s="1"/>
  <c r="N35" i="1"/>
  <c r="F35" i="4" s="1"/>
  <c r="O35" i="1"/>
  <c r="G35" i="4" s="1"/>
  <c r="P35" i="1"/>
  <c r="H35" i="4" s="1"/>
  <c r="Q35" i="1"/>
  <c r="AB35" i="1" s="1"/>
  <c r="R35" i="1"/>
  <c r="J35" i="4" s="1"/>
  <c r="S35" i="1"/>
  <c r="K35" i="4" s="1"/>
  <c r="T35" i="1"/>
  <c r="L35" i="4" s="1"/>
  <c r="U35" i="1"/>
  <c r="M35" i="4" s="1"/>
  <c r="V35" i="1"/>
  <c r="N35" i="4" s="1"/>
  <c r="W35" i="1"/>
  <c r="O35" i="4" s="1"/>
  <c r="X35" i="1"/>
  <c r="AC35" i="1" s="1"/>
  <c r="B36" i="1"/>
  <c r="C36" i="1"/>
  <c r="D36" i="1"/>
  <c r="E36" i="1"/>
  <c r="F36" i="1"/>
  <c r="G36" i="1"/>
  <c r="H36" i="1"/>
  <c r="I36" i="1"/>
  <c r="J36" i="1"/>
  <c r="AA36" i="1" s="1"/>
  <c r="K36" i="1"/>
  <c r="C36" i="4" s="1"/>
  <c r="L36" i="1"/>
  <c r="D36" i="4" s="1"/>
  <c r="M36" i="1"/>
  <c r="E36" i="4" s="1"/>
  <c r="N36" i="1"/>
  <c r="F36" i="4" s="1"/>
  <c r="O36" i="1"/>
  <c r="G36" i="4" s="1"/>
  <c r="P36" i="1"/>
  <c r="H36" i="4" s="1"/>
  <c r="Q36" i="1"/>
  <c r="AB36" i="1" s="1"/>
  <c r="R36" i="1"/>
  <c r="J36" i="4" s="1"/>
  <c r="S36" i="1"/>
  <c r="K36" i="4" s="1"/>
  <c r="T36" i="1"/>
  <c r="L36" i="4" s="1"/>
  <c r="U36" i="1"/>
  <c r="M36" i="4" s="1"/>
  <c r="V36" i="1"/>
  <c r="N36" i="4" s="1"/>
  <c r="W36" i="1"/>
  <c r="O36" i="4" s="1"/>
  <c r="X36" i="1"/>
  <c r="AC36" i="1" s="1"/>
  <c r="B17" i="1"/>
  <c r="C17" i="1"/>
  <c r="D17" i="1"/>
  <c r="E17" i="1"/>
  <c r="F17" i="1"/>
  <c r="G17" i="1"/>
  <c r="H17" i="1"/>
  <c r="I17" i="1"/>
  <c r="J17" i="1"/>
  <c r="AA17" i="1" s="1"/>
  <c r="K17" i="1"/>
  <c r="C17" i="4" s="1"/>
  <c r="L17" i="1"/>
  <c r="D17" i="4" s="1"/>
  <c r="M17" i="1"/>
  <c r="E17" i="4" s="1"/>
  <c r="N17" i="1"/>
  <c r="F17" i="4" s="1"/>
  <c r="O17" i="1"/>
  <c r="G17" i="4" s="1"/>
  <c r="P17" i="1"/>
  <c r="H17" i="4" s="1"/>
  <c r="Q17" i="1"/>
  <c r="AB17" i="1" s="1"/>
  <c r="R17" i="1"/>
  <c r="J17" i="4" s="1"/>
  <c r="S17" i="1"/>
  <c r="K17" i="4" s="1"/>
  <c r="T17" i="1"/>
  <c r="L17" i="4" s="1"/>
  <c r="U17" i="1"/>
  <c r="M17" i="4" s="1"/>
  <c r="V17" i="1"/>
  <c r="N17" i="4" s="1"/>
  <c r="W17" i="1"/>
  <c r="O17" i="4" s="1"/>
  <c r="X17" i="1"/>
  <c r="AC17" i="1" s="1"/>
  <c r="B18" i="1"/>
  <c r="C18" i="1"/>
  <c r="D18" i="1"/>
  <c r="E18" i="1"/>
  <c r="F18" i="1"/>
  <c r="G18" i="1"/>
  <c r="H18" i="1"/>
  <c r="I18" i="1"/>
  <c r="J18" i="1"/>
  <c r="AA18" i="1" s="1"/>
  <c r="K18" i="1"/>
  <c r="C18" i="4" s="1"/>
  <c r="L18" i="1"/>
  <c r="D18" i="4" s="1"/>
  <c r="M18" i="1"/>
  <c r="E18" i="4" s="1"/>
  <c r="N18" i="1"/>
  <c r="F18" i="4" s="1"/>
  <c r="O18" i="1"/>
  <c r="G18" i="4" s="1"/>
  <c r="P18" i="1"/>
  <c r="H18" i="4" s="1"/>
  <c r="Q18" i="1"/>
  <c r="AB18" i="1" s="1"/>
  <c r="R18" i="1"/>
  <c r="J18" i="4" s="1"/>
  <c r="S18" i="1"/>
  <c r="K18" i="4" s="1"/>
  <c r="T18" i="1"/>
  <c r="L18" i="4" s="1"/>
  <c r="U18" i="1"/>
  <c r="M18" i="4" s="1"/>
  <c r="V18" i="1"/>
  <c r="N18" i="4" s="1"/>
  <c r="W18" i="1"/>
  <c r="O18" i="4" s="1"/>
  <c r="X18" i="1"/>
  <c r="AC18" i="1" s="1"/>
  <c r="B19" i="1"/>
  <c r="C19" i="1"/>
  <c r="D19" i="1"/>
  <c r="E19" i="1"/>
  <c r="F19" i="1"/>
  <c r="G19" i="1"/>
  <c r="H19" i="1"/>
  <c r="I19" i="1"/>
  <c r="J19" i="1"/>
  <c r="AA19" i="1" s="1"/>
  <c r="K19" i="1"/>
  <c r="C19" i="4" s="1"/>
  <c r="L19" i="1"/>
  <c r="D19" i="4" s="1"/>
  <c r="M19" i="1"/>
  <c r="E19" i="4" s="1"/>
  <c r="N19" i="1"/>
  <c r="F19" i="4" s="1"/>
  <c r="O19" i="1"/>
  <c r="G19" i="4" s="1"/>
  <c r="P19" i="1"/>
  <c r="H19" i="4" s="1"/>
  <c r="Q19" i="1"/>
  <c r="AB19" i="1" s="1"/>
  <c r="R19" i="1"/>
  <c r="J19" i="4" s="1"/>
  <c r="S19" i="1"/>
  <c r="K19" i="4" s="1"/>
  <c r="T19" i="1"/>
  <c r="L19" i="4" s="1"/>
  <c r="U19" i="1"/>
  <c r="M19" i="4" s="1"/>
  <c r="V19" i="1"/>
  <c r="N19" i="4" s="1"/>
  <c r="W19" i="1"/>
  <c r="O19" i="4" s="1"/>
  <c r="X19" i="1"/>
  <c r="AC19" i="1" s="1"/>
  <c r="B20" i="1"/>
  <c r="C20" i="1"/>
  <c r="D20" i="1"/>
  <c r="E20" i="1"/>
  <c r="F20" i="1"/>
  <c r="G20" i="1"/>
  <c r="H20" i="1"/>
  <c r="I20" i="1"/>
  <c r="J20" i="1"/>
  <c r="AA20" i="1" s="1"/>
  <c r="K20" i="1"/>
  <c r="C20" i="4" s="1"/>
  <c r="L20" i="1"/>
  <c r="D20" i="4" s="1"/>
  <c r="M20" i="1"/>
  <c r="E20" i="4" s="1"/>
  <c r="N20" i="1"/>
  <c r="F20" i="4" s="1"/>
  <c r="O20" i="1"/>
  <c r="G20" i="4" s="1"/>
  <c r="P20" i="1"/>
  <c r="H20" i="4" s="1"/>
  <c r="Q20" i="1"/>
  <c r="AB20" i="1" s="1"/>
  <c r="R20" i="1"/>
  <c r="J20" i="4" s="1"/>
  <c r="S20" i="1"/>
  <c r="K20" i="4" s="1"/>
  <c r="T20" i="1"/>
  <c r="L20" i="4" s="1"/>
  <c r="U20" i="1"/>
  <c r="M20" i="4" s="1"/>
  <c r="V20" i="1"/>
  <c r="N20" i="4" s="1"/>
  <c r="W20" i="1"/>
  <c r="O20" i="4" s="1"/>
  <c r="X20" i="1"/>
  <c r="AC20" i="1" s="1"/>
  <c r="B21" i="1"/>
  <c r="C21" i="1"/>
  <c r="D21" i="1"/>
  <c r="E21" i="1"/>
  <c r="F21" i="1"/>
  <c r="G21" i="1"/>
  <c r="H21" i="1"/>
  <c r="I21" i="1"/>
  <c r="J21" i="1"/>
  <c r="AA21" i="1" s="1"/>
  <c r="AH5" i="1" s="1"/>
  <c r="K21" i="1"/>
  <c r="C21" i="4" s="1"/>
  <c r="L21" i="1"/>
  <c r="D21" i="4" s="1"/>
  <c r="M21" i="1"/>
  <c r="E21" i="4" s="1"/>
  <c r="N21" i="1"/>
  <c r="F21" i="4" s="1"/>
  <c r="O21" i="1"/>
  <c r="G21" i="4" s="1"/>
  <c r="P21" i="1"/>
  <c r="H21" i="4" s="1"/>
  <c r="Q21" i="1"/>
  <c r="AB21" i="1" s="1"/>
  <c r="AI5" i="1" s="1"/>
  <c r="R21" i="1"/>
  <c r="J21" i="4" s="1"/>
  <c r="S21" i="1"/>
  <c r="K21" i="4" s="1"/>
  <c r="T21" i="1"/>
  <c r="L21" i="4" s="1"/>
  <c r="U21" i="1"/>
  <c r="M21" i="4" s="1"/>
  <c r="V21" i="1"/>
  <c r="N21" i="4" s="1"/>
  <c r="W21" i="1"/>
  <c r="O21" i="4" s="1"/>
  <c r="X21" i="1"/>
  <c r="AC21" i="1" s="1"/>
  <c r="AJ5" i="1" s="1"/>
  <c r="B22" i="1"/>
  <c r="C22" i="1"/>
  <c r="D22" i="1"/>
  <c r="E22" i="1"/>
  <c r="F22" i="1"/>
  <c r="G22" i="1"/>
  <c r="H22" i="1"/>
  <c r="I22" i="1"/>
  <c r="J22" i="1"/>
  <c r="AA22" i="1" s="1"/>
  <c r="K22" i="1"/>
  <c r="C22" i="4" s="1"/>
  <c r="L22" i="1"/>
  <c r="D22" i="4" s="1"/>
  <c r="M22" i="1"/>
  <c r="E22" i="4" s="1"/>
  <c r="N22" i="1"/>
  <c r="F22" i="4" s="1"/>
  <c r="O22" i="1"/>
  <c r="G22" i="4" s="1"/>
  <c r="P22" i="1"/>
  <c r="H22" i="4" s="1"/>
  <c r="Q22" i="1"/>
  <c r="AB22" i="1" s="1"/>
  <c r="R22" i="1"/>
  <c r="J22" i="4" s="1"/>
  <c r="S22" i="1"/>
  <c r="K22" i="4" s="1"/>
  <c r="T22" i="1"/>
  <c r="L22" i="4" s="1"/>
  <c r="U22" i="1"/>
  <c r="M22" i="4" s="1"/>
  <c r="V22" i="1"/>
  <c r="N22" i="4" s="1"/>
  <c r="W22" i="1"/>
  <c r="O22" i="4" s="1"/>
  <c r="X22" i="1"/>
  <c r="AC22" i="1" s="1"/>
  <c r="B23" i="1"/>
  <c r="C23" i="1"/>
  <c r="D23" i="1"/>
  <c r="E23" i="1"/>
  <c r="F23" i="1"/>
  <c r="G23" i="1"/>
  <c r="H23" i="1"/>
  <c r="I23" i="1"/>
  <c r="I25" i="1" s="1"/>
  <c r="J23" i="1"/>
  <c r="AA23" i="1" s="1"/>
  <c r="K23" i="1"/>
  <c r="C23" i="4" s="1"/>
  <c r="L23" i="1"/>
  <c r="D23" i="4" s="1"/>
  <c r="M23" i="1"/>
  <c r="E23" i="4" s="1"/>
  <c r="N23" i="1"/>
  <c r="F23" i="4" s="1"/>
  <c r="O23" i="1"/>
  <c r="G23" i="4" s="1"/>
  <c r="P23" i="1"/>
  <c r="H23" i="4" s="1"/>
  <c r="Q23" i="1"/>
  <c r="AB23" i="1" s="1"/>
  <c r="R23" i="1"/>
  <c r="J23" i="4" s="1"/>
  <c r="S23" i="1"/>
  <c r="K23" i="4" s="1"/>
  <c r="T23" i="1"/>
  <c r="L23" i="4" s="1"/>
  <c r="U23" i="1"/>
  <c r="M23" i="4" s="1"/>
  <c r="V23" i="1"/>
  <c r="N23" i="4" s="1"/>
  <c r="W23" i="1"/>
  <c r="O23" i="4" s="1"/>
  <c r="X23" i="1"/>
  <c r="AC23" i="1" s="1"/>
  <c r="B4" i="1"/>
  <c r="C4" i="1"/>
  <c r="D4" i="1"/>
  <c r="E4" i="1"/>
  <c r="F4" i="1"/>
  <c r="G4" i="1"/>
  <c r="H4" i="1"/>
  <c r="I4" i="1"/>
  <c r="J4" i="1"/>
  <c r="AA4" i="1" s="1"/>
  <c r="K4" i="1"/>
  <c r="C4" i="4" s="1"/>
  <c r="L4" i="1"/>
  <c r="D4" i="4" s="1"/>
  <c r="M4" i="1"/>
  <c r="E4" i="4" s="1"/>
  <c r="N4" i="1"/>
  <c r="F4" i="4" s="1"/>
  <c r="O4" i="1"/>
  <c r="G4" i="4" s="1"/>
  <c r="P4" i="1"/>
  <c r="H4" i="4" s="1"/>
  <c r="Q4" i="1"/>
  <c r="AB4" i="1" s="1"/>
  <c r="R4" i="1"/>
  <c r="J4" i="4" s="1"/>
  <c r="S4" i="1"/>
  <c r="K4" i="4" s="1"/>
  <c r="T4" i="1"/>
  <c r="L4" i="4" s="1"/>
  <c r="U4" i="1"/>
  <c r="M4" i="4" s="1"/>
  <c r="V4" i="1"/>
  <c r="N4" i="4" s="1"/>
  <c r="W4" i="1"/>
  <c r="O4" i="4" s="1"/>
  <c r="X4" i="1"/>
  <c r="AC4" i="1" s="1"/>
  <c r="B5" i="1"/>
  <c r="C5" i="1"/>
  <c r="D5" i="1"/>
  <c r="E5" i="1"/>
  <c r="F5" i="1"/>
  <c r="G5" i="1"/>
  <c r="H5" i="1"/>
  <c r="I5" i="1"/>
  <c r="J5" i="1"/>
  <c r="AA5" i="1" s="1"/>
  <c r="K5" i="1"/>
  <c r="C5" i="4" s="1"/>
  <c r="L5" i="1"/>
  <c r="D5" i="4" s="1"/>
  <c r="M5" i="1"/>
  <c r="E5" i="4" s="1"/>
  <c r="N5" i="1"/>
  <c r="F5" i="4" s="1"/>
  <c r="O5" i="1"/>
  <c r="G5" i="4" s="1"/>
  <c r="P5" i="1"/>
  <c r="H5" i="4" s="1"/>
  <c r="Q5" i="1"/>
  <c r="AB5" i="1" s="1"/>
  <c r="R5" i="1"/>
  <c r="J5" i="4" s="1"/>
  <c r="S5" i="1"/>
  <c r="K5" i="4" s="1"/>
  <c r="T5" i="1"/>
  <c r="L5" i="4" s="1"/>
  <c r="U5" i="1"/>
  <c r="M5" i="4" s="1"/>
  <c r="V5" i="1"/>
  <c r="N5" i="4" s="1"/>
  <c r="W5" i="1"/>
  <c r="O5" i="4" s="1"/>
  <c r="X5" i="1"/>
  <c r="AC5" i="1" s="1"/>
  <c r="B6" i="1"/>
  <c r="C6" i="1"/>
  <c r="D6" i="1"/>
  <c r="E6" i="1"/>
  <c r="F6" i="1"/>
  <c r="G6" i="1"/>
  <c r="H6" i="1"/>
  <c r="I6" i="1"/>
  <c r="J6" i="1"/>
  <c r="AA6" i="1" s="1"/>
  <c r="K6" i="1"/>
  <c r="C6" i="4" s="1"/>
  <c r="L6" i="1"/>
  <c r="D6" i="4" s="1"/>
  <c r="M6" i="1"/>
  <c r="E6" i="4" s="1"/>
  <c r="N6" i="1"/>
  <c r="F6" i="4" s="1"/>
  <c r="O6" i="1"/>
  <c r="G6" i="4" s="1"/>
  <c r="P6" i="1"/>
  <c r="H6" i="4" s="1"/>
  <c r="Q6" i="1"/>
  <c r="AB6" i="1" s="1"/>
  <c r="R6" i="1"/>
  <c r="J6" i="4" s="1"/>
  <c r="S6" i="1"/>
  <c r="K6" i="4" s="1"/>
  <c r="T6" i="1"/>
  <c r="L6" i="4" s="1"/>
  <c r="U6" i="1"/>
  <c r="M6" i="4" s="1"/>
  <c r="V6" i="1"/>
  <c r="N6" i="4" s="1"/>
  <c r="W6" i="1"/>
  <c r="O6" i="4" s="1"/>
  <c r="X6" i="1"/>
  <c r="AC6" i="1" s="1"/>
  <c r="B7" i="1"/>
  <c r="C7" i="1"/>
  <c r="D7" i="1"/>
  <c r="E7" i="1"/>
  <c r="F7" i="1"/>
  <c r="G7" i="1"/>
  <c r="H7" i="1"/>
  <c r="I7" i="1"/>
  <c r="J7" i="1"/>
  <c r="AA7" i="1" s="1"/>
  <c r="K7" i="1"/>
  <c r="C7" i="4" s="1"/>
  <c r="L7" i="1"/>
  <c r="D7" i="4" s="1"/>
  <c r="M7" i="1"/>
  <c r="E7" i="4" s="1"/>
  <c r="N7" i="1"/>
  <c r="F7" i="4" s="1"/>
  <c r="O7" i="1"/>
  <c r="G7" i="4" s="1"/>
  <c r="P7" i="1"/>
  <c r="H7" i="4" s="1"/>
  <c r="Q7" i="1"/>
  <c r="AB7" i="1" s="1"/>
  <c r="R7" i="1"/>
  <c r="J7" i="4" s="1"/>
  <c r="S7" i="1"/>
  <c r="K7" i="4" s="1"/>
  <c r="T7" i="1"/>
  <c r="L7" i="4" s="1"/>
  <c r="U7" i="1"/>
  <c r="M7" i="4" s="1"/>
  <c r="V7" i="1"/>
  <c r="N7" i="4" s="1"/>
  <c r="W7" i="1"/>
  <c r="O7" i="4" s="1"/>
  <c r="X7" i="1"/>
  <c r="AC7" i="1" s="1"/>
  <c r="B8" i="1"/>
  <c r="C8" i="1"/>
  <c r="D8" i="1"/>
  <c r="E8" i="1"/>
  <c r="F8" i="1"/>
  <c r="G8" i="1"/>
  <c r="H8" i="1"/>
  <c r="I8" i="1"/>
  <c r="J8" i="1"/>
  <c r="AA8" i="1" s="1"/>
  <c r="AH4" i="1" s="1"/>
  <c r="K8" i="1"/>
  <c r="C8" i="4" s="1"/>
  <c r="L8" i="1"/>
  <c r="D8" i="4" s="1"/>
  <c r="M8" i="1"/>
  <c r="E8" i="4" s="1"/>
  <c r="N8" i="1"/>
  <c r="F8" i="4" s="1"/>
  <c r="O8" i="1"/>
  <c r="G8" i="4" s="1"/>
  <c r="P8" i="1"/>
  <c r="H8" i="4" s="1"/>
  <c r="Q8" i="1"/>
  <c r="AB8" i="1" s="1"/>
  <c r="AI4" i="1" s="1"/>
  <c r="R8" i="1"/>
  <c r="J8" i="4" s="1"/>
  <c r="S8" i="1"/>
  <c r="K8" i="4" s="1"/>
  <c r="T8" i="1"/>
  <c r="L8" i="4" s="1"/>
  <c r="U8" i="1"/>
  <c r="M8" i="4" s="1"/>
  <c r="V8" i="1"/>
  <c r="N8" i="4" s="1"/>
  <c r="W8" i="1"/>
  <c r="O8" i="4" s="1"/>
  <c r="X8" i="1"/>
  <c r="AC8" i="1" s="1"/>
  <c r="AJ4" i="1" s="1"/>
  <c r="B9" i="1"/>
  <c r="C9" i="1"/>
  <c r="D9" i="1"/>
  <c r="E9" i="1"/>
  <c r="F9" i="1"/>
  <c r="G9" i="1"/>
  <c r="H9" i="1"/>
  <c r="I9" i="1"/>
  <c r="J9" i="1"/>
  <c r="AA9" i="1" s="1"/>
  <c r="K9" i="1"/>
  <c r="L9" i="1"/>
  <c r="M9" i="1"/>
  <c r="N9" i="1"/>
  <c r="O9" i="1"/>
  <c r="P9" i="1"/>
  <c r="Q9" i="1"/>
  <c r="AB9" i="1" s="1"/>
  <c r="R9" i="1"/>
  <c r="S9" i="1"/>
  <c r="T9" i="1"/>
  <c r="U9" i="1"/>
  <c r="V9" i="1"/>
  <c r="W9" i="1"/>
  <c r="X9" i="1"/>
  <c r="AC9" i="1" s="1"/>
  <c r="B10" i="1"/>
  <c r="C10" i="1"/>
  <c r="D10" i="1"/>
  <c r="E10" i="1"/>
  <c r="F10" i="1"/>
  <c r="G10" i="1"/>
  <c r="H10" i="1"/>
  <c r="I10" i="1"/>
  <c r="J10" i="1"/>
  <c r="AA10" i="1" s="1"/>
  <c r="K10" i="1"/>
  <c r="L10" i="1"/>
  <c r="M10" i="1"/>
  <c r="N10" i="1"/>
  <c r="O10" i="1"/>
  <c r="P10" i="1"/>
  <c r="Q10" i="1"/>
  <c r="AB10" i="1" s="1"/>
  <c r="R10" i="1"/>
  <c r="S10" i="1"/>
  <c r="T10" i="1"/>
  <c r="U10" i="1"/>
  <c r="V10" i="1"/>
  <c r="W10" i="1"/>
  <c r="X10" i="1"/>
  <c r="AC10" i="1" s="1"/>
  <c r="B76" i="1" l="1"/>
  <c r="C89" i="1"/>
  <c r="E115" i="1"/>
  <c r="E11" i="1"/>
  <c r="F24" i="1"/>
  <c r="H50" i="1"/>
  <c r="G37" i="1"/>
  <c r="I63" i="1"/>
  <c r="F38" i="1"/>
  <c r="I102" i="1"/>
  <c r="B115" i="1"/>
  <c r="H103" i="1"/>
  <c r="I116" i="1"/>
  <c r="G51" i="1"/>
  <c r="H64" i="1"/>
  <c r="I77" i="1"/>
  <c r="B90" i="1"/>
  <c r="D116" i="1"/>
  <c r="Y37" i="4" a="1"/>
  <c r="Y37" i="4" s="1"/>
  <c r="B85" i="4"/>
  <c r="P95" i="4"/>
  <c r="I49" i="4"/>
  <c r="P60" i="4"/>
  <c r="Z8" i="4" s="1"/>
  <c r="X29" i="4" s="1"/>
  <c r="P84" i="4"/>
  <c r="B19" i="4"/>
  <c r="I18" i="4"/>
  <c r="P17" i="4"/>
  <c r="B31" i="4"/>
  <c r="I30" i="4"/>
  <c r="P49" i="4"/>
  <c r="B43" i="4"/>
  <c r="I62" i="4"/>
  <c r="P61" i="4"/>
  <c r="B75" i="4"/>
  <c r="I74" i="4"/>
  <c r="P73" i="4"/>
  <c r="Z9" i="4" s="1"/>
  <c r="Y29" i="4" s="1"/>
  <c r="B87" i="4"/>
  <c r="I86" i="4"/>
  <c r="Y10" i="4" s="1"/>
  <c r="W24" i="4" s="1"/>
  <c r="P85" i="4"/>
  <c r="B99" i="4"/>
  <c r="X11" i="4" s="1"/>
  <c r="X18" i="4" s="1"/>
  <c r="I98" i="4"/>
  <c r="P97" i="4"/>
  <c r="B111" i="4"/>
  <c r="I110" i="4"/>
  <c r="P109" i="4"/>
  <c r="P35" i="4"/>
  <c r="B49" i="4"/>
  <c r="B73" i="4"/>
  <c r="X9" i="4" s="1"/>
  <c r="Y17" i="4" s="1"/>
  <c r="P71" i="4"/>
  <c r="B18" i="4"/>
  <c r="B30" i="4"/>
  <c r="B98" i="4"/>
  <c r="B20" i="4"/>
  <c r="I19" i="4"/>
  <c r="P18" i="4"/>
  <c r="B32" i="4"/>
  <c r="I31" i="4"/>
  <c r="P30" i="4"/>
  <c r="B44" i="4"/>
  <c r="I43" i="4"/>
  <c r="P62" i="4"/>
  <c r="B56" i="4"/>
  <c r="I75" i="4"/>
  <c r="P74" i="4"/>
  <c r="B88" i="4"/>
  <c r="I87" i="4"/>
  <c r="P86" i="4"/>
  <c r="Z10" i="4" s="1"/>
  <c r="W30" i="4" s="1"/>
  <c r="B100" i="4"/>
  <c r="I99" i="4"/>
  <c r="Y11" i="4" s="1"/>
  <c r="X24" i="4" s="1"/>
  <c r="P98" i="4"/>
  <c r="B112" i="4"/>
  <c r="X12" i="4" s="1"/>
  <c r="Y18" i="4" s="1"/>
  <c r="I111" i="4"/>
  <c r="P110" i="4"/>
  <c r="P23" i="4"/>
  <c r="B17" i="4"/>
  <c r="I60" i="4"/>
  <c r="Y8" i="4" s="1"/>
  <c r="X23" i="4" s="1"/>
  <c r="I84" i="4"/>
  <c r="P36" i="4"/>
  <c r="I73" i="4"/>
  <c r="Y9" i="4" s="1"/>
  <c r="Y23" i="4" s="1"/>
  <c r="I85" i="4"/>
  <c r="I97" i="4"/>
  <c r="B110" i="4"/>
  <c r="P108" i="4"/>
  <c r="B21" i="4"/>
  <c r="X5" i="4" s="1"/>
  <c r="X16" i="4" s="1"/>
  <c r="I20" i="4"/>
  <c r="P19" i="4"/>
  <c r="B33" i="4"/>
  <c r="I32" i="4"/>
  <c r="P31" i="4"/>
  <c r="B45" i="4"/>
  <c r="I44" i="4"/>
  <c r="P43" i="4"/>
  <c r="B57" i="4"/>
  <c r="I56" i="4"/>
  <c r="P75" i="4"/>
  <c r="B69" i="4"/>
  <c r="I88" i="4"/>
  <c r="P87" i="4"/>
  <c r="B101" i="4"/>
  <c r="I100" i="4"/>
  <c r="P99" i="4"/>
  <c r="Z11" i="4" s="1"/>
  <c r="X30" i="4" s="1"/>
  <c r="B113" i="4"/>
  <c r="I112" i="4"/>
  <c r="Y12" i="4" s="1"/>
  <c r="Y24" i="4" s="1"/>
  <c r="P111" i="4"/>
  <c r="B61" i="4"/>
  <c r="P59" i="4"/>
  <c r="B62" i="4"/>
  <c r="B74" i="4"/>
  <c r="B86" i="4"/>
  <c r="X10" i="4" s="1"/>
  <c r="W18" i="4" s="1"/>
  <c r="I109" i="4"/>
  <c r="B22" i="4"/>
  <c r="I21" i="4"/>
  <c r="Y5" i="4" s="1"/>
  <c r="X22" i="4" s="1"/>
  <c r="P20" i="4"/>
  <c r="B34" i="4"/>
  <c r="X6" i="4" s="1"/>
  <c r="Y16" i="4" s="1"/>
  <c r="I33" i="4"/>
  <c r="P32" i="4"/>
  <c r="B46" i="4"/>
  <c r="I45" i="4"/>
  <c r="P44" i="4"/>
  <c r="B58" i="4"/>
  <c r="I57" i="4"/>
  <c r="P56" i="4"/>
  <c r="B70" i="4"/>
  <c r="I69" i="4"/>
  <c r="P88" i="4"/>
  <c r="B82" i="4"/>
  <c r="I101" i="4"/>
  <c r="P100" i="4"/>
  <c r="B114" i="4"/>
  <c r="I113" i="4"/>
  <c r="P112" i="4"/>
  <c r="Z12" i="4" s="1"/>
  <c r="Y30" i="4" s="1"/>
  <c r="I48" i="4"/>
  <c r="I96" i="4"/>
  <c r="I108" i="4"/>
  <c r="I17" i="4"/>
  <c r="P48" i="4"/>
  <c r="I61" i="4"/>
  <c r="P72" i="4"/>
  <c r="B23" i="4"/>
  <c r="I22" i="4"/>
  <c r="P21" i="4"/>
  <c r="Z5" i="4" s="1"/>
  <c r="X28" i="4" s="1"/>
  <c r="B35" i="4"/>
  <c r="I34" i="4"/>
  <c r="Y6" i="4" s="1"/>
  <c r="Y22" i="4" s="1"/>
  <c r="P33" i="4"/>
  <c r="B47" i="4"/>
  <c r="X7" i="4" s="1"/>
  <c r="W17" i="4" s="1"/>
  <c r="I46" i="4"/>
  <c r="P45" i="4"/>
  <c r="B59" i="4"/>
  <c r="I58" i="4"/>
  <c r="P57" i="4"/>
  <c r="B71" i="4"/>
  <c r="I70" i="4"/>
  <c r="P69" i="4"/>
  <c r="B83" i="4"/>
  <c r="I82" i="4"/>
  <c r="P101" i="4"/>
  <c r="B95" i="4"/>
  <c r="I114" i="4"/>
  <c r="P113" i="4"/>
  <c r="I36" i="4"/>
  <c r="P47" i="4"/>
  <c r="Z7" i="4" s="1"/>
  <c r="W29" i="4" s="1"/>
  <c r="I72" i="4"/>
  <c r="P83" i="4"/>
  <c r="B97" i="4"/>
  <c r="B109" i="4"/>
  <c r="P96" i="4"/>
  <c r="I23" i="4"/>
  <c r="P22" i="4"/>
  <c r="B36" i="4"/>
  <c r="I35" i="4"/>
  <c r="P34" i="4"/>
  <c r="Z6" i="4" s="1"/>
  <c r="Y28" i="4" s="1"/>
  <c r="B48" i="4"/>
  <c r="I47" i="4"/>
  <c r="Y7" i="4" s="1"/>
  <c r="W23" i="4" s="1"/>
  <c r="P46" i="4"/>
  <c r="B60" i="4"/>
  <c r="X8" i="4" s="1"/>
  <c r="X17" i="4" s="1"/>
  <c r="I59" i="4"/>
  <c r="P58" i="4"/>
  <c r="B72" i="4"/>
  <c r="I71" i="4"/>
  <c r="P70" i="4"/>
  <c r="B84" i="4"/>
  <c r="I83" i="4"/>
  <c r="P82" i="4"/>
  <c r="B96" i="4"/>
  <c r="I95" i="4"/>
  <c r="P114" i="4"/>
  <c r="B108" i="4"/>
  <c r="B5" i="4"/>
  <c r="B6" i="4"/>
  <c r="I5" i="4"/>
  <c r="P4" i="4"/>
  <c r="B7" i="4"/>
  <c r="I6" i="4"/>
  <c r="P5" i="4"/>
  <c r="I4" i="4"/>
  <c r="B8" i="4"/>
  <c r="X4" i="4" s="1"/>
  <c r="W16" i="4" s="1"/>
  <c r="I7" i="4"/>
  <c r="P6" i="4"/>
  <c r="I8" i="4"/>
  <c r="P7" i="4"/>
  <c r="P8" i="4"/>
  <c r="Z4" i="4" s="1"/>
  <c r="W28" i="4" s="1"/>
  <c r="B4" i="4"/>
  <c r="I76" i="1"/>
  <c r="B89" i="1"/>
  <c r="C102" i="1"/>
  <c r="B24" i="1"/>
  <c r="D25" i="1"/>
  <c r="C24" i="1"/>
  <c r="E38" i="1"/>
  <c r="D37" i="1"/>
  <c r="F51" i="1"/>
  <c r="E50" i="1"/>
  <c r="G64" i="1"/>
  <c r="F63" i="1"/>
  <c r="H77" i="1"/>
  <c r="G76" i="1"/>
  <c r="I90" i="1"/>
  <c r="B103" i="1"/>
  <c r="C116" i="1"/>
  <c r="C12" i="1"/>
  <c r="B11" i="1"/>
  <c r="B12" i="1"/>
  <c r="C25" i="1"/>
  <c r="D38" i="1"/>
  <c r="E51" i="1"/>
  <c r="F64" i="1"/>
  <c r="G77" i="1"/>
  <c r="H90" i="1"/>
  <c r="I103" i="1"/>
  <c r="B116" i="1"/>
  <c r="I12" i="1"/>
  <c r="C38" i="1"/>
  <c r="D51" i="1"/>
  <c r="E64" i="1"/>
  <c r="F77" i="1"/>
  <c r="G90" i="1"/>
  <c r="H63" i="1"/>
  <c r="B25" i="1"/>
  <c r="C50" i="1"/>
  <c r="D63" i="1"/>
  <c r="F89" i="1"/>
  <c r="H24" i="1"/>
  <c r="I37" i="1"/>
  <c r="B50" i="1"/>
  <c r="C63" i="1"/>
  <c r="D76" i="1"/>
  <c r="E89" i="1"/>
  <c r="F102" i="1"/>
  <c r="H25" i="1"/>
  <c r="G24" i="1"/>
  <c r="H37" i="1"/>
  <c r="B51" i="1"/>
  <c r="C76" i="1"/>
  <c r="E90" i="1"/>
  <c r="E102" i="1"/>
  <c r="F115" i="1"/>
  <c r="H38" i="1"/>
  <c r="I51" i="1"/>
  <c r="E103" i="1"/>
  <c r="F25" i="1"/>
  <c r="E24" i="1"/>
  <c r="G38" i="1"/>
  <c r="F37" i="1"/>
  <c r="G50" i="1"/>
  <c r="B77" i="1"/>
  <c r="C90" i="1"/>
  <c r="D103" i="1"/>
  <c r="I24" i="1"/>
  <c r="G25" i="1"/>
  <c r="B64" i="1"/>
  <c r="C77" i="1"/>
  <c r="D90" i="1"/>
  <c r="D12" i="1"/>
  <c r="C11" i="1"/>
  <c r="E25" i="1"/>
  <c r="D24" i="1"/>
  <c r="E37" i="1"/>
  <c r="F50" i="1"/>
  <c r="G63" i="1"/>
  <c r="H76" i="1"/>
  <c r="I89" i="1"/>
  <c r="B102" i="1"/>
  <c r="C115" i="1"/>
  <c r="L116" i="1"/>
  <c r="D116" i="4" s="1"/>
  <c r="S115" i="1"/>
  <c r="K115" i="4" s="1"/>
  <c r="S116" i="1"/>
  <c r="K116" i="4" s="1"/>
  <c r="R115" i="1"/>
  <c r="J115" i="4" s="1"/>
  <c r="I11" i="1"/>
  <c r="J116" i="1"/>
  <c r="AA116" i="1" s="1"/>
  <c r="Q115" i="1"/>
  <c r="AB115" i="1" s="1"/>
  <c r="I115" i="1"/>
  <c r="Q116" i="1"/>
  <c r="AB116" i="1" s="1"/>
  <c r="X115" i="1"/>
  <c r="AC115" i="1" s="1"/>
  <c r="P115" i="1"/>
  <c r="H115" i="4" s="1"/>
  <c r="H115" i="1"/>
  <c r="H12" i="1"/>
  <c r="X116" i="1"/>
  <c r="AC116" i="1" s="1"/>
  <c r="P116" i="1"/>
  <c r="H116" i="4" s="1"/>
  <c r="H116" i="1"/>
  <c r="W115" i="1"/>
  <c r="O115" i="4" s="1"/>
  <c r="O115" i="1"/>
  <c r="G115" i="4" s="1"/>
  <c r="G115" i="1"/>
  <c r="T116" i="1"/>
  <c r="L116" i="4" s="1"/>
  <c r="K115" i="1"/>
  <c r="C115" i="4" s="1"/>
  <c r="K116" i="1"/>
  <c r="C116" i="4" s="1"/>
  <c r="R116" i="1"/>
  <c r="J116" i="4" s="1"/>
  <c r="W116" i="1"/>
  <c r="O116" i="4" s="1"/>
  <c r="O116" i="1"/>
  <c r="G116" i="4" s="1"/>
  <c r="V116" i="1"/>
  <c r="N116" i="4" s="1"/>
  <c r="N116" i="1"/>
  <c r="F116" i="4" s="1"/>
  <c r="F116" i="1"/>
  <c r="U115" i="1"/>
  <c r="M115" i="4" s="1"/>
  <c r="M115" i="1"/>
  <c r="E115" i="4" s="1"/>
  <c r="J115" i="1"/>
  <c r="AA115" i="1" s="1"/>
  <c r="G116" i="1"/>
  <c r="V115" i="1"/>
  <c r="N115" i="4" s="1"/>
  <c r="N115" i="1"/>
  <c r="F115" i="4" s="1"/>
  <c r="D11" i="1"/>
  <c r="U116" i="1"/>
  <c r="M116" i="4" s="1"/>
  <c r="M116" i="1"/>
  <c r="E116" i="4" s="1"/>
  <c r="E116" i="1"/>
  <c r="T115" i="1"/>
  <c r="L115" i="4" s="1"/>
  <c r="L115" i="1"/>
  <c r="D115" i="4" s="1"/>
  <c r="D115" i="1"/>
  <c r="V102" i="1"/>
  <c r="N102" i="4" s="1"/>
  <c r="S103" i="1"/>
  <c r="K103" i="4" s="1"/>
  <c r="K103" i="1"/>
  <c r="C103" i="4" s="1"/>
  <c r="C103" i="1"/>
  <c r="R102" i="1"/>
  <c r="J102" i="4" s="1"/>
  <c r="J102" i="1"/>
  <c r="AA102" i="1" s="1"/>
  <c r="Q103" i="1"/>
  <c r="AB103" i="1" s="1"/>
  <c r="X102" i="1"/>
  <c r="AC102" i="1" s="1"/>
  <c r="P102" i="1"/>
  <c r="H102" i="4" s="1"/>
  <c r="X103" i="1"/>
  <c r="AC103" i="1" s="1"/>
  <c r="P103" i="1"/>
  <c r="H103" i="4" s="1"/>
  <c r="W102" i="1"/>
  <c r="O102" i="4" s="1"/>
  <c r="O102" i="1"/>
  <c r="G102" i="4" s="1"/>
  <c r="G102" i="1"/>
  <c r="R103" i="1"/>
  <c r="J103" i="4" s="1"/>
  <c r="W103" i="1"/>
  <c r="O103" i="4" s="1"/>
  <c r="V103" i="1"/>
  <c r="N103" i="4" s="1"/>
  <c r="N103" i="1"/>
  <c r="F103" i="4" s="1"/>
  <c r="F103" i="1"/>
  <c r="U102" i="1"/>
  <c r="M102" i="4" s="1"/>
  <c r="M102" i="1"/>
  <c r="E102" i="4" s="1"/>
  <c r="J103" i="1"/>
  <c r="AA103" i="1" s="1"/>
  <c r="Q102" i="1"/>
  <c r="AB102" i="1" s="1"/>
  <c r="U103" i="1"/>
  <c r="M103" i="4" s="1"/>
  <c r="M103" i="1"/>
  <c r="E103" i="4" s="1"/>
  <c r="T102" i="1"/>
  <c r="L102" i="4" s="1"/>
  <c r="L102" i="1"/>
  <c r="D102" i="4" s="1"/>
  <c r="D102" i="1"/>
  <c r="O103" i="1"/>
  <c r="G103" i="4" s="1"/>
  <c r="N102" i="1"/>
  <c r="F102" i="4" s="1"/>
  <c r="T103" i="1"/>
  <c r="L103" i="4" s="1"/>
  <c r="L103" i="1"/>
  <c r="D103" i="4" s="1"/>
  <c r="S102" i="1"/>
  <c r="K102" i="4" s="1"/>
  <c r="K102" i="1"/>
  <c r="C102" i="4" s="1"/>
  <c r="U25" i="1"/>
  <c r="M25" i="4" s="1"/>
  <c r="M25" i="1"/>
  <c r="E25" i="4" s="1"/>
  <c r="T24" i="1"/>
  <c r="L24" i="4" s="1"/>
  <c r="L24" i="1"/>
  <c r="D24" i="4" s="1"/>
  <c r="T25" i="1"/>
  <c r="L25" i="4" s="1"/>
  <c r="L25" i="1"/>
  <c r="D25" i="4" s="1"/>
  <c r="S24" i="1"/>
  <c r="K24" i="4" s="1"/>
  <c r="K24" i="1"/>
  <c r="C24" i="4" s="1"/>
  <c r="S25" i="1"/>
  <c r="K25" i="4" s="1"/>
  <c r="K25" i="1"/>
  <c r="C25" i="4" s="1"/>
  <c r="R24" i="1"/>
  <c r="J24" i="4" s="1"/>
  <c r="J24" i="1"/>
  <c r="AA24" i="1" s="1"/>
  <c r="R25" i="1"/>
  <c r="J25" i="4" s="1"/>
  <c r="J25" i="1"/>
  <c r="AA25" i="1" s="1"/>
  <c r="Q24" i="1"/>
  <c r="AB24" i="1" s="1"/>
  <c r="Q25" i="1"/>
  <c r="AB25" i="1" s="1"/>
  <c r="X24" i="1"/>
  <c r="AC24" i="1" s="1"/>
  <c r="P24" i="1"/>
  <c r="H24" i="4" s="1"/>
  <c r="X25" i="1"/>
  <c r="AC25" i="1" s="1"/>
  <c r="P25" i="1"/>
  <c r="H25" i="4" s="1"/>
  <c r="W24" i="1"/>
  <c r="O24" i="4" s="1"/>
  <c r="O24" i="1"/>
  <c r="G24" i="4" s="1"/>
  <c r="W25" i="1"/>
  <c r="O25" i="4" s="1"/>
  <c r="O25" i="1"/>
  <c r="G25" i="4" s="1"/>
  <c r="V24" i="1"/>
  <c r="N24" i="4" s="1"/>
  <c r="N24" i="1"/>
  <c r="F24" i="4" s="1"/>
  <c r="V25" i="1"/>
  <c r="N25" i="4" s="1"/>
  <c r="N25" i="1"/>
  <c r="F25" i="4" s="1"/>
  <c r="U24" i="1"/>
  <c r="M24" i="4" s="1"/>
  <c r="M24" i="1"/>
  <c r="E24" i="4" s="1"/>
  <c r="R90" i="1"/>
  <c r="J90" i="4" s="1"/>
  <c r="J90" i="1"/>
  <c r="AA90" i="1" s="1"/>
  <c r="Q89" i="1"/>
  <c r="AB89" i="1" s="1"/>
  <c r="S90" i="1"/>
  <c r="K90" i="4" s="1"/>
  <c r="R89" i="1"/>
  <c r="J89" i="4" s="1"/>
  <c r="Q90" i="1"/>
  <c r="AB90" i="1" s="1"/>
  <c r="X89" i="1"/>
  <c r="AC89" i="1" s="1"/>
  <c r="P89" i="1"/>
  <c r="H89" i="4" s="1"/>
  <c r="H89" i="1"/>
  <c r="X90" i="1"/>
  <c r="AC90" i="1" s="1"/>
  <c r="P90" i="1"/>
  <c r="H90" i="4" s="1"/>
  <c r="W89" i="1"/>
  <c r="O89" i="4" s="1"/>
  <c r="O89" i="1"/>
  <c r="G89" i="4" s="1"/>
  <c r="O90" i="1"/>
  <c r="G90" i="4" s="1"/>
  <c r="W90" i="1"/>
  <c r="O90" i="4" s="1"/>
  <c r="V90" i="1"/>
  <c r="N90" i="4" s="1"/>
  <c r="N90" i="1"/>
  <c r="F90" i="4" s="1"/>
  <c r="U89" i="1"/>
  <c r="M89" i="4" s="1"/>
  <c r="M89" i="1"/>
  <c r="E89" i="4" s="1"/>
  <c r="V89" i="1"/>
  <c r="N89" i="4" s="1"/>
  <c r="N89" i="1"/>
  <c r="F89" i="4" s="1"/>
  <c r="U90" i="1"/>
  <c r="M90" i="4" s="1"/>
  <c r="M90" i="1"/>
  <c r="E90" i="4" s="1"/>
  <c r="T89" i="1"/>
  <c r="L89" i="4" s="1"/>
  <c r="L89" i="1"/>
  <c r="D89" i="4" s="1"/>
  <c r="D89" i="1"/>
  <c r="T90" i="1"/>
  <c r="L90" i="4" s="1"/>
  <c r="L90" i="1"/>
  <c r="D90" i="4" s="1"/>
  <c r="S89" i="1"/>
  <c r="K89" i="4" s="1"/>
  <c r="K89" i="1"/>
  <c r="C89" i="4" s="1"/>
  <c r="K90" i="1"/>
  <c r="C90" i="4" s="1"/>
  <c r="J89" i="1"/>
  <c r="AA89" i="1" s="1"/>
  <c r="Q77" i="1"/>
  <c r="AB77" i="1" s="1"/>
  <c r="X76" i="1"/>
  <c r="AC76" i="1" s="1"/>
  <c r="P76" i="1"/>
  <c r="H76" i="4" s="1"/>
  <c r="X77" i="1"/>
  <c r="AC77" i="1" s="1"/>
  <c r="W77" i="1"/>
  <c r="O77" i="4" s="1"/>
  <c r="O77" i="1"/>
  <c r="G77" i="4" s="1"/>
  <c r="V76" i="1"/>
  <c r="N76" i="4" s="1"/>
  <c r="N76" i="1"/>
  <c r="F76" i="4" s="1"/>
  <c r="V77" i="1"/>
  <c r="N77" i="4" s="1"/>
  <c r="N77" i="1"/>
  <c r="F77" i="4" s="1"/>
  <c r="U76" i="1"/>
  <c r="M76" i="4" s="1"/>
  <c r="M76" i="1"/>
  <c r="E76" i="4" s="1"/>
  <c r="E76" i="1"/>
  <c r="W76" i="1"/>
  <c r="O76" i="4" s="1"/>
  <c r="O76" i="1"/>
  <c r="G76" i="4" s="1"/>
  <c r="U77" i="1"/>
  <c r="M77" i="4" s="1"/>
  <c r="M77" i="1"/>
  <c r="E77" i="4" s="1"/>
  <c r="T76" i="1"/>
  <c r="L76" i="4" s="1"/>
  <c r="L76" i="1"/>
  <c r="D76" i="4" s="1"/>
  <c r="P77" i="1"/>
  <c r="H77" i="4" s="1"/>
  <c r="T77" i="1"/>
  <c r="L77" i="4" s="1"/>
  <c r="L77" i="1"/>
  <c r="D77" i="4" s="1"/>
  <c r="D77" i="1"/>
  <c r="S76" i="1"/>
  <c r="K76" i="4" s="1"/>
  <c r="K76" i="1"/>
  <c r="C76" i="4" s="1"/>
  <c r="S77" i="1"/>
  <c r="K77" i="4" s="1"/>
  <c r="K77" i="1"/>
  <c r="C77" i="4" s="1"/>
  <c r="R76" i="1"/>
  <c r="J76" i="4" s="1"/>
  <c r="J76" i="1"/>
  <c r="AA76" i="1" s="1"/>
  <c r="R77" i="1"/>
  <c r="J77" i="4" s="1"/>
  <c r="J77" i="1"/>
  <c r="AA77" i="1" s="1"/>
  <c r="Q76" i="1"/>
  <c r="AB76" i="1" s="1"/>
  <c r="P64" i="1"/>
  <c r="H64" i="4" s="1"/>
  <c r="W63" i="1"/>
  <c r="O63" i="4" s="1"/>
  <c r="V51" i="1"/>
  <c r="N51" i="4" s="1"/>
  <c r="N51" i="1"/>
  <c r="F51" i="4" s="1"/>
  <c r="U50" i="1"/>
  <c r="M50" i="4" s="1"/>
  <c r="M50" i="1"/>
  <c r="E50" i="4" s="1"/>
  <c r="W64" i="1"/>
  <c r="O64" i="4" s="1"/>
  <c r="O64" i="1"/>
  <c r="G64" i="4" s="1"/>
  <c r="V63" i="1"/>
  <c r="N63" i="4" s="1"/>
  <c r="N63" i="1"/>
  <c r="F63" i="4" s="1"/>
  <c r="V50" i="1"/>
  <c r="N50" i="4" s="1"/>
  <c r="X64" i="1"/>
  <c r="AC64" i="1" s="1"/>
  <c r="U51" i="1"/>
  <c r="M51" i="4" s="1"/>
  <c r="M51" i="1"/>
  <c r="E51" i="4" s="1"/>
  <c r="T50" i="1"/>
  <c r="L50" i="4" s="1"/>
  <c r="L50" i="1"/>
  <c r="D50" i="4" s="1"/>
  <c r="D50" i="1"/>
  <c r="V64" i="1"/>
  <c r="N64" i="4" s="1"/>
  <c r="N64" i="1"/>
  <c r="F64" i="4" s="1"/>
  <c r="U63" i="1"/>
  <c r="M63" i="4" s="1"/>
  <c r="M63" i="1"/>
  <c r="E63" i="4" s="1"/>
  <c r="E63" i="1"/>
  <c r="N50" i="1"/>
  <c r="F50" i="4" s="1"/>
  <c r="O63" i="1"/>
  <c r="G63" i="4" s="1"/>
  <c r="T51" i="1"/>
  <c r="L51" i="4" s="1"/>
  <c r="S50" i="1"/>
  <c r="K50" i="4" s="1"/>
  <c r="U64" i="1"/>
  <c r="M64" i="4" s="1"/>
  <c r="T63" i="1"/>
  <c r="L63" i="4" s="1"/>
  <c r="S51" i="1"/>
  <c r="K51" i="4" s="1"/>
  <c r="K51" i="1"/>
  <c r="C51" i="4" s="1"/>
  <c r="C51" i="1"/>
  <c r="R50" i="1"/>
  <c r="J50" i="4" s="1"/>
  <c r="J50" i="1"/>
  <c r="AA50" i="1" s="1"/>
  <c r="T64" i="1"/>
  <c r="L64" i="4" s="1"/>
  <c r="L64" i="1"/>
  <c r="D64" i="4" s="1"/>
  <c r="D64" i="1"/>
  <c r="S63" i="1"/>
  <c r="K63" i="4" s="1"/>
  <c r="K63" i="1"/>
  <c r="C63" i="4" s="1"/>
  <c r="O51" i="1"/>
  <c r="G51" i="4" s="1"/>
  <c r="R51" i="1"/>
  <c r="J51" i="4" s="1"/>
  <c r="J51" i="1"/>
  <c r="AA51" i="1" s="1"/>
  <c r="Q50" i="1"/>
  <c r="AB50" i="1" s="1"/>
  <c r="I50" i="1"/>
  <c r="S64" i="1"/>
  <c r="K64" i="4" s="1"/>
  <c r="K64" i="1"/>
  <c r="C64" i="4" s="1"/>
  <c r="C64" i="1"/>
  <c r="R63" i="1"/>
  <c r="J63" i="4" s="1"/>
  <c r="J63" i="1"/>
  <c r="AA63" i="1" s="1"/>
  <c r="B63" i="1"/>
  <c r="W51" i="1"/>
  <c r="O51" i="4" s="1"/>
  <c r="L51" i="1"/>
  <c r="D51" i="4" s="1"/>
  <c r="M64" i="1"/>
  <c r="E64" i="4" s="1"/>
  <c r="L63" i="1"/>
  <c r="D63" i="4" s="1"/>
  <c r="Q51" i="1"/>
  <c r="AB51" i="1" s="1"/>
  <c r="X50" i="1"/>
  <c r="AC50" i="1" s="1"/>
  <c r="P50" i="1"/>
  <c r="H50" i="4" s="1"/>
  <c r="R64" i="1"/>
  <c r="J64" i="4" s="1"/>
  <c r="J64" i="1"/>
  <c r="AA64" i="1" s="1"/>
  <c r="Q63" i="1"/>
  <c r="AB63" i="1" s="1"/>
  <c r="K50" i="1"/>
  <c r="C50" i="4" s="1"/>
  <c r="X51" i="1"/>
  <c r="AC51" i="1" s="1"/>
  <c r="P51" i="1"/>
  <c r="H51" i="4" s="1"/>
  <c r="H51" i="1"/>
  <c r="W50" i="1"/>
  <c r="O50" i="4" s="1"/>
  <c r="O50" i="1"/>
  <c r="G50" i="4" s="1"/>
  <c r="Q64" i="1"/>
  <c r="AB64" i="1" s="1"/>
  <c r="I64" i="1"/>
  <c r="X63" i="1"/>
  <c r="AC63" i="1" s="1"/>
  <c r="P63" i="1"/>
  <c r="H63" i="4" s="1"/>
  <c r="M38" i="1"/>
  <c r="E38" i="4" s="1"/>
  <c r="T38" i="1"/>
  <c r="L38" i="4" s="1"/>
  <c r="L38" i="1"/>
  <c r="D38" i="4" s="1"/>
  <c r="S37" i="1"/>
  <c r="K37" i="4" s="1"/>
  <c r="K37" i="1"/>
  <c r="C37" i="4" s="1"/>
  <c r="C37" i="1"/>
  <c r="U38" i="1"/>
  <c r="M38" i="4" s="1"/>
  <c r="S38" i="1"/>
  <c r="K38" i="4" s="1"/>
  <c r="K38" i="1"/>
  <c r="C38" i="4" s="1"/>
  <c r="R37" i="1"/>
  <c r="J37" i="4" s="1"/>
  <c r="J37" i="1"/>
  <c r="AA37" i="1" s="1"/>
  <c r="B37" i="1"/>
  <c r="N38" i="1"/>
  <c r="F38" i="4" s="1"/>
  <c r="R38" i="1"/>
  <c r="J38" i="4" s="1"/>
  <c r="J38" i="1"/>
  <c r="AA38" i="1" s="1"/>
  <c r="B38" i="1"/>
  <c r="Q37" i="1"/>
  <c r="AB37" i="1" s="1"/>
  <c r="T37" i="1"/>
  <c r="L37" i="4" s="1"/>
  <c r="L37" i="1"/>
  <c r="D37" i="4" s="1"/>
  <c r="Q38" i="1"/>
  <c r="AB38" i="1" s="1"/>
  <c r="I38" i="1"/>
  <c r="X37" i="1"/>
  <c r="AC37" i="1" s="1"/>
  <c r="P37" i="1"/>
  <c r="H37" i="4" s="1"/>
  <c r="V38" i="1"/>
  <c r="N38" i="4" s="1"/>
  <c r="U37" i="1"/>
  <c r="M37" i="4" s="1"/>
  <c r="X38" i="1"/>
  <c r="AC38" i="1" s="1"/>
  <c r="P38" i="1"/>
  <c r="H38" i="4" s="1"/>
  <c r="W37" i="1"/>
  <c r="O37" i="4" s="1"/>
  <c r="O37" i="1"/>
  <c r="G37" i="4" s="1"/>
  <c r="M37" i="1"/>
  <c r="E37" i="4" s="1"/>
  <c r="W38" i="1"/>
  <c r="O38" i="4" s="1"/>
  <c r="O38" i="1"/>
  <c r="G38" i="4" s="1"/>
  <c r="V37" i="1"/>
  <c r="N37" i="4" s="1"/>
  <c r="N37" i="1"/>
  <c r="F37" i="4" s="1"/>
  <c r="F11" i="1"/>
  <c r="E12" i="1"/>
  <c r="H11" i="1"/>
  <c r="G12" i="1"/>
  <c r="P10" i="4"/>
  <c r="X12" i="1"/>
  <c r="AC12" i="1" s="1"/>
  <c r="N10" i="4"/>
  <c r="V12" i="1"/>
  <c r="N12" i="4" s="1"/>
  <c r="K10" i="4"/>
  <c r="S12" i="1"/>
  <c r="K12" i="4" s="1"/>
  <c r="C10" i="4"/>
  <c r="K12" i="1"/>
  <c r="C12" i="4" s="1"/>
  <c r="J9" i="4"/>
  <c r="R11" i="1"/>
  <c r="J11" i="4" s="1"/>
  <c r="B9" i="4"/>
  <c r="J11" i="1"/>
  <c r="AA11" i="1" s="1"/>
  <c r="B10" i="4"/>
  <c r="J12" i="1"/>
  <c r="AA12" i="1" s="1"/>
  <c r="I10" i="4"/>
  <c r="Q12" i="1"/>
  <c r="AB12" i="1" s="1"/>
  <c r="P9" i="4"/>
  <c r="X11" i="1"/>
  <c r="AC11" i="1" s="1"/>
  <c r="H9" i="4"/>
  <c r="P11" i="1"/>
  <c r="H11" i="4" s="1"/>
  <c r="H10" i="4"/>
  <c r="P12" i="1"/>
  <c r="H12" i="4" s="1"/>
  <c r="O9" i="4"/>
  <c r="W11" i="1"/>
  <c r="O11" i="4" s="1"/>
  <c r="G9" i="4"/>
  <c r="O11" i="1"/>
  <c r="G11" i="4" s="1"/>
  <c r="G11" i="1"/>
  <c r="J10" i="4"/>
  <c r="R12" i="1"/>
  <c r="J12" i="4" s="1"/>
  <c r="I9" i="4"/>
  <c r="Q11" i="1"/>
  <c r="AB11" i="1" s="1"/>
  <c r="O10" i="4"/>
  <c r="W12" i="1"/>
  <c r="O12" i="4" s="1"/>
  <c r="G10" i="4"/>
  <c r="O12" i="1"/>
  <c r="G12" i="4" s="1"/>
  <c r="N9" i="4"/>
  <c r="V11" i="1"/>
  <c r="N11" i="4" s="1"/>
  <c r="F9" i="4"/>
  <c r="N11" i="1"/>
  <c r="F11" i="4" s="1"/>
  <c r="F10" i="4"/>
  <c r="N12" i="1"/>
  <c r="F12" i="4" s="1"/>
  <c r="M9" i="4"/>
  <c r="U11" i="1"/>
  <c r="M11" i="4" s="1"/>
  <c r="E9" i="4"/>
  <c r="M11" i="1"/>
  <c r="E11" i="4" s="1"/>
  <c r="F12" i="1"/>
  <c r="M10" i="4"/>
  <c r="U12" i="1"/>
  <c r="M12" i="4" s="1"/>
  <c r="E10" i="4"/>
  <c r="M12" i="1"/>
  <c r="E12" i="4" s="1"/>
  <c r="L9" i="4"/>
  <c r="T11" i="1"/>
  <c r="L11" i="4" s="1"/>
  <c r="D9" i="4"/>
  <c r="L11" i="1"/>
  <c r="D11" i="4" s="1"/>
  <c r="L10" i="4"/>
  <c r="T12" i="1"/>
  <c r="L12" i="4" s="1"/>
  <c r="D10" i="4"/>
  <c r="L12" i="1"/>
  <c r="D12" i="4" s="1"/>
  <c r="K9" i="4"/>
  <c r="S11" i="1"/>
  <c r="K11" i="4" s="1"/>
  <c r="C9" i="4"/>
  <c r="K11" i="1"/>
  <c r="C11" i="4" s="1"/>
  <c r="S83" i="4" l="1"/>
  <c r="S34" i="4"/>
  <c r="S17" i="4"/>
  <c r="S19" i="4"/>
  <c r="R46" i="4"/>
  <c r="T7" i="4"/>
  <c r="T32" i="4"/>
  <c r="S109" i="4"/>
  <c r="S60" i="4"/>
  <c r="T59" i="4"/>
  <c r="T85" i="4"/>
  <c r="R19" i="4"/>
  <c r="T57" i="4"/>
  <c r="R18" i="4"/>
  <c r="T5" i="4"/>
  <c r="R84" i="4"/>
  <c r="R59" i="4"/>
  <c r="R108" i="4"/>
  <c r="T19" i="4"/>
  <c r="S33" i="4"/>
  <c r="S18" i="4"/>
  <c r="R43" i="4"/>
  <c r="R111" i="4"/>
  <c r="S59" i="4"/>
  <c r="T45" i="4"/>
  <c r="R82" i="4"/>
  <c r="T31" i="4"/>
  <c r="S72" i="4"/>
  <c r="R8" i="4"/>
  <c r="S46" i="4"/>
  <c r="T70" i="4"/>
  <c r="S97" i="4"/>
  <c r="T58" i="4"/>
  <c r="R99" i="4"/>
  <c r="R69" i="4"/>
  <c r="T20" i="4"/>
  <c r="R98" i="4"/>
  <c r="S70" i="4"/>
  <c r="T33" i="4"/>
  <c r="R73" i="4"/>
  <c r="S45" i="4"/>
  <c r="T30" i="4"/>
  <c r="R97" i="4"/>
  <c r="T44" i="4"/>
  <c r="R85" i="4"/>
  <c r="T18" i="4"/>
  <c r="T72" i="4"/>
  <c r="R109" i="4"/>
  <c r="T34" i="4"/>
  <c r="S84" i="4"/>
  <c r="T110" i="4"/>
  <c r="S31" i="4"/>
  <c r="R96" i="4"/>
  <c r="T86" i="4"/>
  <c r="R72" i="4"/>
  <c r="S20" i="4"/>
  <c r="R32" i="4"/>
  <c r="T83" i="4"/>
  <c r="S82" i="4"/>
  <c r="R70" i="4"/>
  <c r="R56" i="4"/>
  <c r="R31" i="4"/>
  <c r="R30" i="4"/>
  <c r="S6" i="4"/>
  <c r="S57" i="4"/>
  <c r="R110" i="4"/>
  <c r="R21" i="4"/>
  <c r="R57" i="4"/>
  <c r="T98" i="4"/>
  <c r="S85" i="4"/>
  <c r="R17" i="4"/>
  <c r="T112" i="4"/>
  <c r="S32" i="4"/>
  <c r="R7" i="4"/>
  <c r="S96" i="4"/>
  <c r="R45" i="4"/>
  <c r="R112" i="4"/>
  <c r="R83" i="4"/>
  <c r="T111" i="4"/>
  <c r="S98" i="4"/>
  <c r="R95" i="4"/>
  <c r="T73" i="4"/>
  <c r="T84" i="4"/>
  <c r="T96" i="4"/>
  <c r="S71" i="4"/>
  <c r="S5" i="4"/>
  <c r="T95" i="4"/>
  <c r="R58" i="4"/>
  <c r="T47" i="4"/>
  <c r="T97" i="4"/>
  <c r="T109" i="4"/>
  <c r="S110" i="4"/>
  <c r="S44" i="4"/>
  <c r="R71" i="4"/>
  <c r="R47" i="4"/>
  <c r="R34" i="4"/>
  <c r="R44" i="4"/>
  <c r="T46" i="4"/>
  <c r="S111" i="4"/>
  <c r="T60" i="4"/>
  <c r="T71" i="4"/>
  <c r="S58" i="4"/>
  <c r="R20" i="4"/>
  <c r="R6" i="4"/>
  <c r="T6" i="4"/>
  <c r="R5" i="4"/>
  <c r="R60" i="4"/>
  <c r="R33" i="4"/>
  <c r="S7" i="4"/>
  <c r="R4" i="4"/>
  <c r="T8" i="4"/>
  <c r="R86" i="4"/>
  <c r="T99" i="4"/>
  <c r="T21" i="4"/>
  <c r="T43" i="4"/>
  <c r="S30" i="4"/>
  <c r="S86" i="4"/>
  <c r="S99" i="4"/>
  <c r="S8" i="4"/>
  <c r="T82" i="4"/>
  <c r="S95" i="4"/>
  <c r="S73" i="4"/>
  <c r="T4" i="4"/>
  <c r="T108" i="4"/>
  <c r="S56" i="4"/>
  <c r="S112" i="4"/>
  <c r="T17" i="4"/>
  <c r="S69" i="4"/>
  <c r="S21" i="4"/>
  <c r="T69" i="4"/>
  <c r="S108" i="4"/>
  <c r="S47" i="4"/>
  <c r="S4" i="4"/>
  <c r="T56" i="4"/>
  <c r="S43" i="4"/>
  <c r="Y4" i="4"/>
  <c r="W22" i="4" s="1"/>
  <c r="I11" i="4"/>
  <c r="I12" i="4"/>
  <c r="B12" i="4"/>
  <c r="B11" i="4"/>
  <c r="P11" i="4"/>
  <c r="P12" i="4"/>
  <c r="P115" i="4"/>
  <c r="I116" i="4"/>
  <c r="B115" i="4"/>
  <c r="I115" i="4"/>
  <c r="P116" i="4"/>
  <c r="B116" i="4"/>
  <c r="P103" i="4"/>
  <c r="P102" i="4"/>
  <c r="I102" i="4"/>
  <c r="I103" i="4"/>
  <c r="B103" i="4"/>
  <c r="B102" i="4"/>
  <c r="I89" i="4"/>
  <c r="P90" i="4"/>
  <c r="B90" i="4"/>
  <c r="P89" i="4"/>
  <c r="I90" i="4"/>
  <c r="B89" i="4"/>
  <c r="P76" i="4"/>
  <c r="I76" i="4"/>
  <c r="B77" i="4"/>
  <c r="I77" i="4"/>
  <c r="B76" i="4"/>
  <c r="P77" i="4"/>
  <c r="B64" i="4"/>
  <c r="I64" i="4"/>
  <c r="I63" i="4"/>
  <c r="B63" i="4"/>
  <c r="P63" i="4"/>
  <c r="P64" i="4"/>
  <c r="I50" i="4"/>
  <c r="B51" i="4"/>
  <c r="B50" i="4"/>
  <c r="P50" i="4"/>
  <c r="I51" i="4"/>
  <c r="P51" i="4"/>
  <c r="P37" i="4"/>
  <c r="B37" i="4"/>
  <c r="P38" i="4"/>
  <c r="I37" i="4"/>
  <c r="I38" i="4"/>
  <c r="B38" i="4"/>
  <c r="P24" i="4"/>
  <c r="I25" i="4"/>
  <c r="I24" i="4"/>
  <c r="B25" i="4"/>
  <c r="B24" i="4"/>
  <c r="P25" i="4"/>
  <c r="S10" i="4"/>
  <c r="S75" i="4"/>
  <c r="S36" i="4"/>
  <c r="S62" i="4"/>
  <c r="S114" i="4"/>
  <c r="S101" i="4"/>
  <c r="S49" i="4"/>
  <c r="S88" i="4"/>
  <c r="S23" i="4"/>
  <c r="R10" i="4"/>
  <c r="R114" i="4"/>
  <c r="R101" i="4"/>
  <c r="R23" i="4"/>
  <c r="R75" i="4"/>
  <c r="R88" i="4"/>
  <c r="R49" i="4"/>
  <c r="R36" i="4"/>
  <c r="R62" i="4"/>
  <c r="S87" i="4"/>
  <c r="S48" i="4"/>
  <c r="S100" i="4"/>
  <c r="S74" i="4"/>
  <c r="S61" i="4"/>
  <c r="S113" i="4"/>
  <c r="S35" i="4"/>
  <c r="S22" i="4"/>
  <c r="R22" i="4"/>
  <c r="R87" i="4"/>
  <c r="R74" i="4"/>
  <c r="R48" i="4"/>
  <c r="R35" i="4"/>
  <c r="R113" i="4"/>
  <c r="R61" i="4"/>
  <c r="R100" i="4"/>
  <c r="T113" i="4"/>
  <c r="T22" i="4"/>
  <c r="T61" i="4"/>
  <c r="T100" i="4"/>
  <c r="T74" i="4"/>
  <c r="T48" i="4"/>
  <c r="T35" i="4"/>
  <c r="T87" i="4"/>
  <c r="T101" i="4"/>
  <c r="T49" i="4"/>
  <c r="T88" i="4"/>
  <c r="T62" i="4"/>
  <c r="T36" i="4"/>
  <c r="T114" i="4"/>
  <c r="T23" i="4"/>
  <c r="T75" i="4"/>
  <c r="T10" i="4"/>
  <c r="T9" i="4"/>
  <c r="S9" i="4"/>
  <c r="R9" i="4"/>
  <c r="R50" i="4" l="1"/>
  <c r="S76" i="4"/>
  <c r="R63" i="4"/>
  <c r="T77" i="4"/>
  <c r="R103" i="4"/>
  <c r="S63" i="4"/>
  <c r="S115" i="4"/>
  <c r="R89" i="4"/>
  <c r="S64" i="4"/>
  <c r="R11" i="4"/>
  <c r="R115" i="4"/>
  <c r="R102" i="4"/>
  <c r="T11" i="4"/>
  <c r="R24" i="4"/>
  <c r="R51" i="4"/>
  <c r="S51" i="4"/>
  <c r="S116" i="4"/>
  <c r="S24" i="4"/>
  <c r="S50" i="4"/>
  <c r="R37" i="4"/>
  <c r="S11" i="4"/>
  <c r="T64" i="4"/>
  <c r="T102" i="4"/>
  <c r="S38" i="4"/>
  <c r="S90" i="4"/>
  <c r="T63" i="4"/>
  <c r="R25" i="4"/>
  <c r="S25" i="4"/>
  <c r="S77" i="4"/>
  <c r="T12" i="4"/>
  <c r="S12" i="4"/>
  <c r="T38" i="4"/>
  <c r="S103" i="4"/>
  <c r="R77" i="4"/>
  <c r="T76" i="4"/>
  <c r="T24" i="4"/>
  <c r="T25" i="4"/>
  <c r="R64" i="4"/>
  <c r="T103" i="4"/>
  <c r="T51" i="4"/>
  <c r="R12" i="4"/>
  <c r="T90" i="4"/>
  <c r="R116" i="4"/>
  <c r="S37" i="4"/>
  <c r="R90" i="4"/>
  <c r="R38" i="4"/>
  <c r="T115" i="4"/>
  <c r="T37" i="4"/>
  <c r="T50" i="4"/>
  <c r="R76" i="4"/>
  <c r="T89" i="4"/>
  <c r="S89" i="4"/>
  <c r="S102" i="4"/>
  <c r="T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<sst xmlns="http://schemas.openxmlformats.org/spreadsheetml/2006/main" count="1567" uniqueCount="44">
  <si>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</si>
  <si>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</si>
  <si>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</si>
  <si>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</si>
  <si>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</si>
  <si>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</si>
  <si>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</si>
  <si>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</si>
  <si>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</si>
  <si>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</si>
  <si>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</si>
  <si>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</si>
  <si>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</si>
  <si>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</si>
  <si>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</si>
  <si>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</si>
  <si>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</si>
  <si>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</si>
  <si>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</si>
  <si>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</si>
  <si>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</si>
  <si>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</si>
  <si>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</si>
  <si>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</si>
  <si>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</si>
  <si>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</si>
  <si>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</si>
  <si>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</si>
  <si>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</si>
  <si>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</si>
  <si>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Bounds</t>
  </si>
  <si>
    <t>Level</t>
  </si>
  <si>
    <t>iqr</t>
  </si>
  <si>
    <t>range</t>
  </si>
  <si>
    <t>Level 3</t>
  </si>
  <si>
    <t>Level 2</t>
  </si>
  <si>
    <t>Quality Score</t>
  </si>
  <si>
    <t>Time Score</t>
  </si>
  <si>
    <t>Overall Grade</t>
  </si>
  <si>
    <t>Scores</t>
  </si>
  <si>
    <t>Quality</t>
  </si>
  <si>
    <t>Time</t>
  </si>
  <si>
    <t>Grade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</si>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</sst>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11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PS1'!$AH$3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PS1'!$AH$4:$AH$12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4849-B3E9-64D41E1004B4}"/>
            </c:ext>
          </c:extLst>
        </c:ser>
        <c:ser>
          <c:idx val="1"/>
          <c:order val="1"/>
          <c:tx>
            <c:strRef>
              <c:f>'Globals PS1'!$AI$3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PS1'!$AI$4:$AI$12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E-4849-B3E9-64D41E1004B4}"/>
            </c:ext>
          </c:extLst>
        </c:ser>
        <c:ser>
          <c:idx val="2"/>
          <c:order val="2"/>
          <c:tx>
            <c:strRef>
              <c:f>'Globals PS1'!$AJ$3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PS1'!$AJ$4:$AJ$12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E-4849-B3E9-64D41E10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PS2'!$AH$3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PS2'!$AH$4:$AH$12</c:f>
              <c:numCache>
                <c:formatCode>General</c:formatCode>
                <c:ptCount val="9"/>
                <c:pt idx="0">
                  <c:v>0.84126984126984128</c:v>
                </c:pt>
                <c:pt idx="1">
                  <c:v>0.80303030303030298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B-4EF6-A82B-1241DE7AF326}"/>
            </c:ext>
          </c:extLst>
        </c:ser>
        <c:ser>
          <c:idx val="1"/>
          <c:order val="1"/>
          <c:tx>
            <c:strRef>
              <c:f>'Globals PS2'!$AI$3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PS2'!$AI$4:$AI$12</c:f>
              <c:numCache>
                <c:formatCode>General</c:formatCode>
                <c:ptCount val="9"/>
                <c:pt idx="0">
                  <c:v>0.96238758976050243</c:v>
                </c:pt>
                <c:pt idx="1">
                  <c:v>0.98976546371550977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B-4EF6-A82B-1241DE7AF326}"/>
            </c:ext>
          </c:extLst>
        </c:ser>
        <c:ser>
          <c:idx val="2"/>
          <c:order val="2"/>
          <c:tx>
            <c:strRef>
              <c:f>'Globals PS2'!$AJ$3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PS2'!$AJ$4:$AJ$12</c:f>
              <c:numCache>
                <c:formatCode>General</c:formatCode>
                <c:ptCount val="9"/>
                <c:pt idx="0">
                  <c:v>0.81006732557330663</c:v>
                </c:pt>
                <c:pt idx="1">
                  <c:v>0.79287902333139226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B-4EF6-A82B-1241DE7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PS3'!$AH$3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PS3'!$AH$4:$AH$12</c:f>
              <c:numCache>
                <c:formatCode>General</c:formatCode>
                <c:ptCount val="9"/>
                <c:pt idx="0">
                  <c:v>0.81215104319717901</c:v>
                </c:pt>
                <c:pt idx="1">
                  <c:v>0.7977321048901489</c:v>
                </c:pt>
                <c:pt idx="2">
                  <c:v>0.77011494252873558</c:v>
                </c:pt>
                <c:pt idx="3">
                  <c:v>0.80722891566265065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9A1-B006-BEFC5840C933}"/>
            </c:ext>
          </c:extLst>
        </c:ser>
        <c:ser>
          <c:idx val="1"/>
          <c:order val="1"/>
          <c:tx>
            <c:strRef>
              <c:f>'Globals PS3'!$AI$3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PS3'!$AI$4:$AI$12</c:f>
              <c:numCache>
                <c:formatCode>General</c:formatCode>
                <c:ptCount val="9"/>
                <c:pt idx="0">
                  <c:v>0.9439676359160809</c:v>
                </c:pt>
                <c:pt idx="1">
                  <c:v>0.97075752989318476</c:v>
                </c:pt>
                <c:pt idx="2">
                  <c:v>0.99185100894521172</c:v>
                </c:pt>
                <c:pt idx="3">
                  <c:v>0.97029641699721103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9A1-B006-BEFC5840C933}"/>
            </c:ext>
          </c:extLst>
        </c:ser>
        <c:ser>
          <c:idx val="2"/>
          <c:order val="2"/>
          <c:tx>
            <c:strRef>
              <c:f>'Globals PS3'!$AJ$3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PS3'!$AJ$4:$AJ$12</c:f>
              <c:numCache>
                <c:formatCode>General</c:formatCode>
                <c:ptCount val="9"/>
                <c:pt idx="0">
                  <c:v>0.76712944081563839</c:v>
                </c:pt>
                <c:pt idx="1">
                  <c:v>0.77687923939868453</c:v>
                </c:pt>
                <c:pt idx="2">
                  <c:v>0.75321656698733186</c:v>
                </c:pt>
                <c:pt idx="3">
                  <c:v>0.78274075283831324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9A1-B006-BEFC5840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Median Grade per Bound Configuration averaged</a:t>
            </a:r>
            <a:r>
              <a:rPr lang="en-GB" baseline="0"/>
              <a:t> </a:t>
            </a:r>
            <a:r>
              <a:rPr lang="en-GB"/>
              <a:t>over all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045882033303203E-2"/>
          <c:y val="8.8235100243563999E-2"/>
          <c:w val="0.84676506585925315"/>
          <c:h val="0.715640871622980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'Globals Bound-Wise Aggregates'!$V$28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Aggregates'!$W$28:$Y$28</c:f>
              <c:numCache>
                <c:formatCode>General</c:formatCode>
                <c:ptCount val="3"/>
                <c:pt idx="0">
                  <c:v>0.82805783685833045</c:v>
                </c:pt>
                <c:pt idx="1">
                  <c:v>0.75765821233302744</c:v>
                </c:pt>
                <c:pt idx="2">
                  <c:v>0.74072180769136997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9-44AD-BB46-D420B869F5FF}"/>
            </c:ext>
          </c:extLst>
        </c:ser>
        <c:ser>
          <c:idx val="1"/>
          <c:order val="1"/>
          <c:tx>
            <c:strRef>
              <c:f>'Globals Bound-Wise Aggregates'!$V$29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Aggregates'!$W$29:$Y$29</c:f>
              <c:numCache>
                <c:formatCode>General</c:formatCode>
                <c:ptCount val="3"/>
                <c:pt idx="0">
                  <c:v>0.76223525049035745</c:v>
                </c:pt>
                <c:pt idx="1">
                  <c:v>0.72925857070635558</c:v>
                </c:pt>
                <c:pt idx="2">
                  <c:v>0.73546013911182451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9-44AD-BB46-D420B869F5FF}"/>
            </c:ext>
          </c:extLst>
        </c:ser>
        <c:ser>
          <c:idx val="2"/>
          <c:order val="2"/>
          <c:tx>
            <c:strRef>
              <c:f>'Globals Bound-Wise Aggregates'!$V$30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Aggregates'!$W$30:$Y$30</c:f>
              <c:numCache>
                <c:formatCode>General</c:formatCode>
                <c:ptCount val="3"/>
                <c:pt idx="0">
                  <c:v>0.7003331917873532</c:v>
                </c:pt>
                <c:pt idx="1">
                  <c:v>0.65977664156117555</c:v>
                </c:pt>
                <c:pt idx="2">
                  <c:v>0.62554945054945055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9-44AD-BB46-D420B86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3904"/>
        <c:axId val="818276528"/>
        <c:axId val="1048383008"/>
      </c:bar3DChart>
      <c:catAx>
        <c:axId val="8182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3 (Maximum number of templated partial problems per division scenario)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350111634632955"/>
              <c:y val="0.87669161991301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  <c:auto val="1"/>
        <c:lblAlgn val="ctr"/>
        <c:lblOffset val="100"/>
        <c:noMultiLvlLbl val="0"/>
      </c:catAx>
      <c:valAx>
        <c:axId val="8182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</a:t>
                </a:r>
                <a:r>
                  <a:rPr lang="en-GB" baseline="0"/>
                  <a:t> Grade (multiplication of quality and times scores)</a:t>
                </a:r>
              </a:p>
            </c:rich>
          </c:tx>
          <c:layout>
            <c:manualLayout>
              <c:xMode val="edge"/>
              <c:yMode val="edge"/>
              <c:x val="1.096304462545652E-2"/>
              <c:y val="0.17909180797056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3904"/>
        <c:crosses val="autoZero"/>
        <c:crossBetween val="between"/>
      </c:valAx>
      <c:serAx>
        <c:axId val="104838300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752012204327135"/>
          <c:y val="0.92659089071771572"/>
          <c:w val="0.1049595970029478"/>
          <c:h val="6.93023331015861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 of Median</a:t>
            </a:r>
            <a:r>
              <a:rPr lang="en-US" baseline="0"/>
              <a:t> </a:t>
            </a:r>
            <a:r>
              <a:rPr lang="en-US"/>
              <a:t>Scores</a:t>
            </a:r>
            <a:r>
              <a:rPr lang="en-US" baseline="0"/>
              <a:t> to Median Grades averaged over all Problems for each Bound Configuration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'Globals Bound-Wise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'Globals Bound-Wise Aggregates'!$X$4:$X$12</c:f>
              <c:numCache>
                <c:formatCode>General</c:formatCode>
                <c:ptCount val="9"/>
                <c:pt idx="0">
                  <c:v>0.85346587621768888</c:v>
                </c:pt>
                <c:pt idx="1">
                  <c:v>0.76799292739648595</c:v>
                </c:pt>
                <c:pt idx="2">
                  <c:v>0.74635459953850447</c:v>
                </c:pt>
                <c:pt idx="3">
                  <c:v>0.77039797143180311</c:v>
                </c:pt>
                <c:pt idx="4">
                  <c:v>0.72925857070635558</c:v>
                </c:pt>
                <c:pt idx="5">
                  <c:v>0.73546013911182451</c:v>
                </c:pt>
                <c:pt idx="6">
                  <c:v>0.7003331917873532</c:v>
                </c:pt>
                <c:pt idx="7">
                  <c:v>0.65977664156117555</c:v>
                </c:pt>
                <c:pt idx="8">
                  <c:v>0.62554945054945055</c:v>
                </c:pt>
              </c:numCache>
            </c:numRef>
          </c:xVal>
          <c:yVal>
            <c:numRef>
              <c:f>'Globals Bound-Wise Aggregates'!$Y$4:$Y$12</c:f>
              <c:numCache>
                <c:formatCode>General</c:formatCode>
                <c:ptCount val="9"/>
                <c:pt idx="0">
                  <c:v>0.9687850752255277</c:v>
                </c:pt>
                <c:pt idx="1">
                  <c:v>0.98684099786956481</c:v>
                </c:pt>
                <c:pt idx="2">
                  <c:v>0.99728366964840387</c:v>
                </c:pt>
                <c:pt idx="3">
                  <c:v>0.99009880566573705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A-4329-BF14-62841079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38304"/>
        <c:axId val="741836336"/>
      </c:scatterChart>
      <c:valAx>
        <c:axId val="74183830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6336"/>
        <c:crosses val="autoZero"/>
        <c:crossBetween val="midCat"/>
      </c:valAx>
      <c:valAx>
        <c:axId val="741836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412750</xdr:colOff>
      <xdr:row>13</xdr:row>
      <xdr:rowOff>120650</xdr:rowOff>
    </xdr:from>
    <xdr:to>
      <xdr:col>37</xdr:col>
      <xdr:colOff>454025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D911-8747-4EF3-B194-C251F6F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463550</xdr:colOff>
      <xdr:row>13</xdr:row>
      <xdr:rowOff>88900</xdr:rowOff>
    </xdr:from>
    <xdr:to>
      <xdr:col>37</xdr:col>
      <xdr:colOff>498475</xdr:colOff>
      <xdr:row>29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B6BD2-7569-4188-9E48-7E90A178E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460374</xdr:colOff>
      <xdr:row>13</xdr:row>
      <xdr:rowOff>82550</xdr:rowOff>
    </xdr:from>
    <xdr:to>
      <xdr:col>37</xdr:col>
      <xdr:colOff>450849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FC6E1-3E18-476E-B65C-76D7002D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69850</xdr:colOff>
      <xdr:row>15</xdr:row>
      <xdr:rowOff>63500</xdr:rowOff>
    </xdr:from>
    <xdr:to>
      <xdr:col>34</xdr:col>
      <xdr:colOff>584200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11F9D-3643-4A5D-AE86-F24E414F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107950</xdr:colOff>
      <xdr:row>0</xdr:row>
      <xdr:rowOff>82550</xdr:rowOff>
    </xdr:from>
    <xdr:to>
      <xdr:col>34</xdr:col>
      <xdr:colOff>584200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F8EB-AC6C-43C5-830E-82F48662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6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4.0245083119999689</v>
          </cell>
          <cell r="D55">
            <v>9.9501792959999378</v>
          </cell>
          <cell r="E55">
            <v>2.520820034999979</v>
          </cell>
          <cell r="F55">
            <v>5.2140097794749957E-2</v>
          </cell>
          <cell r="G55">
            <v>2.0195906093333158</v>
          </cell>
          <cell r="H55">
            <v>0.29610636512991312</v>
          </cell>
          <cell r="I55">
            <v>47.16</v>
          </cell>
          <cell r="J55">
            <v>47.16</v>
          </cell>
          <cell r="K55">
            <v>0.84639246206785079</v>
          </cell>
          <cell r="L55">
            <v>1</v>
          </cell>
          <cell r="M55">
            <v>0.78225776261392865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0.84639246206785079</v>
          </cell>
          <cell r="T55">
            <v>0.6706894276206955</v>
          </cell>
          <cell r="U55">
            <v>0.84639246206785079</v>
          </cell>
          <cell r="V55">
            <v>0.84639246206785079</v>
          </cell>
          <cell r="W55">
            <v>0.84639246206785079</v>
          </cell>
          <cell r="X55">
            <v>0.84639246206785079</v>
          </cell>
          <cell r="Y55">
            <v>0.84639246206785079</v>
          </cell>
        </row>
        <row r="56">
          <cell r="C56">
            <v>7.9078667468182942E-2</v>
          </cell>
          <cell r="D56">
            <v>3.4858346501632771</v>
          </cell>
          <cell r="E56">
            <v>0.87110379357720746</v>
          </cell>
          <cell r="F56">
            <v>9.8601776616545744E-3</v>
          </cell>
          <cell r="G56">
            <v>1.166666465577286</v>
          </cell>
          <cell r="H56">
            <v>0.22959192436564441</v>
          </cell>
          <cell r="I56">
            <v>7.38271561120421</v>
          </cell>
          <cell r="J56">
            <v>7.38271561120421</v>
          </cell>
          <cell r="K56">
            <v>0.12703625496977039</v>
          </cell>
          <cell r="L56">
            <v>0</v>
          </cell>
          <cell r="M56">
            <v>7.1675474246442938E-2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0.12703625496977039</v>
          </cell>
          <cell r="T56">
            <v>0.15523410538121871</v>
          </cell>
          <cell r="U56">
            <v>0.12703625496977039</v>
          </cell>
          <cell r="V56">
            <v>0.12703625496977039</v>
          </cell>
          <cell r="W56">
            <v>0.12703625496977039</v>
          </cell>
          <cell r="X56">
            <v>0.12703625496977039</v>
          </cell>
          <cell r="Y56">
            <v>0.12703625496977039</v>
          </cell>
        </row>
        <row r="57">
          <cell r="C57">
            <v>3.8191221999995828</v>
          </cell>
          <cell r="D57">
            <v>6.9868376000000723</v>
          </cell>
          <cell r="E57">
            <v>1.7794932750000141</v>
          </cell>
          <cell r="F57">
            <v>4.4441318604652301E-2</v>
          </cell>
          <cell r="G57">
            <v>1.049862799999876</v>
          </cell>
          <cell r="H57">
            <v>0.10335342606837521</v>
          </cell>
          <cell r="I57">
            <v>39</v>
          </cell>
          <cell r="J57">
            <v>39</v>
          </cell>
          <cell r="K57">
            <v>0.68421052631578949</v>
          </cell>
          <cell r="L57">
            <v>1</v>
          </cell>
          <cell r="M57">
            <v>0.66681245331031946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0.68421052631578949</v>
          </cell>
          <cell r="T57">
            <v>0.45624009963337647</v>
          </cell>
          <cell r="U57">
            <v>0.68421052631578949</v>
          </cell>
          <cell r="V57">
            <v>0.68421052631578949</v>
          </cell>
          <cell r="W57">
            <v>0.68421052631578949</v>
          </cell>
          <cell r="X57">
            <v>0.68421052631578949</v>
          </cell>
          <cell r="Y57">
            <v>0.68421052631578949</v>
          </cell>
        </row>
        <row r="58">
          <cell r="C58">
            <v>3.9972667750001989</v>
          </cell>
          <cell r="D58">
            <v>7.5155798500001234</v>
          </cell>
          <cell r="E58">
            <v>1.911344300000021</v>
          </cell>
          <cell r="F58">
            <v>4.5527687824240097E-2</v>
          </cell>
          <cell r="G58">
            <v>1.213316608333336</v>
          </cell>
          <cell r="H58">
            <v>0.1412056632234438</v>
          </cell>
          <cell r="I58">
            <v>43</v>
          </cell>
          <cell r="J58">
            <v>43</v>
          </cell>
          <cell r="K58">
            <v>0.68421052631578949</v>
          </cell>
          <cell r="L58">
            <v>1</v>
          </cell>
          <cell r="M58">
            <v>0.68626446060503965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0.68421052631578949</v>
          </cell>
          <cell r="T58">
            <v>0.46954936778239548</v>
          </cell>
          <cell r="U58">
            <v>0.68421052631578949</v>
          </cell>
          <cell r="V58">
            <v>0.68421052631578949</v>
          </cell>
          <cell r="W58">
            <v>0.68421052631578949</v>
          </cell>
          <cell r="X58">
            <v>0.68421052631578949</v>
          </cell>
          <cell r="Y58">
            <v>0.68421052631578949</v>
          </cell>
        </row>
        <row r="59">
          <cell r="C59">
            <v>4.0112567499999727</v>
          </cell>
          <cell r="D59">
            <v>7.7259225000000384</v>
          </cell>
          <cell r="E59">
            <v>1.9639223000000039</v>
          </cell>
          <cell r="F59">
            <v>4.6459945512818637E-2</v>
          </cell>
          <cell r="G59">
            <v>1.243049950000005</v>
          </cell>
          <cell r="H59">
            <v>0.14361946316849811</v>
          </cell>
          <cell r="I59">
            <v>43</v>
          </cell>
          <cell r="J59">
            <v>43</v>
          </cell>
          <cell r="K59">
            <v>0.90697674418604646</v>
          </cell>
          <cell r="L59">
            <v>1</v>
          </cell>
          <cell r="M59">
            <v>0.82452471022513263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0.90697674418604646</v>
          </cell>
          <cell r="T59">
            <v>0.74782473718093412</v>
          </cell>
          <cell r="U59">
            <v>0.90697674418604646</v>
          </cell>
          <cell r="V59">
            <v>0.90697674418604646</v>
          </cell>
          <cell r="W59">
            <v>0.90697674418604646</v>
          </cell>
          <cell r="X59">
            <v>0.90697674418604646</v>
          </cell>
          <cell r="Y59">
            <v>0.90697674418604646</v>
          </cell>
        </row>
        <row r="60">
          <cell r="C60">
            <v>4.0537589250001096</v>
          </cell>
          <cell r="D60">
            <v>14.5025513499999</v>
          </cell>
          <cell r="E60">
            <v>3.6584940124999701</v>
          </cell>
          <cell r="F60">
            <v>6.4184105482455608E-2</v>
          </cell>
          <cell r="G60">
            <v>3.5548970166666458</v>
          </cell>
          <cell r="H60">
            <v>0.58564583252136426</v>
          </cell>
          <cell r="I60">
            <v>57</v>
          </cell>
          <cell r="J60">
            <v>57</v>
          </cell>
          <cell r="K60">
            <v>0.90697674418604646</v>
          </cell>
          <cell r="L60">
            <v>1</v>
          </cell>
          <cell r="M60">
            <v>0.83227307553392282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0.75485232432146487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4.4110391000000391</v>
          </cell>
          <cell r="D61">
            <v>16.151118600000189</v>
          </cell>
          <cell r="E61">
            <v>4.0701336000000623</v>
          </cell>
          <cell r="F61">
            <v>7.1405852631580044E-2</v>
          </cell>
          <cell r="G61">
            <v>4.074501533333394</v>
          </cell>
          <cell r="H61">
            <v>0.7130452235897432</v>
          </cell>
          <cell r="I61">
            <v>57</v>
          </cell>
          <cell r="J61">
            <v>57</v>
          </cell>
          <cell r="K61">
            <v>1</v>
          </cell>
          <cell r="L61">
            <v>1</v>
          </cell>
          <cell r="M61">
            <v>0.85401787128725182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0.85401787128725182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3.49273425999999</v>
          </cell>
          <cell r="D55">
            <v>10.40825867800004</v>
          </cell>
          <cell r="E55">
            <v>1.3354375005000061</v>
          </cell>
          <cell r="F55">
            <v>2.419895692969928E-2</v>
          </cell>
          <cell r="G55">
            <v>1.0272522491428651</v>
          </cell>
          <cell r="H55">
            <v>0.25745838564891987</v>
          </cell>
          <cell r="I55">
            <v>54.7</v>
          </cell>
          <cell r="J55">
            <v>54.7</v>
          </cell>
          <cell r="K55">
            <v>0.7251648692213547</v>
          </cell>
          <cell r="L55">
            <v>1</v>
          </cell>
          <cell r="M55">
            <v>0.76053281377294046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0.7251648692213547</v>
          </cell>
          <cell r="T55">
            <v>0.55572181256849584</v>
          </cell>
          <cell r="U55">
            <v>0.7251648692213547</v>
          </cell>
          <cell r="V55">
            <v>0.7251648692213547</v>
          </cell>
          <cell r="W55">
            <v>0.7251648692213547</v>
          </cell>
          <cell r="X55">
            <v>0.7251648692213547</v>
          </cell>
          <cell r="Y55">
            <v>0.7251648692213547</v>
          </cell>
        </row>
        <row r="56">
          <cell r="C56">
            <v>0.1782397796961285</v>
          </cell>
          <cell r="D56">
            <v>2.2909176439523389</v>
          </cell>
          <cell r="E56">
            <v>0.28703656303829961</v>
          </cell>
          <cell r="F56">
            <v>2.4645444434171762E-3</v>
          </cell>
          <cell r="G56">
            <v>0.32812376220782569</v>
          </cell>
          <cell r="H56">
            <v>0.1079159856547497</v>
          </cell>
          <cell r="I56">
            <v>7.089083300456859</v>
          </cell>
          <cell r="J56">
            <v>7.089083300456859</v>
          </cell>
          <cell r="K56">
            <v>9.6634491932881178E-2</v>
          </cell>
          <cell r="L56">
            <v>0</v>
          </cell>
          <cell r="M56">
            <v>4.7617572870200103E-2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9.6634491932881178E-2</v>
          </cell>
          <cell r="T56">
            <v>0.10700092027151149</v>
          </cell>
          <cell r="U56">
            <v>9.6634491932881178E-2</v>
          </cell>
          <cell r="V56">
            <v>9.6634491932881178E-2</v>
          </cell>
          <cell r="W56">
            <v>9.6634491932881178E-2</v>
          </cell>
          <cell r="X56">
            <v>9.6634491932881178E-2</v>
          </cell>
          <cell r="Y56">
            <v>9.6634491932881178E-2</v>
          </cell>
        </row>
        <row r="57">
          <cell r="C57">
            <v>3.1383110000000438</v>
          </cell>
          <cell r="D57">
            <v>7.7231876999997837</v>
          </cell>
          <cell r="E57">
            <v>0.99903434999997742</v>
          </cell>
          <cell r="F57">
            <v>2.0931447222221459E-2</v>
          </cell>
          <cell r="G57">
            <v>0.60963235714286512</v>
          </cell>
          <cell r="H57">
            <v>0.1235185009477434</v>
          </cell>
          <cell r="I57">
            <v>43</v>
          </cell>
          <cell r="J57">
            <v>43</v>
          </cell>
          <cell r="K57">
            <v>0.58208955223880599</v>
          </cell>
          <cell r="L57">
            <v>1</v>
          </cell>
          <cell r="M57">
            <v>0.686672001556619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0.58208955223880599</v>
          </cell>
          <cell r="T57">
            <v>0.39970459792101698</v>
          </cell>
          <cell r="U57">
            <v>0.58208955223880599</v>
          </cell>
          <cell r="V57">
            <v>0.58208955223880599</v>
          </cell>
          <cell r="W57">
            <v>0.58208955223880599</v>
          </cell>
          <cell r="X57">
            <v>0.58208955223880599</v>
          </cell>
          <cell r="Y57">
            <v>0.58208955223880599</v>
          </cell>
        </row>
        <row r="58">
          <cell r="C58">
            <v>3.3649415750000671</v>
          </cell>
          <cell r="D58">
            <v>8.3906805000000162</v>
          </cell>
          <cell r="E58">
            <v>1.0821424281250009</v>
          </cell>
          <cell r="F58">
            <v>2.2151341299528591E-2</v>
          </cell>
          <cell r="G58">
            <v>0.74092379285717613</v>
          </cell>
          <cell r="H58">
            <v>0.16317191438813231</v>
          </cell>
          <cell r="I58">
            <v>50</v>
          </cell>
          <cell r="J58">
            <v>50</v>
          </cell>
          <cell r="K58">
            <v>0.66101694915254239</v>
          </cell>
          <cell r="L58">
            <v>1</v>
          </cell>
          <cell r="M58">
            <v>0.70799552564447199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0.46699334408309018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3.5027382500000361</v>
          </cell>
          <cell r="D59">
            <v>9.3777560500004711</v>
          </cell>
          <cell r="E59">
            <v>1.205569518750071</v>
          </cell>
          <cell r="F59">
            <v>2.3104503168478539E-2</v>
          </cell>
          <cell r="G59">
            <v>0.88276189285712958</v>
          </cell>
          <cell r="H59">
            <v>0.2184653733549877</v>
          </cell>
          <cell r="I59">
            <v>55.5</v>
          </cell>
          <cell r="J59">
            <v>55.5</v>
          </cell>
          <cell r="K59">
            <v>0.70321637426900585</v>
          </cell>
          <cell r="L59">
            <v>1</v>
          </cell>
          <cell r="M59">
            <v>0.77560544089160144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0.70321637426900585</v>
          </cell>
          <cell r="T59">
            <v>0.54548182625226205</v>
          </cell>
          <cell r="U59">
            <v>0.70321637426900585</v>
          </cell>
          <cell r="V59">
            <v>0.70321637426900585</v>
          </cell>
          <cell r="W59">
            <v>0.70321637426900585</v>
          </cell>
          <cell r="X59">
            <v>0.70321637426900585</v>
          </cell>
          <cell r="Y59">
            <v>0.70321637426900585</v>
          </cell>
        </row>
        <row r="60">
          <cell r="C60">
            <v>3.5519399500000901</v>
          </cell>
          <cell r="D60">
            <v>12.923898724999971</v>
          </cell>
          <cell r="E60">
            <v>1.6488897656249959</v>
          </cell>
          <cell r="F60">
            <v>2.6735074075195261E-2</v>
          </cell>
          <cell r="G60">
            <v>1.3791904285714209</v>
          </cell>
          <cell r="H60">
            <v>0.38485605443993692</v>
          </cell>
          <cell r="I60">
            <v>59</v>
          </cell>
          <cell r="J60">
            <v>59</v>
          </cell>
          <cell r="K60">
            <v>0.78</v>
          </cell>
          <cell r="L60">
            <v>1</v>
          </cell>
          <cell r="M60">
            <v>0.80264009029128869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0.78</v>
          </cell>
          <cell r="T60">
            <v>0.62605927042720522</v>
          </cell>
          <cell r="U60">
            <v>0.78</v>
          </cell>
          <cell r="V60">
            <v>0.78</v>
          </cell>
          <cell r="W60">
            <v>0.78</v>
          </cell>
          <cell r="X60">
            <v>0.78</v>
          </cell>
          <cell r="Y60">
            <v>0.78</v>
          </cell>
        </row>
        <row r="61">
          <cell r="C61">
            <v>4.0469823999992514</v>
          </cell>
          <cell r="D61">
            <v>14.470514400000519</v>
          </cell>
          <cell r="E61">
            <v>1.842355187500047</v>
          </cell>
          <cell r="F61">
            <v>2.8203640889830319E-2</v>
          </cell>
          <cell r="G61">
            <v>1.6010427428572189</v>
          </cell>
          <cell r="H61">
            <v>0.43180598988870211</v>
          </cell>
          <cell r="I61">
            <v>67</v>
          </cell>
          <cell r="J61">
            <v>67</v>
          </cell>
          <cell r="K61">
            <v>0.90697674418604646</v>
          </cell>
          <cell r="L61">
            <v>1</v>
          </cell>
          <cell r="M61">
            <v>0.82461839053236619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0.74790970304098325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3.1835484000000349</v>
          </cell>
          <cell r="D55">
            <v>9.4056438139999958</v>
          </cell>
          <cell r="E55">
            <v>0.81869077583333338</v>
          </cell>
          <cell r="F55">
            <v>1.6178490539037381E-2</v>
          </cell>
          <cell r="G55">
            <v>0.60370371909090581</v>
          </cell>
          <cell r="H55">
            <v>0.23417362690605911</v>
          </cell>
          <cell r="I55">
            <v>50.28</v>
          </cell>
          <cell r="J55">
            <v>50.28</v>
          </cell>
          <cell r="K55">
            <v>0.79587860613541439</v>
          </cell>
          <cell r="L55">
            <v>1</v>
          </cell>
          <cell r="M55">
            <v>0.78501392383825874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0.79587860613541439</v>
          </cell>
          <cell r="T55">
            <v>0.63036017182982806</v>
          </cell>
          <cell r="U55">
            <v>0.79587860613541439</v>
          </cell>
          <cell r="V55">
            <v>0.79587860613541439</v>
          </cell>
          <cell r="W55">
            <v>0.79587860613541439</v>
          </cell>
          <cell r="X55">
            <v>0.79587860613541439</v>
          </cell>
          <cell r="Y55">
            <v>0.79587860613541439</v>
          </cell>
        </row>
        <row r="56">
          <cell r="C56">
            <v>0.13736895015771661</v>
          </cell>
          <cell r="D56">
            <v>2.4649183949232412</v>
          </cell>
          <cell r="E56">
            <v>0.20508494026513219</v>
          </cell>
          <cell r="F56">
            <v>1.840713014418848E-3</v>
          </cell>
          <cell r="G56">
            <v>0.22505606482349669</v>
          </cell>
          <cell r="H56">
            <v>0.1125786291969206</v>
          </cell>
          <cell r="I56">
            <v>8.0914164648819842</v>
          </cell>
          <cell r="J56">
            <v>8.0914164648819842</v>
          </cell>
          <cell r="K56">
            <v>0.12921033455965009</v>
          </cell>
          <cell r="L56">
            <v>0</v>
          </cell>
          <cell r="M56">
            <v>4.9227460685822157E-2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0.12921033455965009</v>
          </cell>
          <cell r="T56">
            <v>0.1363414856205595</v>
          </cell>
          <cell r="U56">
            <v>0.12921033455965009</v>
          </cell>
          <cell r="V56">
            <v>0.12921033455965009</v>
          </cell>
          <cell r="W56">
            <v>0.12921033455965009</v>
          </cell>
          <cell r="X56">
            <v>0.12921033455965009</v>
          </cell>
          <cell r="Y56">
            <v>0.12921033455965009</v>
          </cell>
        </row>
        <row r="57">
          <cell r="C57">
            <v>2.9864847999999711</v>
          </cell>
          <cell r="D57">
            <v>7.3445280999995362</v>
          </cell>
          <cell r="E57">
            <v>0.64604584999997405</v>
          </cell>
          <cell r="F57">
            <v>1.4551043939393471E-2</v>
          </cell>
          <cell r="G57">
            <v>0.42303383636367059</v>
          </cell>
          <cell r="H57">
            <v>0.14306275647187169</v>
          </cell>
          <cell r="I57">
            <v>41</v>
          </cell>
          <cell r="J57">
            <v>41</v>
          </cell>
          <cell r="K57">
            <v>0.59090909090909094</v>
          </cell>
          <cell r="L57">
            <v>1</v>
          </cell>
          <cell r="M57">
            <v>0.65588387458485509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0.59090909090909094</v>
          </cell>
          <cell r="T57">
            <v>0.38756774407286892</v>
          </cell>
          <cell r="U57">
            <v>0.59090909090909094</v>
          </cell>
          <cell r="V57">
            <v>0.59090909090909094</v>
          </cell>
          <cell r="W57">
            <v>0.59090909090909094</v>
          </cell>
          <cell r="X57">
            <v>0.59090909090909094</v>
          </cell>
          <cell r="Y57">
            <v>0.59090909090909094</v>
          </cell>
        </row>
        <row r="58">
          <cell r="C58">
            <v>3.097422424999976</v>
          </cell>
          <cell r="D58">
            <v>7.6846822750000143</v>
          </cell>
          <cell r="E58">
            <v>0.67488412083334259</v>
          </cell>
          <cell r="F58">
            <v>1.5091277028447861E-2</v>
          </cell>
          <cell r="G58">
            <v>0.43806010681817747</v>
          </cell>
          <cell r="H58">
            <v>0.15139891587119161</v>
          </cell>
          <cell r="I58">
            <v>41</v>
          </cell>
          <cell r="J58">
            <v>41</v>
          </cell>
          <cell r="K58">
            <v>0.70909090909090911</v>
          </cell>
          <cell r="L58">
            <v>1</v>
          </cell>
          <cell r="M58">
            <v>0.76968600831409251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0.70909090909090911</v>
          </cell>
          <cell r="T58">
            <v>0.54577735134999283</v>
          </cell>
          <cell r="U58">
            <v>0.70909090909090911</v>
          </cell>
          <cell r="V58">
            <v>0.70909090909090911</v>
          </cell>
          <cell r="W58">
            <v>0.70909090909090911</v>
          </cell>
          <cell r="X58">
            <v>0.70909090909090911</v>
          </cell>
          <cell r="Y58">
            <v>0.70909090909090911</v>
          </cell>
        </row>
        <row r="59">
          <cell r="C59">
            <v>3.145049049999983</v>
          </cell>
          <cell r="D59">
            <v>9.2218384999999614</v>
          </cell>
          <cell r="E59">
            <v>0.80209733333331923</v>
          </cell>
          <cell r="F59">
            <v>1.5723275805617019E-2</v>
          </cell>
          <cell r="G59">
            <v>0.58030140454543622</v>
          </cell>
          <cell r="H59">
            <v>0.22489567492423931</v>
          </cell>
          <cell r="I59">
            <v>54</v>
          </cell>
          <cell r="J59">
            <v>54</v>
          </cell>
          <cell r="K59">
            <v>0.72246998284734132</v>
          </cell>
          <cell r="L59">
            <v>1</v>
          </cell>
          <cell r="M59">
            <v>0.77948999505597638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0.72246998284734132</v>
          </cell>
          <cell r="T59">
            <v>0.56280394635780984</v>
          </cell>
          <cell r="U59">
            <v>0.72246998284734132</v>
          </cell>
          <cell r="V59">
            <v>0.72246998284734132</v>
          </cell>
          <cell r="W59">
            <v>0.72246998284734132</v>
          </cell>
          <cell r="X59">
            <v>0.72246998284734132</v>
          </cell>
          <cell r="Y59">
            <v>0.72246998284734132</v>
          </cell>
        </row>
        <row r="60">
          <cell r="C60">
            <v>3.243102300000011</v>
          </cell>
          <cell r="D60">
            <v>9.6199814500000187</v>
          </cell>
          <cell r="E60">
            <v>0.83575040208333373</v>
          </cell>
          <cell r="F60">
            <v>1.644879227642284E-2</v>
          </cell>
          <cell r="G60">
            <v>0.62455816818182575</v>
          </cell>
          <cell r="H60">
            <v>0.23913730317640849</v>
          </cell>
          <cell r="I60">
            <v>55</v>
          </cell>
          <cell r="J60">
            <v>55</v>
          </cell>
          <cell r="K60">
            <v>0.95121951219512191</v>
          </cell>
          <cell r="L60">
            <v>1</v>
          </cell>
          <cell r="M60">
            <v>0.82600543103242363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0.95121951219512191</v>
          </cell>
          <cell r="T60">
            <v>0.78571248317718345</v>
          </cell>
          <cell r="U60">
            <v>0.95121951219512191</v>
          </cell>
          <cell r="V60">
            <v>0.95121951219512191</v>
          </cell>
          <cell r="W60">
            <v>0.95121951219512191</v>
          </cell>
          <cell r="X60">
            <v>0.95121951219512191</v>
          </cell>
          <cell r="Y60">
            <v>0.95121951219512191</v>
          </cell>
        </row>
        <row r="61">
          <cell r="C61">
            <v>3.5940202000001591</v>
          </cell>
          <cell r="D61">
            <v>17.18838939999991</v>
          </cell>
          <cell r="E61">
            <v>1.469199483333326</v>
          </cell>
          <cell r="F61">
            <v>2.2260598232323119E-2</v>
          </cell>
          <cell r="G61">
            <v>1.3312358272727201</v>
          </cell>
          <cell r="H61">
            <v>0.60957749348484402</v>
          </cell>
          <cell r="I61">
            <v>66</v>
          </cell>
          <cell r="J61">
            <v>66</v>
          </cell>
          <cell r="K61">
            <v>0.95121951219512191</v>
          </cell>
          <cell r="L61">
            <v>1</v>
          </cell>
          <cell r="M61">
            <v>0.8389275096539538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0.79800421650010234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3.0776702400000282</v>
          </cell>
          <cell r="D55">
            <v>10.49655922000002</v>
          </cell>
          <cell r="E55">
            <v>1.354102826250003</v>
          </cell>
          <cell r="F55">
            <v>2.491014273714006E-2</v>
          </cell>
          <cell r="G55">
            <v>1.1078789099999991</v>
          </cell>
          <cell r="H55">
            <v>0.29109246722222198</v>
          </cell>
          <cell r="I55">
            <v>53.94</v>
          </cell>
          <cell r="J55">
            <v>53.94</v>
          </cell>
          <cell r="K55">
            <v>0.73536394099080948</v>
          </cell>
          <cell r="L55">
            <v>1</v>
          </cell>
          <cell r="M55">
            <v>0.75888754272781722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0.73536394099080948</v>
          </cell>
          <cell r="T55">
            <v>0.5628133415066805</v>
          </cell>
          <cell r="U55">
            <v>0.73536394099080948</v>
          </cell>
          <cell r="V55">
            <v>0.73536394099080948</v>
          </cell>
          <cell r="W55">
            <v>0.73536394099080948</v>
          </cell>
          <cell r="X55">
            <v>0.73536394099080948</v>
          </cell>
          <cell r="Y55">
            <v>0.73536394099080948</v>
          </cell>
        </row>
        <row r="56">
          <cell r="C56">
            <v>9.2504593169793745E-2</v>
          </cell>
          <cell r="D56">
            <v>2.2061244389990411</v>
          </cell>
          <cell r="E56">
            <v>0.27757013659231061</v>
          </cell>
          <cell r="F56">
            <v>2.7433917939349611E-3</v>
          </cell>
          <cell r="G56">
            <v>0.31749357969151198</v>
          </cell>
          <cell r="H56">
            <v>0.1050243327208452</v>
          </cell>
          <cell r="I56">
            <v>6.402837381240615</v>
          </cell>
          <cell r="J56">
            <v>6.402837381240615</v>
          </cell>
          <cell r="K56">
            <v>0.1069023808825996</v>
          </cell>
          <cell r="L56">
            <v>0</v>
          </cell>
          <cell r="M56">
            <v>4.9914419632775701E-2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0.1069023808825996</v>
          </cell>
          <cell r="T56">
            <v>0.1215345671094453</v>
          </cell>
          <cell r="U56">
            <v>0.1069023808825996</v>
          </cell>
          <cell r="V56">
            <v>0.1069023808825996</v>
          </cell>
          <cell r="W56">
            <v>0.1069023808825996</v>
          </cell>
          <cell r="X56">
            <v>0.1069023808825996</v>
          </cell>
          <cell r="Y56">
            <v>0.1069023808825996</v>
          </cell>
        </row>
        <row r="57">
          <cell r="C57">
            <v>2.964828299999795</v>
          </cell>
          <cell r="D57">
            <v>6.8716037000009456</v>
          </cell>
          <cell r="E57">
            <v>0.89935973750010589</v>
          </cell>
          <cell r="F57">
            <v>2.164775636792492E-2</v>
          </cell>
          <cell r="G57">
            <v>0.60137731428566055</v>
          </cell>
          <cell r="H57">
            <v>0.1237690646825451</v>
          </cell>
          <cell r="I57">
            <v>39</v>
          </cell>
          <cell r="J57">
            <v>39</v>
          </cell>
          <cell r="K57">
            <v>0.66101694915254239</v>
          </cell>
          <cell r="L57">
            <v>1</v>
          </cell>
          <cell r="M57">
            <v>0.69746543128544836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0.66101694915254239</v>
          </cell>
          <cell r="T57">
            <v>0.46103647152766919</v>
          </cell>
          <cell r="U57">
            <v>0.66101694915254239</v>
          </cell>
          <cell r="V57">
            <v>0.66101694915254239</v>
          </cell>
          <cell r="W57">
            <v>0.66101694915254239</v>
          </cell>
          <cell r="X57">
            <v>0.66101694915254239</v>
          </cell>
          <cell r="Y57">
            <v>0.66101694915254239</v>
          </cell>
        </row>
        <row r="58">
          <cell r="C58">
            <v>3.0302768000002871</v>
          </cell>
          <cell r="D58">
            <v>8.9579673249998848</v>
          </cell>
          <cell r="E58">
            <v>1.160107621875003</v>
          </cell>
          <cell r="F58">
            <v>2.2444606191038208E-2</v>
          </cell>
          <cell r="G58">
            <v>0.88828281428571843</v>
          </cell>
          <cell r="H58">
            <v>0.2197046722222171</v>
          </cell>
          <cell r="I58">
            <v>53</v>
          </cell>
          <cell r="J58">
            <v>53</v>
          </cell>
          <cell r="K58">
            <v>0.66101694915254239</v>
          </cell>
          <cell r="L58">
            <v>1</v>
          </cell>
          <cell r="M58">
            <v>0.71258051591253913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0.47102779865405142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3.0632998000001019</v>
          </cell>
          <cell r="D59">
            <v>9.319156350000199</v>
          </cell>
          <cell r="E59">
            <v>1.205322612500016</v>
          </cell>
          <cell r="F59">
            <v>2.3878638782051102E-2</v>
          </cell>
          <cell r="G59">
            <v>0.93781747142856831</v>
          </cell>
          <cell r="H59">
            <v>0.23184709742063569</v>
          </cell>
          <cell r="I59">
            <v>53</v>
          </cell>
          <cell r="J59">
            <v>53</v>
          </cell>
          <cell r="K59">
            <v>0.73584905660377353</v>
          </cell>
          <cell r="L59">
            <v>1</v>
          </cell>
          <cell r="M59">
            <v>0.77702590271026939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0.73584905660377353</v>
          </cell>
          <cell r="T59">
            <v>0.57177377746604718</v>
          </cell>
          <cell r="U59">
            <v>0.73584905660377353</v>
          </cell>
          <cell r="V59">
            <v>0.73584905660377353</v>
          </cell>
          <cell r="W59">
            <v>0.73584905660377353</v>
          </cell>
          <cell r="X59">
            <v>0.73584905660377353</v>
          </cell>
          <cell r="Y59">
            <v>0.73584905660377353</v>
          </cell>
        </row>
        <row r="60">
          <cell r="C60">
            <v>3.1004579999999748</v>
          </cell>
          <cell r="D60">
            <v>12.62245617500022</v>
          </cell>
          <cell r="E60">
            <v>1.6271236625000061</v>
          </cell>
          <cell r="F60">
            <v>2.757836716101705E-2</v>
          </cell>
          <cell r="G60">
            <v>1.423661024999973</v>
          </cell>
          <cell r="H60">
            <v>0.39568705238096558</v>
          </cell>
          <cell r="I60">
            <v>59</v>
          </cell>
          <cell r="J60">
            <v>59</v>
          </cell>
          <cell r="K60">
            <v>0.73584905660377353</v>
          </cell>
          <cell r="L60">
            <v>1</v>
          </cell>
          <cell r="M60">
            <v>0.78640692965335635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0.73584905660377353</v>
          </cell>
          <cell r="T60">
            <v>0.57867679729209243</v>
          </cell>
          <cell r="U60">
            <v>0.73584905660377353</v>
          </cell>
          <cell r="V60">
            <v>0.73584905660377353</v>
          </cell>
          <cell r="W60">
            <v>0.73584905660377353</v>
          </cell>
          <cell r="X60">
            <v>0.73584905660377353</v>
          </cell>
          <cell r="Y60">
            <v>0.73584905660377353</v>
          </cell>
        </row>
        <row r="61">
          <cell r="C61">
            <v>3.4504694000002019</v>
          </cell>
          <cell r="D61">
            <v>13.65678279999986</v>
          </cell>
          <cell r="E61">
            <v>1.7476427999999591</v>
          </cell>
          <cell r="F61">
            <v>2.962106440677896E-2</v>
          </cell>
          <cell r="G61">
            <v>1.561895528571378</v>
          </cell>
          <cell r="H61">
            <v>0.43923328968253761</v>
          </cell>
          <cell r="I61">
            <v>59</v>
          </cell>
          <cell r="J61">
            <v>59</v>
          </cell>
          <cell r="K61">
            <v>1</v>
          </cell>
          <cell r="L61">
            <v>1</v>
          </cell>
          <cell r="M61">
            <v>0.85926692664822357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0.85926692664822357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2.6252089799999871</v>
          </cell>
          <cell r="D55">
            <v>12.11562754400002</v>
          </cell>
          <cell r="E55">
            <v>0.7964177783749995</v>
          </cell>
          <cell r="F55">
            <v>1.358252834064658E-2</v>
          </cell>
          <cell r="G55">
            <v>0.67449836493333359</v>
          </cell>
          <cell r="H55">
            <v>0.47505613441999911</v>
          </cell>
          <cell r="I55">
            <v>57.86</v>
          </cell>
          <cell r="J55">
            <v>57.86</v>
          </cell>
          <cell r="K55">
            <v>0.68699108191296165</v>
          </cell>
          <cell r="L55">
            <v>1</v>
          </cell>
          <cell r="M55">
            <v>0.73202787605894992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0.68699108191296165</v>
          </cell>
          <cell r="T55">
            <v>0.50783167890058423</v>
          </cell>
          <cell r="U55">
            <v>0.68699108191296165</v>
          </cell>
          <cell r="V55">
            <v>0.68699108191296165</v>
          </cell>
          <cell r="W55">
            <v>0.68699108191296165</v>
          </cell>
          <cell r="X55">
            <v>0.68699108191296165</v>
          </cell>
          <cell r="Y55">
            <v>0.68699108191296165</v>
          </cell>
        </row>
        <row r="56">
          <cell r="C56">
            <v>0.10546645159349349</v>
          </cell>
          <cell r="D56">
            <v>3.3272260752561511</v>
          </cell>
          <cell r="E56">
            <v>0.20776840776828789</v>
          </cell>
          <cell r="F56">
            <v>2.0217132460325698E-3</v>
          </cell>
          <cell r="G56">
            <v>0.22317820331361191</v>
          </cell>
          <cell r="H56">
            <v>0.22804730206506299</v>
          </cell>
          <cell r="I56">
            <v>7.6505568691542472</v>
          </cell>
          <cell r="J56">
            <v>7.6505568691542472</v>
          </cell>
          <cell r="K56">
            <v>0.10105880653866491</v>
          </cell>
          <cell r="L56">
            <v>0</v>
          </cell>
          <cell r="M56">
            <v>5.5972351595247057E-2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0.10105880653866491</v>
          </cell>
          <cell r="T56">
            <v>0.1119660871816575</v>
          </cell>
          <cell r="U56">
            <v>0.10105880653866491</v>
          </cell>
          <cell r="V56">
            <v>0.10105880653866491</v>
          </cell>
          <cell r="W56">
            <v>0.10105880653866491</v>
          </cell>
          <cell r="X56">
            <v>0.10105880653866491</v>
          </cell>
          <cell r="Y56">
            <v>0.10105880653866491</v>
          </cell>
        </row>
        <row r="57">
          <cell r="C57">
            <v>2.52524020000007</v>
          </cell>
          <cell r="D57">
            <v>7.7108474000003753</v>
          </cell>
          <cell r="E57">
            <v>0.51908927500002022</v>
          </cell>
          <cell r="F57">
            <v>1.120748706140268E-2</v>
          </cell>
          <cell r="G57">
            <v>0.38348808666667838</v>
          </cell>
          <cell r="H57">
            <v>0.19190127222223241</v>
          </cell>
          <cell r="I57">
            <v>43</v>
          </cell>
          <cell r="J57">
            <v>43</v>
          </cell>
          <cell r="K57">
            <v>0.57352941176470584</v>
          </cell>
          <cell r="L57">
            <v>1</v>
          </cell>
          <cell r="M57">
            <v>0.65394010139618453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0.57352941176470584</v>
          </cell>
          <cell r="T57">
            <v>0.37505388168310583</v>
          </cell>
          <cell r="U57">
            <v>0.57352941176470584</v>
          </cell>
          <cell r="V57">
            <v>0.57352941176470584</v>
          </cell>
          <cell r="W57">
            <v>0.57352941176470584</v>
          </cell>
          <cell r="X57">
            <v>0.57352941176470584</v>
          </cell>
          <cell r="Y57">
            <v>0.57352941176470584</v>
          </cell>
        </row>
        <row r="58">
          <cell r="C58">
            <v>2.5529759249999842</v>
          </cell>
          <cell r="D58">
            <v>9.4631290750005803</v>
          </cell>
          <cell r="E58">
            <v>0.6321902953124966</v>
          </cell>
          <cell r="F58">
            <v>1.185766852540809E-2</v>
          </cell>
          <cell r="G58">
            <v>0.49959532666663709</v>
          </cell>
          <cell r="H58">
            <v>0.3001459219444228</v>
          </cell>
          <cell r="I58">
            <v>55</v>
          </cell>
          <cell r="J58">
            <v>55</v>
          </cell>
          <cell r="K58">
            <v>0.609375</v>
          </cell>
          <cell r="L58">
            <v>1</v>
          </cell>
          <cell r="M58">
            <v>0.67240174820644172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0.40871696786047129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2.5843259999999759</v>
          </cell>
          <cell r="D59">
            <v>10.15845289999943</v>
          </cell>
          <cell r="E59">
            <v>0.67434682187495643</v>
          </cell>
          <cell r="F59">
            <v>1.2769891281712501E-2</v>
          </cell>
          <cell r="G59">
            <v>0.5369248999999674</v>
          </cell>
          <cell r="H59">
            <v>0.32847192388886293</v>
          </cell>
          <cell r="I59">
            <v>57</v>
          </cell>
          <cell r="J59">
            <v>57</v>
          </cell>
          <cell r="K59">
            <v>0.68421052631578949</v>
          </cell>
          <cell r="L59">
            <v>1</v>
          </cell>
          <cell r="M59">
            <v>0.75748115919918857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0.68421052631578949</v>
          </cell>
          <cell r="T59">
            <v>0.52631854098489805</v>
          </cell>
          <cell r="U59">
            <v>0.68421052631578949</v>
          </cell>
          <cell r="V59">
            <v>0.68421052631578949</v>
          </cell>
          <cell r="W59">
            <v>0.68421052631578949</v>
          </cell>
          <cell r="X59">
            <v>0.68421052631578949</v>
          </cell>
          <cell r="Y59">
            <v>0.68421052631578949</v>
          </cell>
        </row>
        <row r="60">
          <cell r="C60">
            <v>2.6657903999998709</v>
          </cell>
          <cell r="D60">
            <v>15.65256659999952</v>
          </cell>
          <cell r="E60">
            <v>1.015666773437492</v>
          </cell>
          <cell r="F60">
            <v>1.56913090332025E-2</v>
          </cell>
          <cell r="G60">
            <v>0.90694482500000595</v>
          </cell>
          <cell r="H60">
            <v>0.72413838958334242</v>
          </cell>
          <cell r="I60">
            <v>64</v>
          </cell>
          <cell r="J60">
            <v>64</v>
          </cell>
          <cell r="K60">
            <v>0.70909090909090911</v>
          </cell>
          <cell r="L60">
            <v>1</v>
          </cell>
          <cell r="M60">
            <v>0.77346272617660727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0.70909090909090911</v>
          </cell>
          <cell r="T60">
            <v>0.54997983988897836</v>
          </cell>
          <cell r="U60">
            <v>0.70909090909090911</v>
          </cell>
          <cell r="V60">
            <v>0.70909090909090911</v>
          </cell>
          <cell r="W60">
            <v>0.70909090909090911</v>
          </cell>
          <cell r="X60">
            <v>0.70909090909090911</v>
          </cell>
          <cell r="Y60">
            <v>0.70909090909090911</v>
          </cell>
        </row>
        <row r="61">
          <cell r="C61">
            <v>3.0888816999997739</v>
          </cell>
          <cell r="D61">
            <v>17.381946000000109</v>
          </cell>
          <cell r="E61">
            <v>1.1257883937500071</v>
          </cell>
          <cell r="F61">
            <v>1.7003736230468719E-2</v>
          </cell>
          <cell r="G61">
            <v>1.029601300000011</v>
          </cell>
          <cell r="H61">
            <v>0.83555137244445199</v>
          </cell>
          <cell r="I61">
            <v>68</v>
          </cell>
          <cell r="J61">
            <v>68</v>
          </cell>
          <cell r="K61">
            <v>0.90697674418604646</v>
          </cell>
          <cell r="L61">
            <v>1</v>
          </cell>
          <cell r="M61">
            <v>0.82506131377047343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0.74831142411740603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2.4291178059999949</v>
          </cell>
          <cell r="D55">
            <v>9.69182851399996</v>
          </cell>
          <cell r="E55">
            <v>0.47806603681818222</v>
          </cell>
          <cell r="F55">
            <v>9.0220787424563423E-3</v>
          </cell>
          <cell r="G55">
            <v>0.38515880971428651</v>
          </cell>
          <cell r="H55">
            <v>0.23286411588881459</v>
          </cell>
          <cell r="I55">
            <v>53.04</v>
          </cell>
          <cell r="J55">
            <v>53.04</v>
          </cell>
          <cell r="K55">
            <v>0.74983980564156272</v>
          </cell>
          <cell r="L55">
            <v>1</v>
          </cell>
          <cell r="M55">
            <v>0.77305769173276406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0.74983980564156272</v>
          </cell>
          <cell r="T55">
            <v>0.58278290864358961</v>
          </cell>
          <cell r="U55">
            <v>0.74983980564156272</v>
          </cell>
          <cell r="V55">
            <v>0.74983980564156272</v>
          </cell>
          <cell r="W55">
            <v>0.74983980564156272</v>
          </cell>
          <cell r="X55">
            <v>0.74983980564156272</v>
          </cell>
          <cell r="Y55">
            <v>0.74983980564156272</v>
          </cell>
        </row>
        <row r="56">
          <cell r="C56">
            <v>0.1152251009459369</v>
          </cell>
          <cell r="D56">
            <v>1.933163466167459</v>
          </cell>
          <cell r="E56">
            <v>8.7697347170956591E-2</v>
          </cell>
          <cell r="F56">
            <v>8.6504921556568228E-4</v>
          </cell>
          <cell r="G56">
            <v>9.1236601590382077E-2</v>
          </cell>
          <cell r="H56">
            <v>4.745476508453237E-2</v>
          </cell>
          <cell r="I56">
            <v>7.2785959623868033</v>
          </cell>
          <cell r="J56">
            <v>7.2785959623868033</v>
          </cell>
          <cell r="K56">
            <v>0.10907355557568341</v>
          </cell>
          <cell r="L56">
            <v>0</v>
          </cell>
          <cell r="M56">
            <v>3.4279672643781928E-2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0.10907355557568341</v>
          </cell>
          <cell r="T56">
            <v>0.1072043900842324</v>
          </cell>
          <cell r="U56">
            <v>0.10907355557568341</v>
          </cell>
          <cell r="V56">
            <v>0.10907355557568341</v>
          </cell>
          <cell r="W56">
            <v>0.10907355557568341</v>
          </cell>
          <cell r="X56">
            <v>0.10907355557568341</v>
          </cell>
          <cell r="Y56">
            <v>0.10907355557568341</v>
          </cell>
        </row>
        <row r="57">
          <cell r="C57">
            <v>2.3182594000002719</v>
          </cell>
          <cell r="D57">
            <v>7.8928670999999264</v>
          </cell>
          <cell r="E57">
            <v>0.39505053181817901</v>
          </cell>
          <cell r="F57">
            <v>8.3230309848485867E-3</v>
          </cell>
          <cell r="G57">
            <v>0.29959510476190221</v>
          </cell>
          <cell r="H57">
            <v>0.18816950103174521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0.6453173116863905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0.35590753821708387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2.3573719249999812</v>
          </cell>
          <cell r="D58">
            <v>8.4415118750003302</v>
          </cell>
          <cell r="E58">
            <v>0.42768657159089751</v>
          </cell>
          <cell r="F58">
            <v>8.4693610186689292E-3</v>
          </cell>
          <cell r="G58">
            <v>0.33459777976189081</v>
          </cell>
          <cell r="H58">
            <v>0.20837613051019829</v>
          </cell>
          <cell r="I58">
            <v>43</v>
          </cell>
          <cell r="J58">
            <v>43</v>
          </cell>
          <cell r="K58">
            <v>0.6964285714285714</v>
          </cell>
          <cell r="L58">
            <v>1</v>
          </cell>
          <cell r="M58">
            <v>0.76170906107851577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0.6964285714285714</v>
          </cell>
          <cell r="T58">
            <v>0.52819642695930491</v>
          </cell>
          <cell r="U58">
            <v>0.6964285714285714</v>
          </cell>
          <cell r="V58">
            <v>0.6964285714285714</v>
          </cell>
          <cell r="W58">
            <v>0.6964285714285714</v>
          </cell>
          <cell r="X58">
            <v>0.6964285714285714</v>
          </cell>
          <cell r="Y58">
            <v>0.6964285714285714</v>
          </cell>
        </row>
        <row r="59">
          <cell r="C59">
            <v>2.3917143000000181</v>
          </cell>
          <cell r="D59">
            <v>9.6514243499999921</v>
          </cell>
          <cell r="E59">
            <v>0.4761248840909113</v>
          </cell>
          <cell r="F59">
            <v>8.6855242288961659E-3</v>
          </cell>
          <cell r="G59">
            <v>0.3813874833333124</v>
          </cell>
          <cell r="H59">
            <v>0.2307226546031689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0.76894217856582414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0.53551330292977029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2.436426749999868</v>
          </cell>
          <cell r="D60">
            <v>9.9662694000001721</v>
          </cell>
          <cell r="E60">
            <v>0.49201090909093642</v>
          </cell>
          <cell r="F60">
            <v>9.2489005813950875E-3</v>
          </cell>
          <cell r="G60">
            <v>0.40058451309526588</v>
          </cell>
          <cell r="H60">
            <v>0.24068910996032419</v>
          </cell>
          <cell r="I60">
            <v>56</v>
          </cell>
          <cell r="J60">
            <v>56</v>
          </cell>
          <cell r="K60">
            <v>0.90697674418604646</v>
          </cell>
          <cell r="L60">
            <v>1</v>
          </cell>
          <cell r="M60">
            <v>0.80111120581601702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0.72056616728553946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2.8358164999998512</v>
          </cell>
          <cell r="D61">
            <v>18.275416999999148</v>
          </cell>
          <cell r="E61">
            <v>0.86712523181814116</v>
          </cell>
          <cell r="F61">
            <v>1.294216763907673E-2</v>
          </cell>
          <cell r="G61">
            <v>0.79161879999999418</v>
          </cell>
          <cell r="H61">
            <v>0.44842709277777559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0.81867276041890935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0.77873750381310891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2.3425200979999738</v>
          </cell>
          <cell r="D55">
            <v>10.72746666399998</v>
          </cell>
          <cell r="E55">
            <v>0.94016028216666458</v>
          </cell>
          <cell r="F55">
            <v>1.7119933728865729E-2</v>
          </cell>
          <cell r="G55">
            <v>0.81267302618181825</v>
          </cell>
          <cell r="H55">
            <v>0.48068128447468028</v>
          </cell>
          <cell r="I55">
            <v>53.98</v>
          </cell>
          <cell r="J55">
            <v>53.98</v>
          </cell>
          <cell r="K55">
            <v>0.73754472903352086</v>
          </cell>
          <cell r="L55">
            <v>1</v>
          </cell>
          <cell r="M55">
            <v>0.76021449748265935</v>
          </cell>
          <cell r="N55">
            <v>1</v>
          </cell>
          <cell r="O55">
            <v>1</v>
          </cell>
          <cell r="P55">
            <v>1</v>
          </cell>
          <cell r="Q55">
            <v>0.99987897722768637</v>
          </cell>
          <cell r="R55">
            <v>0.99995965907589535</v>
          </cell>
          <cell r="S55">
            <v>0.73754472903352086</v>
          </cell>
          <cell r="T55">
            <v>0.56658676018453324</v>
          </cell>
          <cell r="U55">
            <v>0.73754472903352086</v>
          </cell>
          <cell r="V55">
            <v>0.73754472903352086</v>
          </cell>
          <cell r="W55">
            <v>0.73754472903352086</v>
          </cell>
          <cell r="X55">
            <v>0.73747098078164197</v>
          </cell>
          <cell r="Y55">
            <v>0.73752014628289442</v>
          </cell>
        </row>
        <row r="56">
          <cell r="C56">
            <v>9.7565048843009747E-2</v>
          </cell>
          <cell r="D56">
            <v>3.368003381335487</v>
          </cell>
          <cell r="E56">
            <v>0.28174893933823097</v>
          </cell>
          <cell r="F56">
            <v>2.8055828881213929E-3</v>
          </cell>
          <cell r="G56">
            <v>0.30792236799611472</v>
          </cell>
          <cell r="H56">
            <v>0.30911780775316322</v>
          </cell>
          <cell r="I56">
            <v>7.6758034878228516</v>
          </cell>
          <cell r="J56">
            <v>7.6758034878228516</v>
          </cell>
          <cell r="K56">
            <v>0.1094604879816676</v>
          </cell>
          <cell r="L56">
            <v>0</v>
          </cell>
          <cell r="M56">
            <v>6.0746476115025781E-2</v>
          </cell>
          <cell r="N56">
            <v>0</v>
          </cell>
          <cell r="O56">
            <v>0</v>
          </cell>
          <cell r="P56">
            <v>0</v>
          </cell>
          <cell r="Q56">
            <v>5.1671991286249936E-4</v>
          </cell>
          <cell r="R56">
            <v>1.722399709541702E-4</v>
          </cell>
          <cell r="S56">
            <v>0.1094604879816676</v>
          </cell>
          <cell r="T56">
            <v>0.1247753197418331</v>
          </cell>
          <cell r="U56">
            <v>0.1094604879816676</v>
          </cell>
          <cell r="V56">
            <v>0.1094604879816676</v>
          </cell>
          <cell r="W56">
            <v>0.1094604879816676</v>
          </cell>
          <cell r="X56">
            <v>0.1095490208583375</v>
          </cell>
          <cell r="Y56">
            <v>0.1094899062796463</v>
          </cell>
        </row>
        <row r="57">
          <cell r="C57">
            <v>2.2611681999996449</v>
          </cell>
          <cell r="D57">
            <v>7.3401088000006212</v>
          </cell>
          <cell r="E57">
            <v>0.65465080833338141</v>
          </cell>
          <cell r="F57">
            <v>1.4731792575756139E-2</v>
          </cell>
          <cell r="G57">
            <v>0.50710916363640413</v>
          </cell>
          <cell r="H57">
            <v>0.17440294247834989</v>
          </cell>
          <cell r="I57">
            <v>41</v>
          </cell>
          <cell r="J57">
            <v>41</v>
          </cell>
          <cell r="K57">
            <v>0.609375</v>
          </cell>
          <cell r="L57">
            <v>1</v>
          </cell>
          <cell r="M57">
            <v>0.66150570513392992</v>
          </cell>
          <cell r="N57">
            <v>1</v>
          </cell>
          <cell r="O57">
            <v>1</v>
          </cell>
          <cell r="P57">
            <v>1</v>
          </cell>
          <cell r="Q57">
            <v>0.99734646449178854</v>
          </cell>
          <cell r="R57">
            <v>0.99911548816392948</v>
          </cell>
          <cell r="S57">
            <v>0.609375</v>
          </cell>
          <cell r="T57">
            <v>0.40310503906598849</v>
          </cell>
          <cell r="U57">
            <v>0.609375</v>
          </cell>
          <cell r="V57">
            <v>0.609375</v>
          </cell>
          <cell r="W57">
            <v>0.609375</v>
          </cell>
          <cell r="X57">
            <v>0.60775800179968364</v>
          </cell>
          <cell r="Y57">
            <v>0.60883600059989451</v>
          </cell>
        </row>
        <row r="58">
          <cell r="C58">
            <v>2.2921362249998301</v>
          </cell>
          <cell r="D58">
            <v>8.5806956749999728</v>
          </cell>
          <cell r="E58">
            <v>0.75825966458330762</v>
          </cell>
          <cell r="F58">
            <v>1.5019378718805191E-2</v>
          </cell>
          <cell r="G58">
            <v>0.61784670227274185</v>
          </cell>
          <cell r="H58">
            <v>0.28766345201568438</v>
          </cell>
          <cell r="I58">
            <v>51</v>
          </cell>
          <cell r="J58">
            <v>51</v>
          </cell>
          <cell r="K58">
            <v>0.609375</v>
          </cell>
          <cell r="L58">
            <v>1</v>
          </cell>
          <cell r="M58">
            <v>0.68005140832407585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0.41440632694748369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2.313333550000003</v>
          </cell>
          <cell r="D59">
            <v>8.8725003499998962</v>
          </cell>
          <cell r="E59">
            <v>0.79156488333332464</v>
          </cell>
          <cell r="F59">
            <v>1.5544609386512391E-2</v>
          </cell>
          <cell r="G59">
            <v>0.64134322272726696</v>
          </cell>
          <cell r="H59">
            <v>0.30499416435608029</v>
          </cell>
          <cell r="I59">
            <v>51</v>
          </cell>
          <cell r="J59">
            <v>51</v>
          </cell>
          <cell r="K59">
            <v>0.76470588235294112</v>
          </cell>
          <cell r="L59">
            <v>1</v>
          </cell>
          <cell r="M59">
            <v>0.7887283621883483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0.76470588235294112</v>
          </cell>
          <cell r="T59">
            <v>0.6031452181440311</v>
          </cell>
          <cell r="U59">
            <v>0.76470588235294112</v>
          </cell>
          <cell r="V59">
            <v>0.76470588235294112</v>
          </cell>
          <cell r="W59">
            <v>0.76470588235294112</v>
          </cell>
          <cell r="X59">
            <v>0.76470588235294112</v>
          </cell>
          <cell r="Y59">
            <v>0.76470588235294112</v>
          </cell>
        </row>
        <row r="60">
          <cell r="C60">
            <v>2.363670024999958</v>
          </cell>
          <cell r="D60">
            <v>15.004778925000471</v>
          </cell>
          <cell r="E60">
            <v>1.2934209770833549</v>
          </cell>
          <cell r="F60">
            <v>2.020970276692742E-2</v>
          </cell>
          <cell r="G60">
            <v>1.202612495454592</v>
          </cell>
          <cell r="H60">
            <v>0.86750996812768799</v>
          </cell>
          <cell r="I60">
            <v>64</v>
          </cell>
          <cell r="J60">
            <v>64</v>
          </cell>
          <cell r="K60">
            <v>0.76470588235294112</v>
          </cell>
          <cell r="L60">
            <v>1</v>
          </cell>
          <cell r="M60">
            <v>0.79696586955717497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0.76470588235294112</v>
          </cell>
          <cell r="T60">
            <v>0.60944448848489852</v>
          </cell>
          <cell r="U60">
            <v>0.76470588235294112</v>
          </cell>
          <cell r="V60">
            <v>0.76470588235294112</v>
          </cell>
          <cell r="W60">
            <v>0.76470588235294112</v>
          </cell>
          <cell r="X60">
            <v>0.76470588235294112</v>
          </cell>
          <cell r="Y60">
            <v>0.76470588235294112</v>
          </cell>
        </row>
        <row r="61">
          <cell r="C61">
            <v>2.827564199999983</v>
          </cell>
          <cell r="D61">
            <v>16.644194600000901</v>
          </cell>
          <cell r="E61">
            <v>1.4386689749999471</v>
          </cell>
          <cell r="F61">
            <v>2.2479202734374169E-2</v>
          </cell>
          <cell r="G61">
            <v>1.3624064454544711</v>
          </cell>
          <cell r="H61">
            <v>1.0200888044588861</v>
          </cell>
          <cell r="I61">
            <v>64</v>
          </cell>
          <cell r="J61">
            <v>64</v>
          </cell>
          <cell r="K61">
            <v>0.95121951219512191</v>
          </cell>
          <cell r="L61">
            <v>1</v>
          </cell>
          <cell r="M61">
            <v>0.83910391131990869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0.79817201320674236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2.0949535540000319</v>
          </cell>
          <cell r="D55">
            <v>10.261710886000049</v>
          </cell>
          <cell r="E55">
            <v>0.52889251857143449</v>
          </cell>
          <cell r="F55">
            <v>9.2286040863803261E-3</v>
          </cell>
          <cell r="G55">
            <v>0.45058946680000461</v>
          </cell>
          <cell r="H55">
            <v>0.25907294133778058</v>
          </cell>
          <cell r="I55">
            <v>57.22</v>
          </cell>
          <cell r="J55">
            <v>57.22</v>
          </cell>
          <cell r="K55">
            <v>0.68827065902269591</v>
          </cell>
          <cell r="L55">
            <v>1</v>
          </cell>
          <cell r="M55">
            <v>0.75909336100316649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0.68827065902269591</v>
          </cell>
          <cell r="T55">
            <v>0.52414493308663612</v>
          </cell>
          <cell r="U55">
            <v>0.68827065902269591</v>
          </cell>
          <cell r="V55">
            <v>0.68827065902269591</v>
          </cell>
          <cell r="W55">
            <v>0.68827065902269591</v>
          </cell>
          <cell r="X55">
            <v>0.68827065902269591</v>
          </cell>
          <cell r="Y55">
            <v>0.68827065902269591</v>
          </cell>
        </row>
        <row r="56">
          <cell r="C56">
            <v>0.1066719728591716</v>
          </cell>
          <cell r="D56">
            <v>1.824342275338706</v>
          </cell>
          <cell r="E56">
            <v>8.6958749539615632E-2</v>
          </cell>
          <cell r="F56">
            <v>9.2050740279816731E-4</v>
          </cell>
          <cell r="G56">
            <v>8.9796981105077056E-2</v>
          </cell>
          <cell r="H56">
            <v>4.4846643068580543E-2</v>
          </cell>
          <cell r="I56">
            <v>5.3233793164623124</v>
          </cell>
          <cell r="J56">
            <v>5.3233793164623124</v>
          </cell>
          <cell r="K56">
            <v>7.4672455314625533E-2</v>
          </cell>
          <cell r="L56">
            <v>0</v>
          </cell>
          <cell r="M56">
            <v>2.9775700187586771E-2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7.4672455314625533E-2</v>
          </cell>
          <cell r="T56">
            <v>7.4908782177378411E-2</v>
          </cell>
          <cell r="U56">
            <v>7.4672455314625533E-2</v>
          </cell>
          <cell r="V56">
            <v>7.4672455314625533E-2</v>
          </cell>
          <cell r="W56">
            <v>7.4672455314625533E-2</v>
          </cell>
          <cell r="X56">
            <v>7.4672455314625533E-2</v>
          </cell>
          <cell r="Y56">
            <v>7.4672455314625533E-2</v>
          </cell>
        </row>
        <row r="57">
          <cell r="C57">
            <v>1.9709475999997039</v>
          </cell>
          <cell r="D57">
            <v>7.7581251000002567</v>
          </cell>
          <cell r="E57">
            <v>0.40856651904766211</v>
          </cell>
          <cell r="F57">
            <v>8.5998956349205031E-3</v>
          </cell>
          <cell r="G57">
            <v>0.32688004500003559</v>
          </cell>
          <cell r="H57">
            <v>0.19581632758334841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0.65333763902862219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0.36563938012266772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2.0387012500000101</v>
          </cell>
          <cell r="D58">
            <v>9.6824991250000849</v>
          </cell>
          <cell r="E58">
            <v>0.50034252857143879</v>
          </cell>
          <cell r="F58">
            <v>8.8006758404200677E-3</v>
          </cell>
          <cell r="G58">
            <v>0.41863081750001929</v>
          </cell>
          <cell r="H58">
            <v>0.24120826268749329</v>
          </cell>
          <cell r="I58">
            <v>56</v>
          </cell>
          <cell r="J58">
            <v>56</v>
          </cell>
          <cell r="K58">
            <v>0.65</v>
          </cell>
          <cell r="L58">
            <v>1</v>
          </cell>
          <cell r="M58">
            <v>0.75751089848161857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0.49252803159498398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2.0660348000000819</v>
          </cell>
          <cell r="D59">
            <v>10.009309550000021</v>
          </cell>
          <cell r="E59">
            <v>0.51591313809523554</v>
          </cell>
          <cell r="F59">
            <v>8.9217206547618551E-3</v>
          </cell>
          <cell r="G59">
            <v>0.43581730499999338</v>
          </cell>
          <cell r="H59">
            <v>0.25118036929166848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0.76074984665286838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0.52974446573789991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2.118079049999992</v>
          </cell>
          <cell r="D60">
            <v>10.156985850000179</v>
          </cell>
          <cell r="E60">
            <v>0.52804129166668723</v>
          </cell>
          <cell r="F60">
            <v>9.2030691468256102E-3</v>
          </cell>
          <cell r="G60">
            <v>0.44864534000000228</v>
          </cell>
          <cell r="H60">
            <v>0.25973021935418328</v>
          </cell>
          <cell r="I60">
            <v>60</v>
          </cell>
          <cell r="J60">
            <v>60</v>
          </cell>
          <cell r="K60">
            <v>0.6964285714285714</v>
          </cell>
          <cell r="L60">
            <v>1</v>
          </cell>
          <cell r="M60">
            <v>0.76821590396030137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0.6964285714285714</v>
          </cell>
          <cell r="T60">
            <v>0.53500750454378121</v>
          </cell>
          <cell r="U60">
            <v>0.6964285714285714</v>
          </cell>
          <cell r="V60">
            <v>0.6964285714285714</v>
          </cell>
          <cell r="W60">
            <v>0.6964285714285714</v>
          </cell>
          <cell r="X60">
            <v>0.6964285714285714</v>
          </cell>
          <cell r="Y60">
            <v>0.6964285714285714</v>
          </cell>
        </row>
        <row r="61">
          <cell r="C61">
            <v>2.543178899999702</v>
          </cell>
          <cell r="D61">
            <v>17.44251260000005</v>
          </cell>
          <cell r="E61">
            <v>0.87195295238095671</v>
          </cell>
          <cell r="F61">
            <v>1.301422316986502E-2</v>
          </cell>
          <cell r="G61">
            <v>0.81189059500000516</v>
          </cell>
          <cell r="H61">
            <v>0.43364447325000299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0.82337231926225329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0.78320781588360677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2.108263598000029</v>
          </cell>
          <cell r="D55">
            <v>10.55666000200015</v>
          </cell>
          <cell r="E55">
            <v>0.46099754624000611</v>
          </cell>
          <cell r="F55">
            <v>7.827273315422361E-3</v>
          </cell>
          <cell r="G55">
            <v>0.39236146075000478</v>
          </cell>
          <cell r="H55">
            <v>0.26736467171111322</v>
          </cell>
          <cell r="I55">
            <v>58.8</v>
          </cell>
          <cell r="J55">
            <v>58.8</v>
          </cell>
          <cell r="K55">
            <v>0.66781460579896712</v>
          </cell>
          <cell r="L55">
            <v>1</v>
          </cell>
          <cell r="M55">
            <v>0.75190488113890808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0.66781460579896712</v>
          </cell>
          <cell r="T55">
            <v>0.50335602149741487</v>
          </cell>
          <cell r="U55">
            <v>0.66781460579896712</v>
          </cell>
          <cell r="V55">
            <v>0.66781460579896712</v>
          </cell>
          <cell r="W55">
            <v>0.66781460579896712</v>
          </cell>
          <cell r="X55">
            <v>0.66781460579896712</v>
          </cell>
          <cell r="Y55">
            <v>0.66781460579896712</v>
          </cell>
        </row>
        <row r="56">
          <cell r="C56">
            <v>0.1306177775927761</v>
          </cell>
          <cell r="D56">
            <v>1.5812658952052221</v>
          </cell>
          <cell r="E56">
            <v>6.3263007350000025E-2</v>
          </cell>
          <cell r="F56">
            <v>6.0867957680669756E-4</v>
          </cell>
          <cell r="G56">
            <v>6.4529787136547903E-2</v>
          </cell>
          <cell r="H56">
            <v>3.2846596366379252E-2</v>
          </cell>
          <cell r="I56">
            <v>4.5936957688038644</v>
          </cell>
          <cell r="J56">
            <v>4.5936957688038644</v>
          </cell>
          <cell r="K56">
            <v>6.0461725112928723E-2</v>
          </cell>
          <cell r="L56">
            <v>0</v>
          </cell>
          <cell r="M56">
            <v>2.5721925575303749E-2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6.0461725112928723E-2</v>
          </cell>
          <cell r="T56">
            <v>6.1008718363906318E-2</v>
          </cell>
          <cell r="U56">
            <v>6.0461725112928723E-2</v>
          </cell>
          <cell r="V56">
            <v>6.0461725112928723E-2</v>
          </cell>
          <cell r="W56">
            <v>6.0461725112928723E-2</v>
          </cell>
          <cell r="X56">
            <v>6.0461725112928723E-2</v>
          </cell>
          <cell r="Y56">
            <v>6.0461725112928723E-2</v>
          </cell>
        </row>
        <row r="57">
          <cell r="C57">
            <v>2.000855500000057</v>
          </cell>
          <cell r="D57">
            <v>8.1595610999999053</v>
          </cell>
          <cell r="E57">
            <v>0.36495695599999178</v>
          </cell>
          <cell r="F57">
            <v>7.4063516000003344E-3</v>
          </cell>
          <cell r="G57">
            <v>0.29455650833333868</v>
          </cell>
          <cell r="H57">
            <v>0.2175714419444402</v>
          </cell>
          <cell r="I57">
            <v>43</v>
          </cell>
          <cell r="J57">
            <v>43</v>
          </cell>
          <cell r="K57">
            <v>0.54929577464788737</v>
          </cell>
          <cell r="L57">
            <v>1</v>
          </cell>
          <cell r="M57">
            <v>0.65466901635488883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0.36680292554017768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2.0514398000001179</v>
          </cell>
          <cell r="D58">
            <v>10.08523802499999</v>
          </cell>
          <cell r="E58">
            <v>0.44242113500001351</v>
          </cell>
          <cell r="F58">
            <v>7.5439920672413473E-3</v>
          </cell>
          <cell r="G58">
            <v>0.3747605093750031</v>
          </cell>
          <cell r="H58">
            <v>0.25738853562500152</v>
          </cell>
          <cell r="I58">
            <v>58</v>
          </cell>
          <cell r="J58">
            <v>58</v>
          </cell>
          <cell r="K58">
            <v>0.65</v>
          </cell>
          <cell r="L58">
            <v>1</v>
          </cell>
          <cell r="M58">
            <v>0.75126738274564364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0.48832379878466842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2.0774427999996021</v>
          </cell>
          <cell r="D59">
            <v>10.213443849999811</v>
          </cell>
          <cell r="E59">
            <v>0.44751635599999418</v>
          </cell>
          <cell r="F59">
            <v>7.6346837045979717E-3</v>
          </cell>
          <cell r="G59">
            <v>0.37867262291668169</v>
          </cell>
          <cell r="H59">
            <v>0.26050977159722111</v>
          </cell>
          <cell r="I59">
            <v>60</v>
          </cell>
          <cell r="J59">
            <v>60</v>
          </cell>
          <cell r="K59">
            <v>0.65</v>
          </cell>
          <cell r="L59">
            <v>1</v>
          </cell>
          <cell r="M59">
            <v>0.75629331146510992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0.65</v>
          </cell>
          <cell r="T59">
            <v>0.49235540592563742</v>
          </cell>
          <cell r="U59">
            <v>0.65</v>
          </cell>
          <cell r="V59">
            <v>0.65</v>
          </cell>
          <cell r="W59">
            <v>0.65</v>
          </cell>
          <cell r="X59">
            <v>0.65</v>
          </cell>
          <cell r="Y59">
            <v>0.65</v>
          </cell>
        </row>
        <row r="60">
          <cell r="C60">
            <v>2.0976566249999138</v>
          </cell>
          <cell r="D60">
            <v>10.451991425000321</v>
          </cell>
          <cell r="E60">
            <v>0.45639937100000899</v>
          </cell>
          <cell r="F60">
            <v>7.8191001896551638E-3</v>
          </cell>
          <cell r="G60">
            <v>0.38847366666665017</v>
          </cell>
          <cell r="H60">
            <v>0.26770047364584948</v>
          </cell>
          <cell r="I60">
            <v>60</v>
          </cell>
          <cell r="J60">
            <v>60</v>
          </cell>
          <cell r="K60">
            <v>0.67241379310344829</v>
          </cell>
          <cell r="L60">
            <v>1</v>
          </cell>
          <cell r="M60">
            <v>0.7590747090444504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0.67241379310344829</v>
          </cell>
          <cell r="T60">
            <v>0.51041230435747531</v>
          </cell>
          <cell r="U60">
            <v>0.67241379310344829</v>
          </cell>
          <cell r="V60">
            <v>0.67241379310344829</v>
          </cell>
          <cell r="W60">
            <v>0.67241379310344829</v>
          </cell>
          <cell r="X60">
            <v>0.67241379310344829</v>
          </cell>
          <cell r="Y60">
            <v>0.67241379310344829</v>
          </cell>
        </row>
        <row r="61">
          <cell r="C61">
            <v>2.7001102000000401</v>
          </cell>
          <cell r="D61">
            <v>17.309031599999742</v>
          </cell>
          <cell r="E61">
            <v>0.73070523599998749</v>
          </cell>
          <cell r="F61">
            <v>1.0589930956521561E-2</v>
          </cell>
          <cell r="G61">
            <v>0.6604736583333235</v>
          </cell>
          <cell r="H61">
            <v>0.40314493833332232</v>
          </cell>
          <cell r="I61">
            <v>71</v>
          </cell>
          <cell r="J61">
            <v>71</v>
          </cell>
          <cell r="K61">
            <v>0.90697674418604646</v>
          </cell>
          <cell r="L61">
            <v>1</v>
          </cell>
          <cell r="M61">
            <v>0.80983235440868295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0.7344991121381077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6.386587150000091</v>
          </cell>
          <cell r="D55">
            <v>13.956270214000121</v>
          </cell>
          <cell r="E55">
            <v>3.523803342500027</v>
          </cell>
          <cell r="F55">
            <v>5.3251305709722772E-2</v>
          </cell>
          <cell r="G55">
            <v>2.5695420733333378</v>
          </cell>
          <cell r="H55">
            <v>0.32178952275266681</v>
          </cell>
          <cell r="I55">
            <v>65.239999999999995</v>
          </cell>
          <cell r="J55">
            <v>65.239999999999995</v>
          </cell>
          <cell r="K55">
            <v>0.82529582711716687</v>
          </cell>
          <cell r="L55">
            <v>0.88468093370343059</v>
          </cell>
          <cell r="M55">
            <v>0.7017349439022651</v>
          </cell>
          <cell r="N55">
            <v>0.99965051344903288</v>
          </cell>
          <cell r="O55">
            <v>1</v>
          </cell>
          <cell r="P55">
            <v>1</v>
          </cell>
          <cell r="Q55">
            <v>1</v>
          </cell>
          <cell r="R55">
            <v>0.96156031123447672</v>
          </cell>
          <cell r="S55">
            <v>0.73026969843987133</v>
          </cell>
          <cell r="T55">
            <v>0.58370948037513248</v>
          </cell>
          <cell r="U55">
            <v>0.82505527143922863</v>
          </cell>
          <cell r="V55">
            <v>0.82529582711716687</v>
          </cell>
          <cell r="W55">
            <v>0.82529582711716687</v>
          </cell>
          <cell r="X55">
            <v>0.82529582711716687</v>
          </cell>
          <cell r="Y55">
            <v>0.79362045089140165</v>
          </cell>
        </row>
        <row r="56">
          <cell r="C56">
            <v>0.25073778131206442</v>
          </cell>
          <cell r="D56">
            <v>3.6276198474558909</v>
          </cell>
          <cell r="E56">
            <v>0.90983315457307234</v>
          </cell>
          <cell r="F56">
            <v>7.4614098437675814E-3</v>
          </cell>
          <cell r="G56">
            <v>1.2035438922839989</v>
          </cell>
          <cell r="H56">
            <v>0.2335566674898735</v>
          </cell>
          <cell r="I56">
            <v>8.2475970526485547</v>
          </cell>
          <cell r="J56">
            <v>8.2475970526485547</v>
          </cell>
          <cell r="K56">
            <v>0.1046739223561487</v>
          </cell>
          <cell r="L56">
            <v>1.418037275451286E-2</v>
          </cell>
          <cell r="M56">
            <v>4.7088170899893103E-2</v>
          </cell>
          <cell r="N56">
            <v>2.4712431012232959E-3</v>
          </cell>
          <cell r="O56">
            <v>0</v>
          </cell>
          <cell r="P56">
            <v>0</v>
          </cell>
          <cell r="Q56">
            <v>0</v>
          </cell>
          <cell r="R56">
            <v>4.7267909181709531E-3</v>
          </cell>
          <cell r="S56">
            <v>9.4510442351805751E-2</v>
          </cell>
          <cell r="T56">
            <v>0.11051090322392219</v>
          </cell>
          <cell r="U56">
            <v>0.1050084424711971</v>
          </cell>
          <cell r="V56">
            <v>0.1046739223561487</v>
          </cell>
          <cell r="W56">
            <v>0.1046739223561487</v>
          </cell>
          <cell r="X56">
            <v>0.1046739223561487</v>
          </cell>
          <cell r="Y56">
            <v>0.10111657000214549</v>
          </cell>
        </row>
        <row r="57">
          <cell r="C57">
            <v>5.8480889000001497</v>
          </cell>
          <cell r="D57">
            <v>9.906534499999907</v>
          </cell>
          <cell r="E57">
            <v>2.509410924999969</v>
          </cell>
          <cell r="F57">
            <v>4.6077916666665233E-2</v>
          </cell>
          <cell r="G57">
            <v>1.2754359000000861</v>
          </cell>
          <cell r="H57">
            <v>8.6185019907404126E-2</v>
          </cell>
          <cell r="I57">
            <v>53</v>
          </cell>
          <cell r="J57">
            <v>53</v>
          </cell>
          <cell r="K57">
            <v>0.68831168831168832</v>
          </cell>
          <cell r="L57">
            <v>0.85748457722522164</v>
          </cell>
          <cell r="M57">
            <v>0.62656610478401209</v>
          </cell>
          <cell r="N57">
            <v>0.98252567245164535</v>
          </cell>
          <cell r="O57">
            <v>1</v>
          </cell>
          <cell r="P57">
            <v>1</v>
          </cell>
          <cell r="Q57">
            <v>1</v>
          </cell>
          <cell r="R57">
            <v>0.95249485907507392</v>
          </cell>
          <cell r="S57">
            <v>0.5957515077784723</v>
          </cell>
          <cell r="T57">
            <v>0.43127277342276149</v>
          </cell>
          <cell r="U57">
            <v>0.67628390441476893</v>
          </cell>
          <cell r="V57">
            <v>0.68831168831168832</v>
          </cell>
          <cell r="W57">
            <v>0.68831168831168832</v>
          </cell>
          <cell r="X57">
            <v>0.68831168831168832</v>
          </cell>
          <cell r="Y57">
            <v>0.65745829480061635</v>
          </cell>
        </row>
        <row r="58">
          <cell r="C58">
            <v>6.2436663749996768</v>
          </cell>
          <cell r="D58">
            <v>10.907896799999831</v>
          </cell>
          <cell r="E58">
            <v>2.759792243749954</v>
          </cell>
          <cell r="F58">
            <v>4.7344375553645852E-2</v>
          </cell>
          <cell r="G58">
            <v>1.4699413916666699</v>
          </cell>
          <cell r="H58">
            <v>0.12930604886296951</v>
          </cell>
          <cell r="I58">
            <v>59</v>
          </cell>
          <cell r="J58">
            <v>59</v>
          </cell>
          <cell r="K58">
            <v>0.72602739726027399</v>
          </cell>
          <cell r="L58">
            <v>0.87225455994131385</v>
          </cell>
          <cell r="M58">
            <v>0.64504404853784214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0.95741818664710454</v>
          </cell>
          <cell r="S58">
            <v>0.636225429814681</v>
          </cell>
          <cell r="T58">
            <v>0.46835323120823258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0.69460344898058468</v>
          </cell>
        </row>
        <row r="59">
          <cell r="C59">
            <v>6.3297854999998293</v>
          </cell>
          <cell r="D59">
            <v>11.94078945000027</v>
          </cell>
          <cell r="E59">
            <v>3.0178961875000572</v>
          </cell>
          <cell r="F59">
            <v>4.9538071839173761E-2</v>
          </cell>
          <cell r="G59">
            <v>1.884156483333304</v>
          </cell>
          <cell r="H59">
            <v>0.15049174216667149</v>
          </cell>
          <cell r="I59">
            <v>63</v>
          </cell>
          <cell r="J59">
            <v>63</v>
          </cell>
          <cell r="K59">
            <v>0.84126984126984128</v>
          </cell>
          <cell r="L59">
            <v>0.88716276928150728</v>
          </cell>
          <cell r="M59">
            <v>0.72357708388020314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0.96238758976050243</v>
          </cell>
          <cell r="S59">
            <v>0.74766229418023755</v>
          </cell>
          <cell r="T59">
            <v>0.61120323877685423</v>
          </cell>
          <cell r="U59">
            <v>0.84126984126984128</v>
          </cell>
          <cell r="V59">
            <v>0.84126984126984128</v>
          </cell>
          <cell r="W59">
            <v>0.84126984126984128</v>
          </cell>
          <cell r="X59">
            <v>0.84126984126984128</v>
          </cell>
          <cell r="Y59">
            <v>0.81006732557330663</v>
          </cell>
        </row>
        <row r="60">
          <cell r="C60">
            <v>6.6052321749999976</v>
          </cell>
          <cell r="D60">
            <v>18.305167149999949</v>
          </cell>
          <cell r="E60">
            <v>4.6089724499999916</v>
          </cell>
          <cell r="F60">
            <v>6.1911996022726887E-2</v>
          </cell>
          <cell r="G60">
            <v>4.0544468666666473</v>
          </cell>
          <cell r="H60">
            <v>0.61047681655701858</v>
          </cell>
          <cell r="I60">
            <v>73</v>
          </cell>
          <cell r="J60">
            <v>73</v>
          </cell>
          <cell r="K60">
            <v>0.89830508474576276</v>
          </cell>
          <cell r="L60">
            <v>0.89218796398931977</v>
          </cell>
          <cell r="M60">
            <v>0.74215806849733335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0.96406265466310659</v>
          </cell>
          <cell r="S60">
            <v>0.80175631338491193</v>
          </cell>
          <cell r="T60">
            <v>0.66753656187470711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0.86612216095881245</v>
          </cell>
        </row>
        <row r="61">
          <cell r="C61">
            <v>6.9102247999998099</v>
          </cell>
          <cell r="D61">
            <v>20.42967949999991</v>
          </cell>
          <cell r="E61">
            <v>5.139944474999993</v>
          </cell>
          <cell r="F61">
            <v>6.6752525649350553E-2</v>
          </cell>
          <cell r="G61">
            <v>4.6065932999999291</v>
          </cell>
          <cell r="H61">
            <v>0.6869125549090741</v>
          </cell>
          <cell r="I61">
            <v>77</v>
          </cell>
          <cell r="J61">
            <v>77</v>
          </cell>
          <cell r="K61">
            <v>1</v>
          </cell>
          <cell r="L61">
            <v>0.91806435308867596</v>
          </cell>
          <cell r="M61">
            <v>0.76305125183628875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0.97268811769622532</v>
          </cell>
          <cell r="S61">
            <v>0.89525864047867398</v>
          </cell>
          <cell r="T61">
            <v>0.76305125183628875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0.96508621349289136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5.2922147180000119</v>
          </cell>
          <cell r="D55">
            <v>13.00064077999998</v>
          </cell>
          <cell r="E55">
            <v>1.658684086749995</v>
          </cell>
          <cell r="F55">
            <v>2.4273918287018529E-2</v>
          </cell>
          <cell r="G55">
            <v>1.139608282285707</v>
          </cell>
          <cell r="H55">
            <v>0.2507878956795348</v>
          </cell>
          <cell r="I55">
            <v>67.84</v>
          </cell>
          <cell r="J55">
            <v>67.84</v>
          </cell>
          <cell r="K55">
            <v>0.79207144373726701</v>
          </cell>
          <cell r="L55">
            <v>0.96650755315784498</v>
          </cell>
          <cell r="M55">
            <v>0.71198818902611738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0.98883585105261507</v>
          </cell>
          <cell r="S55">
            <v>0.76514150806971382</v>
          </cell>
          <cell r="T55">
            <v>0.56725170323847385</v>
          </cell>
          <cell r="U55">
            <v>0.79207144373726701</v>
          </cell>
          <cell r="V55">
            <v>0.79207144373726701</v>
          </cell>
          <cell r="W55">
            <v>0.79207144373726701</v>
          </cell>
          <cell r="X55">
            <v>0.79207144373726701</v>
          </cell>
          <cell r="Y55">
            <v>0.78309479851474928</v>
          </cell>
        </row>
        <row r="56">
          <cell r="C56">
            <v>0.14028254166546111</v>
          </cell>
          <cell r="D56">
            <v>2.5181796165653898</v>
          </cell>
          <cell r="E56">
            <v>0.31462949865339868</v>
          </cell>
          <cell r="F56">
            <v>2.054099085895298E-3</v>
          </cell>
          <cell r="G56">
            <v>0.36547438926810788</v>
          </cell>
          <cell r="H56">
            <v>0.1180706917769499</v>
          </cell>
          <cell r="I56">
            <v>7.903396324959779</v>
          </cell>
          <cell r="J56">
            <v>7.903396324959779</v>
          </cell>
          <cell r="K56">
            <v>9.5346363797931002E-2</v>
          </cell>
          <cell r="L56">
            <v>1.3633932778598781E-2</v>
          </cell>
          <cell r="M56">
            <v>3.7372382523881122E-2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4.5446442595329286E-3</v>
          </cell>
          <cell r="S56">
            <v>8.9181998540211735E-2</v>
          </cell>
          <cell r="T56">
            <v>9.6890954730520479E-2</v>
          </cell>
          <cell r="U56">
            <v>9.5346363797931002E-2</v>
          </cell>
          <cell r="V56">
            <v>9.5346363797931002E-2</v>
          </cell>
          <cell r="W56">
            <v>9.5346363797931002E-2</v>
          </cell>
          <cell r="X56">
            <v>9.5346363797931002E-2</v>
          </cell>
          <cell r="Y56">
            <v>9.3140597022554228E-2</v>
          </cell>
        </row>
        <row r="57">
          <cell r="C57">
            <v>5.0285922000002756</v>
          </cell>
          <cell r="D57">
            <v>9.6283912999995209</v>
          </cell>
          <cell r="E57">
            <v>1.237085824999951</v>
          </cell>
          <cell r="F57">
            <v>2.1801179687499391E-2</v>
          </cell>
          <cell r="G57">
            <v>0.65347408571421639</v>
          </cell>
          <cell r="H57">
            <v>0.10668496436506469</v>
          </cell>
          <cell r="I57">
            <v>53</v>
          </cell>
          <cell r="J57">
            <v>53</v>
          </cell>
          <cell r="K57">
            <v>0.67088607594936711</v>
          </cell>
          <cell r="L57">
            <v>0.92111735782878346</v>
          </cell>
          <cell r="M57">
            <v>0.65625778156298131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0.97370578594292778</v>
          </cell>
          <cell r="S57">
            <v>0.65221950626263558</v>
          </cell>
          <cell r="T57">
            <v>0.44027420788402538</v>
          </cell>
          <cell r="U57">
            <v>0.67088607594936711</v>
          </cell>
          <cell r="V57">
            <v>0.67088607594936711</v>
          </cell>
          <cell r="W57">
            <v>0.67088607594936711</v>
          </cell>
          <cell r="X57">
            <v>0.67088607594936711</v>
          </cell>
          <cell r="Y57">
            <v>0.6646638860537899</v>
          </cell>
        </row>
        <row r="58">
          <cell r="C58">
            <v>5.2146683750001586</v>
          </cell>
          <cell r="D58">
            <v>10.78964644999996</v>
          </cell>
          <cell r="E58">
            <v>1.3821412656249861</v>
          </cell>
          <cell r="F58">
            <v>2.2403611382575569E-2</v>
          </cell>
          <cell r="G58">
            <v>0.81832816428569133</v>
          </cell>
          <cell r="H58">
            <v>0.1494724318367382</v>
          </cell>
          <cell r="I58">
            <v>62</v>
          </cell>
          <cell r="J58">
            <v>62</v>
          </cell>
          <cell r="K58">
            <v>0.70666666666666667</v>
          </cell>
          <cell r="L58">
            <v>0.96121392608997225</v>
          </cell>
          <cell r="M58">
            <v>0.67216970769451212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0.98707130869665738</v>
          </cell>
          <cell r="S58">
            <v>0.68608083889662175</v>
          </cell>
          <cell r="T58">
            <v>0.47546032124519111</v>
          </cell>
          <cell r="U58">
            <v>0.70666666666666667</v>
          </cell>
          <cell r="V58">
            <v>0.70666666666666667</v>
          </cell>
          <cell r="W58">
            <v>0.70666666666666667</v>
          </cell>
          <cell r="X58">
            <v>0.70666666666666667</v>
          </cell>
          <cell r="Y58">
            <v>0.6998151695985747</v>
          </cell>
        </row>
        <row r="59">
          <cell r="C59">
            <v>5.2587770499998214</v>
          </cell>
          <cell r="D59">
            <v>11.57861714999996</v>
          </cell>
          <cell r="E59">
            <v>1.4807029812499779</v>
          </cell>
          <cell r="F59">
            <v>2.330003095433417E-2</v>
          </cell>
          <cell r="G59">
            <v>0.92524620000000568</v>
          </cell>
          <cell r="H59">
            <v>0.171387134842681</v>
          </cell>
          <cell r="I59">
            <v>66</v>
          </cell>
          <cell r="J59">
            <v>66</v>
          </cell>
          <cell r="K59">
            <v>0.80303030303030298</v>
          </cell>
          <cell r="L59">
            <v>0.96929639114652955</v>
          </cell>
          <cell r="M59">
            <v>0.72979573104028062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0.98976546371550977</v>
          </cell>
          <cell r="S59">
            <v>0.76717262904972261</v>
          </cell>
          <cell r="T59">
            <v>0.58721794652128956</v>
          </cell>
          <cell r="U59">
            <v>0.80303030303030298</v>
          </cell>
          <cell r="V59">
            <v>0.80303030303030298</v>
          </cell>
          <cell r="W59">
            <v>0.80303030303030298</v>
          </cell>
          <cell r="X59">
            <v>0.80303030303030298</v>
          </cell>
          <cell r="Y59">
            <v>0.79287902333139226</v>
          </cell>
        </row>
        <row r="60">
          <cell r="C60">
            <v>5.3373939999998328</v>
          </cell>
          <cell r="D60">
            <v>15.67285909999978</v>
          </cell>
          <cell r="E60">
            <v>1.9924609843749601</v>
          </cell>
          <cell r="F60">
            <v>2.648813548927292E-2</v>
          </cell>
          <cell r="G60">
            <v>1.5281505321428559</v>
          </cell>
          <cell r="H60">
            <v>0.37770705663691151</v>
          </cell>
          <cell r="I60">
            <v>75</v>
          </cell>
          <cell r="J60">
            <v>75</v>
          </cell>
          <cell r="K60">
            <v>0.85483870967741937</v>
          </cell>
          <cell r="L60">
            <v>0.97405521594839051</v>
          </cell>
          <cell r="M60">
            <v>0.74446259393312286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0.99135173864946358</v>
          </cell>
          <cell r="S60">
            <v>0.8321598593166839</v>
          </cell>
          <cell r="T60">
            <v>0.63797395482951191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0.84727909289050751</v>
          </cell>
        </row>
        <row r="61">
          <cell r="C61">
            <v>5.8062776000001577</v>
          </cell>
          <cell r="D61">
            <v>17.151478899999798</v>
          </cell>
          <cell r="E61">
            <v>2.1776304249999612</v>
          </cell>
          <cell r="F61">
            <v>2.7846211688311698E-2</v>
          </cell>
          <cell r="G61">
            <v>1.7480709999999571</v>
          </cell>
          <cell r="H61">
            <v>0.4509032748582687</v>
          </cell>
          <cell r="I61">
            <v>79</v>
          </cell>
          <cell r="J61">
            <v>79</v>
          </cell>
          <cell r="K61">
            <v>1</v>
          </cell>
          <cell r="L61">
            <v>0.9962389549123255</v>
          </cell>
          <cell r="M61">
            <v>0.76948649248663226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0.99874631830410854</v>
          </cell>
          <cell r="S61">
            <v>0.96272129875374135</v>
          </cell>
          <cell r="T61">
            <v>0.76948649248663226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0.98757376625124715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4.4097529420000026</v>
          </cell>
          <cell r="D55">
            <v>13.20553486400004</v>
          </cell>
          <cell r="E55">
            <v>1.1380552595000051</v>
          </cell>
          <cell r="F55">
            <v>1.610242657315275E-2</v>
          </cell>
          <cell r="G55">
            <v>0.84062819745454997</v>
          </cell>
          <cell r="H55">
            <v>0.28116759313958489</v>
          </cell>
          <cell r="I55">
            <v>70.06</v>
          </cell>
          <cell r="J55">
            <v>70.06</v>
          </cell>
          <cell r="K55">
            <v>0.77057805227731779</v>
          </cell>
          <cell r="L55">
            <v>1</v>
          </cell>
          <cell r="M55">
            <v>0.7109498199080978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0.77057805227731779</v>
          </cell>
          <cell r="T55">
            <v>0.55182330730488471</v>
          </cell>
          <cell r="U55">
            <v>0.77057805227731779</v>
          </cell>
          <cell r="V55">
            <v>0.77057805227731779</v>
          </cell>
          <cell r="W55">
            <v>0.77057805227731779</v>
          </cell>
          <cell r="X55">
            <v>0.77057805227731779</v>
          </cell>
          <cell r="Y55">
            <v>0.77057805227731779</v>
          </cell>
        </row>
        <row r="56">
          <cell r="C56">
            <v>0.1063532200705217</v>
          </cell>
          <cell r="D56">
            <v>3.2161529758769971</v>
          </cell>
          <cell r="E56">
            <v>0.26934824738169222</v>
          </cell>
          <cell r="F56">
            <v>1.989619338092843E-3</v>
          </cell>
          <cell r="G56">
            <v>0.29602373108964919</v>
          </cell>
          <cell r="H56">
            <v>0.14475951180569621</v>
          </cell>
          <cell r="I56">
            <v>9.3773718088180935</v>
          </cell>
          <cell r="J56">
            <v>9.3773718088180935</v>
          </cell>
          <cell r="K56">
            <v>0.1083880034294523</v>
          </cell>
          <cell r="L56">
            <v>0</v>
          </cell>
          <cell r="M56">
            <v>4.2677647937680488E-2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0.1083880034294523</v>
          </cell>
          <cell r="T56">
            <v>0.1072825127283276</v>
          </cell>
          <cell r="U56">
            <v>0.1083880034294523</v>
          </cell>
          <cell r="V56">
            <v>0.1083880034294523</v>
          </cell>
          <cell r="W56">
            <v>0.1083880034294523</v>
          </cell>
          <cell r="X56">
            <v>0.1083880034294523</v>
          </cell>
          <cell r="Y56">
            <v>0.1083880034294523</v>
          </cell>
        </row>
        <row r="57">
          <cell r="C57">
            <v>4.1771421999999916</v>
          </cell>
          <cell r="D57">
            <v>9.6456401000005485</v>
          </cell>
          <cell r="E57">
            <v>0.83758245000003717</v>
          </cell>
          <cell r="F57">
            <v>1.4164205627705481E-2</v>
          </cell>
          <cell r="G57">
            <v>0.50436085454545965</v>
          </cell>
          <cell r="H57">
            <v>0.13505186386724649</v>
          </cell>
          <cell r="I57">
            <v>53</v>
          </cell>
          <cell r="J57">
            <v>53</v>
          </cell>
          <cell r="K57">
            <v>0.61627906976744184</v>
          </cell>
          <cell r="L57">
            <v>1</v>
          </cell>
          <cell r="M57">
            <v>0.63708046345408342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0.61627906976744184</v>
          </cell>
          <cell r="T57">
            <v>0.39363861424242008</v>
          </cell>
          <cell r="U57">
            <v>0.61627906976744184</v>
          </cell>
          <cell r="V57">
            <v>0.61627906976744184</v>
          </cell>
          <cell r="W57">
            <v>0.61627906976744184</v>
          </cell>
          <cell r="X57">
            <v>0.61627906976744184</v>
          </cell>
          <cell r="Y57">
            <v>0.61627906976744184</v>
          </cell>
        </row>
        <row r="58">
          <cell r="C58">
            <v>4.3479390499999226</v>
          </cell>
          <cell r="D58">
            <v>10.912139999999949</v>
          </cell>
          <cell r="E58">
            <v>0.96334917708334677</v>
          </cell>
          <cell r="F58">
            <v>1.462613732367163E-2</v>
          </cell>
          <cell r="G58">
            <v>0.65658675909089803</v>
          </cell>
          <cell r="H58">
            <v>0.18866263182269141</v>
          </cell>
          <cell r="I58">
            <v>63</v>
          </cell>
          <cell r="J58">
            <v>63</v>
          </cell>
          <cell r="K58">
            <v>0.69057587149692412</v>
          </cell>
          <cell r="L58">
            <v>1</v>
          </cell>
          <cell r="M58">
            <v>0.66441255192511406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0.69057587149692412</v>
          </cell>
          <cell r="T58">
            <v>0.46138741412974521</v>
          </cell>
          <cell r="U58">
            <v>0.69057587149692412</v>
          </cell>
          <cell r="V58">
            <v>0.69057587149692412</v>
          </cell>
          <cell r="W58">
            <v>0.69057587149692412</v>
          </cell>
          <cell r="X58">
            <v>0.69057587149692412</v>
          </cell>
          <cell r="Y58">
            <v>0.69057587149692412</v>
          </cell>
        </row>
        <row r="59">
          <cell r="C59">
            <v>4.4033491999998384</v>
          </cell>
          <cell r="D59">
            <v>11.902000000000159</v>
          </cell>
          <cell r="E59">
            <v>1.025839220833352</v>
          </cell>
          <cell r="F59">
            <v>1.5166945224275761E-2</v>
          </cell>
          <cell r="G59">
            <v>0.72270917272727653</v>
          </cell>
          <cell r="H59">
            <v>0.23085109980797269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0.72422528627068727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0.54064753401162058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4.456086825000213</v>
          </cell>
          <cell r="D60">
            <v>16.601187474999801</v>
          </cell>
          <cell r="E60">
            <v>1.4197308020833801</v>
          </cell>
          <cell r="F60">
            <v>1.8098911671748829E-2</v>
          </cell>
          <cell r="G60">
            <v>1.148960659090918</v>
          </cell>
          <cell r="H60">
            <v>0.42769709022488978</v>
          </cell>
          <cell r="I60">
            <v>76.75</v>
          </cell>
          <cell r="J60">
            <v>76.75</v>
          </cell>
          <cell r="K60">
            <v>0.84126984126984128</v>
          </cell>
          <cell r="L60">
            <v>1</v>
          </cell>
          <cell r="M60">
            <v>0.74211941550648119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0.84126984126984128</v>
          </cell>
          <cell r="T60">
            <v>0.62781373150438891</v>
          </cell>
          <cell r="U60">
            <v>0.84126984126984128</v>
          </cell>
          <cell r="V60">
            <v>0.84126984126984128</v>
          </cell>
          <cell r="W60">
            <v>0.84126984126984128</v>
          </cell>
          <cell r="X60">
            <v>0.84126984126984128</v>
          </cell>
          <cell r="Y60">
            <v>0.84126984126984128</v>
          </cell>
        </row>
        <row r="61">
          <cell r="C61">
            <v>4.810389999999984</v>
          </cell>
          <cell r="D61">
            <v>19.184552199999871</v>
          </cell>
          <cell r="E61">
            <v>1.632772299999999</v>
          </cell>
          <cell r="F61">
            <v>2.0177012609648989E-2</v>
          </cell>
          <cell r="G61">
            <v>1.383062145454512</v>
          </cell>
          <cell r="H61">
            <v>0.55592980418339677</v>
          </cell>
          <cell r="I61">
            <v>86</v>
          </cell>
          <cell r="J61">
            <v>86</v>
          </cell>
          <cell r="K61">
            <v>1</v>
          </cell>
          <cell r="L61">
            <v>1</v>
          </cell>
          <cell r="M61">
            <v>0.76907826058285356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0.76907826058285356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4.9613474559999942</v>
          </cell>
          <cell r="D55">
            <v>12.828629784000009</v>
          </cell>
          <cell r="E55">
            <v>1.646213756250003</v>
          </cell>
          <cell r="F55">
            <v>2.4423484452854159E-2</v>
          </cell>
          <cell r="G55">
            <v>1.1726232277142901</v>
          </cell>
          <cell r="H55">
            <v>0.25851111715070069</v>
          </cell>
          <cell r="I55">
            <v>67.08</v>
          </cell>
          <cell r="J55">
            <v>67.08</v>
          </cell>
          <cell r="K55">
            <v>0.8019610389434112</v>
          </cell>
          <cell r="L55">
            <v>0.99591734764710882</v>
          </cell>
          <cell r="M55">
            <v>0.71394433164869919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0.99863911588236975</v>
          </cell>
          <cell r="S55">
            <v>0.79893140287751241</v>
          </cell>
          <cell r="T55">
            <v>0.57591882215863077</v>
          </cell>
          <cell r="U55">
            <v>0.8019610389434112</v>
          </cell>
          <cell r="V55">
            <v>0.8019610389434112</v>
          </cell>
          <cell r="W55">
            <v>0.8019610389434112</v>
          </cell>
          <cell r="X55">
            <v>0.8019610389434112</v>
          </cell>
          <cell r="Y55">
            <v>0.80095116025477819</v>
          </cell>
        </row>
        <row r="56">
          <cell r="C56">
            <v>0.14742338325432169</v>
          </cell>
          <cell r="D56">
            <v>2.2787264896421981</v>
          </cell>
          <cell r="E56">
            <v>0.28326722897402867</v>
          </cell>
          <cell r="F56">
            <v>1.8162432327945249E-3</v>
          </cell>
          <cell r="G56">
            <v>0.31913914313056219</v>
          </cell>
          <cell r="H56">
            <v>0.106813273119107</v>
          </cell>
          <cell r="I56">
            <v>7.8632184302378798</v>
          </cell>
          <cell r="J56">
            <v>7.8632184302378798</v>
          </cell>
          <cell r="K56">
            <v>0.1035857161303886</v>
          </cell>
          <cell r="L56">
            <v>1.2555477383449431E-2</v>
          </cell>
          <cell r="M56">
            <v>3.5407193214404817E-2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4.1851591278164856E-3</v>
          </cell>
          <cell r="S56">
            <v>0.1055588806593372</v>
          </cell>
          <cell r="T56">
            <v>0.103108874647726</v>
          </cell>
          <cell r="U56">
            <v>0.1035857161303886</v>
          </cell>
          <cell r="V56">
            <v>0.1035857161303886</v>
          </cell>
          <cell r="W56">
            <v>0.1035857161303886</v>
          </cell>
          <cell r="X56">
            <v>0.1035857161303886</v>
          </cell>
          <cell r="Y56">
            <v>0.104158722918196</v>
          </cell>
        </row>
        <row r="57">
          <cell r="C57">
            <v>4.8218813999998247</v>
          </cell>
          <cell r="D57">
            <v>9.6503732999998419</v>
          </cell>
          <cell r="E57">
            <v>1.246708337499989</v>
          </cell>
          <cell r="F57">
            <v>2.218177644927596E-2</v>
          </cell>
          <cell r="G57">
            <v>0.71288577142856213</v>
          </cell>
          <cell r="H57">
            <v>0.11405717054621491</v>
          </cell>
          <cell r="I57">
            <v>53</v>
          </cell>
          <cell r="J57">
            <v>53</v>
          </cell>
          <cell r="K57">
            <v>0.70666666666666667</v>
          </cell>
          <cell r="L57">
            <v>0.93682511945798841</v>
          </cell>
          <cell r="M57">
            <v>0.66251651823454316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0.9789417064859961</v>
          </cell>
          <cell r="S57">
            <v>0.66202308441697844</v>
          </cell>
          <cell r="T57">
            <v>0.46817833955241051</v>
          </cell>
          <cell r="U57">
            <v>0.70666666666666667</v>
          </cell>
          <cell r="V57">
            <v>0.70666666666666667</v>
          </cell>
          <cell r="W57">
            <v>0.70666666666666667</v>
          </cell>
          <cell r="X57">
            <v>0.70666666666666667</v>
          </cell>
          <cell r="Y57">
            <v>0.69178547258343726</v>
          </cell>
        </row>
        <row r="58">
          <cell r="C58">
            <v>4.8915376499997478</v>
          </cell>
          <cell r="D58">
            <v>10.868555924999949</v>
          </cell>
          <cell r="E58">
            <v>1.399167549999992</v>
          </cell>
          <cell r="F58">
            <v>2.2893604713438442E-2</v>
          </cell>
          <cell r="G58">
            <v>0.893014239285706</v>
          </cell>
          <cell r="H58">
            <v>0.15979284896708501</v>
          </cell>
          <cell r="I58">
            <v>62</v>
          </cell>
          <cell r="J58">
            <v>62</v>
          </cell>
          <cell r="K58">
            <v>0.72602739726027399</v>
          </cell>
          <cell r="L58">
            <v>1</v>
          </cell>
          <cell r="M58">
            <v>0.67919865302706217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0.72581284954745129</v>
          </cell>
          <cell r="T58">
            <v>0.48933125526120058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0.72595588135599975</v>
          </cell>
        </row>
        <row r="59">
          <cell r="C59">
            <v>4.9193696999997201</v>
          </cell>
          <cell r="D59">
            <v>12.216481749999669</v>
          </cell>
          <cell r="E59">
            <v>1.567743656249974</v>
          </cell>
          <cell r="F59">
            <v>2.3632625430959699E-2</v>
          </cell>
          <cell r="G59">
            <v>1.085061099999967</v>
          </cell>
          <cell r="H59">
            <v>0.22431698018207191</v>
          </cell>
          <cell r="I59">
            <v>69</v>
          </cell>
          <cell r="J59">
            <v>69</v>
          </cell>
          <cell r="K59">
            <v>0.76811594202898548</v>
          </cell>
          <cell r="L59">
            <v>1</v>
          </cell>
          <cell r="M59">
            <v>0.71901404542146286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0.76811594202898548</v>
          </cell>
          <cell r="T59">
            <v>0.55371077983028383</v>
          </cell>
          <cell r="U59">
            <v>0.76811594202898548</v>
          </cell>
          <cell r="V59">
            <v>0.76811594202898548</v>
          </cell>
          <cell r="W59">
            <v>0.76811594202898548</v>
          </cell>
          <cell r="X59">
            <v>0.76811594202898548</v>
          </cell>
          <cell r="Y59">
            <v>0.76811594202898548</v>
          </cell>
        </row>
        <row r="60">
          <cell r="C60">
            <v>4.9771756999999681</v>
          </cell>
          <cell r="D60">
            <v>15.073870724999759</v>
          </cell>
          <cell r="E60">
            <v>1.924928956249965</v>
          </cell>
          <cell r="F60">
            <v>2.6140796746574369E-2</v>
          </cell>
          <cell r="G60">
            <v>1.4907904071428999</v>
          </cell>
          <cell r="H60">
            <v>0.36867094373247811</v>
          </cell>
          <cell r="I60">
            <v>73</v>
          </cell>
          <cell r="J60">
            <v>73</v>
          </cell>
          <cell r="K60">
            <v>0.85483870967741937</v>
          </cell>
          <cell r="L60">
            <v>1</v>
          </cell>
          <cell r="M60">
            <v>0.74292012360032311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0.85483870967741937</v>
          </cell>
          <cell r="T60">
            <v>0.6350768798518891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0.85483870967741937</v>
          </cell>
        </row>
        <row r="61">
          <cell r="C61">
            <v>5.6056521000003841</v>
          </cell>
          <cell r="D61">
            <v>16.548756699998759</v>
          </cell>
          <cell r="E61">
            <v>2.1093798874997991</v>
          </cell>
          <cell r="F61">
            <v>2.8125065166663979E-2</v>
          </cell>
          <cell r="G61">
            <v>1.7070499857141579</v>
          </cell>
          <cell r="H61">
            <v>0.42768548641452919</v>
          </cell>
          <cell r="I61">
            <v>75</v>
          </cell>
          <cell r="J61">
            <v>75</v>
          </cell>
          <cell r="K61">
            <v>1</v>
          </cell>
          <cell r="L61">
            <v>1</v>
          </cell>
          <cell r="M61">
            <v>0.76896645676365738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0.76896645676365738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3.759959714000038</v>
          </cell>
          <cell r="D55">
            <v>13.134651996000089</v>
          </cell>
          <cell r="E55">
            <v>0.86025788612500431</v>
          </cell>
          <cell r="F55">
            <v>1.2339047564376249E-2</v>
          </cell>
          <cell r="G55">
            <v>0.66694443093333544</v>
          </cell>
          <cell r="H55">
            <v>0.37745505874656049</v>
          </cell>
          <cell r="I55">
            <v>69.12</v>
          </cell>
          <cell r="J55">
            <v>69.12</v>
          </cell>
          <cell r="K55">
            <v>0.77702633001881338</v>
          </cell>
          <cell r="L55">
            <v>1</v>
          </cell>
          <cell r="M55">
            <v>0.71162040568393092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0.77702633001881338</v>
          </cell>
          <cell r="T55">
            <v>0.55618974504010443</v>
          </cell>
          <cell r="U55">
            <v>0.77702633001881338</v>
          </cell>
          <cell r="V55">
            <v>0.77702633001881338</v>
          </cell>
          <cell r="W55">
            <v>0.77702633001881338</v>
          </cell>
          <cell r="X55">
            <v>0.77702633001881338</v>
          </cell>
          <cell r="Y55">
            <v>0.77702633001881338</v>
          </cell>
        </row>
        <row r="56">
          <cell r="C56">
            <v>0.16042398637356381</v>
          </cell>
          <cell r="D56">
            <v>3.1473269997645148</v>
          </cell>
          <cell r="E56">
            <v>0.197072468337015</v>
          </cell>
          <cell r="F56">
            <v>1.6236228145276609E-3</v>
          </cell>
          <cell r="G56">
            <v>0.21087290957479229</v>
          </cell>
          <cell r="H56">
            <v>0.21423678041356431</v>
          </cell>
          <cell r="I56">
            <v>7.860103338366228</v>
          </cell>
          <cell r="J56">
            <v>7.860103338366228</v>
          </cell>
          <cell r="K56">
            <v>9.2381331132408942E-2</v>
          </cell>
          <cell r="L56">
            <v>0</v>
          </cell>
          <cell r="M56">
            <v>4.1326451551794888E-2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9.2381331132408942E-2</v>
          </cell>
          <cell r="T56">
            <v>9.4733170394446564E-2</v>
          </cell>
          <cell r="U56">
            <v>9.2381331132408942E-2</v>
          </cell>
          <cell r="V56">
            <v>9.2381331132408942E-2</v>
          </cell>
          <cell r="W56">
            <v>9.2381331132408942E-2</v>
          </cell>
          <cell r="X56">
            <v>9.2381331132408942E-2</v>
          </cell>
          <cell r="Y56">
            <v>9.2381331132408942E-2</v>
          </cell>
        </row>
        <row r="57">
          <cell r="C57">
            <v>3.6193233999997569</v>
          </cell>
          <cell r="D57">
            <v>9.9727869000000737</v>
          </cell>
          <cell r="E57">
            <v>0.66060313125000647</v>
          </cell>
          <cell r="F57">
            <v>1.089162472826149E-2</v>
          </cell>
          <cell r="G57">
            <v>0.45867590666667479</v>
          </cell>
          <cell r="H57">
            <v>0.18228695084657279</v>
          </cell>
          <cell r="I57">
            <v>57</v>
          </cell>
          <cell r="J57">
            <v>57</v>
          </cell>
          <cell r="K57">
            <v>0.64634146341463417</v>
          </cell>
          <cell r="L57">
            <v>1</v>
          </cell>
          <cell r="M57">
            <v>0.63460623428672247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0.64634146341463417</v>
          </cell>
          <cell r="T57">
            <v>0.41335402155317702</v>
          </cell>
          <cell r="U57">
            <v>0.64634146341463417</v>
          </cell>
          <cell r="V57">
            <v>0.64634146341463417</v>
          </cell>
          <cell r="W57">
            <v>0.64634146341463417</v>
          </cell>
          <cell r="X57">
            <v>0.64634146341463417</v>
          </cell>
          <cell r="Y57">
            <v>0.64634146341463417</v>
          </cell>
        </row>
        <row r="58">
          <cell r="C58">
            <v>3.6820235999999968</v>
          </cell>
          <cell r="D58">
            <v>10.66776632499985</v>
          </cell>
          <cell r="E58">
            <v>0.70418054374999883</v>
          </cell>
          <cell r="F58">
            <v>1.123224164003701E-2</v>
          </cell>
          <cell r="G58">
            <v>0.5064341933333063</v>
          </cell>
          <cell r="H58">
            <v>0.22183488578043201</v>
          </cell>
          <cell r="I58">
            <v>59</v>
          </cell>
          <cell r="J58">
            <v>59</v>
          </cell>
          <cell r="K58">
            <v>0.72602739726027399</v>
          </cell>
          <cell r="L58">
            <v>1</v>
          </cell>
          <cell r="M58">
            <v>0.70752588862790322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0.72602739726027399</v>
          </cell>
          <cell r="T58">
            <v>0.51410907793541216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0.72602739726027399</v>
          </cell>
        </row>
        <row r="59">
          <cell r="C59">
            <v>3.7085406500001739</v>
          </cell>
          <cell r="D59">
            <v>11.97133325000029</v>
          </cell>
          <cell r="E59">
            <v>0.78663295937501809</v>
          </cell>
          <cell r="F59">
            <v>1.1658785262742029E-2</v>
          </cell>
          <cell r="G59">
            <v>0.58731067333333908</v>
          </cell>
          <cell r="H59">
            <v>0.29773519747357019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0.7230553213377523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0.54061476848346701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3.7745551000000699</v>
          </cell>
          <cell r="D60">
            <v>12.95710722499987</v>
          </cell>
          <cell r="E60">
            <v>0.84900179999996439</v>
          </cell>
          <cell r="F60">
            <v>1.231142302631561E-2</v>
          </cell>
          <cell r="G60">
            <v>0.64550123333328213</v>
          </cell>
          <cell r="H60">
            <v>0.33100878306214793</v>
          </cell>
          <cell r="I60">
            <v>73</v>
          </cell>
          <cell r="J60">
            <v>73</v>
          </cell>
          <cell r="K60">
            <v>0.89830508474576276</v>
          </cell>
          <cell r="L60">
            <v>1</v>
          </cell>
          <cell r="M60">
            <v>0.74687849605850265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0.67092475069662094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4.4650589999999966</v>
          </cell>
          <cell r="D61">
            <v>19.46878769999967</v>
          </cell>
          <cell r="E61">
            <v>1.2541030999999661</v>
          </cell>
          <cell r="F61">
            <v>1.595027483974366E-2</v>
          </cell>
          <cell r="G61">
            <v>1.095564373333324</v>
          </cell>
          <cell r="H61">
            <v>0.815454025105803</v>
          </cell>
          <cell r="I61">
            <v>82</v>
          </cell>
          <cell r="J61">
            <v>82</v>
          </cell>
          <cell r="K61">
            <v>0.92982456140350878</v>
          </cell>
          <cell r="L61">
            <v>1</v>
          </cell>
          <cell r="M61">
            <v>0.76156311988116843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0.70812009392459518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3.6501035260000441</v>
          </cell>
          <cell r="D55">
            <v>11.991593300000019</v>
          </cell>
          <cell r="E55">
            <v>0.58319518281818394</v>
          </cell>
          <cell r="F55">
            <v>8.5309994809765564E-3</v>
          </cell>
          <cell r="G55">
            <v>0.43715192838095268</v>
          </cell>
          <cell r="H55">
            <v>0.2119568591941042</v>
          </cell>
          <cell r="I55">
            <v>68.3</v>
          </cell>
          <cell r="J55">
            <v>68.3</v>
          </cell>
          <cell r="K55">
            <v>0.78574150885607208</v>
          </cell>
          <cell r="L55">
            <v>1</v>
          </cell>
          <cell r="M55">
            <v>0.72582686814235831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0.78574150885607208</v>
          </cell>
          <cell r="T55">
            <v>0.57243595430542837</v>
          </cell>
          <cell r="U55">
            <v>0.78574150885607208</v>
          </cell>
          <cell r="V55">
            <v>0.78574150885607208</v>
          </cell>
          <cell r="W55">
            <v>0.78574150885607208</v>
          </cell>
          <cell r="X55">
            <v>0.78574150885607208</v>
          </cell>
          <cell r="Y55">
            <v>0.78574150885607208</v>
          </cell>
        </row>
        <row r="56">
          <cell r="C56">
            <v>0.15190266524996349</v>
          </cell>
          <cell r="D56">
            <v>1.9516059543628519</v>
          </cell>
          <cell r="E56">
            <v>8.8622986066521345E-2</v>
          </cell>
          <cell r="F56">
            <v>6.4698344773141212E-4</v>
          </cell>
          <cell r="G56">
            <v>8.9872592141896926E-2</v>
          </cell>
          <cell r="H56">
            <v>4.5513242532847782E-2</v>
          </cell>
          <cell r="I56">
            <v>7.5869113933006966</v>
          </cell>
          <cell r="J56">
            <v>7.5869113933006966</v>
          </cell>
          <cell r="K56">
            <v>8.9950046587048027E-2</v>
          </cell>
          <cell r="L56">
            <v>0</v>
          </cell>
          <cell r="M56">
            <v>2.7704739962213679E-2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8.9950046587048027E-2</v>
          </cell>
          <cell r="T56">
            <v>8.4776829654563984E-2</v>
          </cell>
          <cell r="U56">
            <v>8.9950046587048027E-2</v>
          </cell>
          <cell r="V56">
            <v>8.9950046587048027E-2</v>
          </cell>
          <cell r="W56">
            <v>8.9950046587048027E-2</v>
          </cell>
          <cell r="X56">
            <v>8.9950046587048027E-2</v>
          </cell>
          <cell r="Y56">
            <v>8.9950046587048027E-2</v>
          </cell>
        </row>
        <row r="57">
          <cell r="C57">
            <v>3.5300032000000101</v>
          </cell>
          <cell r="D57">
            <v>9.9568678000007367</v>
          </cell>
          <cell r="E57">
            <v>0.4930326227272856</v>
          </cell>
          <cell r="F57">
            <v>7.9292292464119424E-3</v>
          </cell>
          <cell r="G57">
            <v>0.34516648095238961</v>
          </cell>
          <cell r="H57">
            <v>0.1693411945634902</v>
          </cell>
          <cell r="I57">
            <v>57</v>
          </cell>
          <cell r="J57">
            <v>57</v>
          </cell>
          <cell r="K57">
            <v>0.63855421686746983</v>
          </cell>
          <cell r="L57">
            <v>1</v>
          </cell>
          <cell r="M57">
            <v>0.63746331817267432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0.63855421686746983</v>
          </cell>
          <cell r="T57">
            <v>0.41269012945785521</v>
          </cell>
          <cell r="U57">
            <v>0.63855421686746983</v>
          </cell>
          <cell r="V57">
            <v>0.63855421686746983</v>
          </cell>
          <cell r="W57">
            <v>0.63855421686746983</v>
          </cell>
          <cell r="X57">
            <v>0.63855421686746983</v>
          </cell>
          <cell r="Y57">
            <v>0.63855421686746983</v>
          </cell>
        </row>
        <row r="58">
          <cell r="C58">
            <v>3.5653558749999661</v>
          </cell>
          <cell r="D58">
            <v>10.54587064999876</v>
          </cell>
          <cell r="E58">
            <v>0.51609200681813872</v>
          </cell>
          <cell r="F58">
            <v>8.1250824316476886E-3</v>
          </cell>
          <cell r="G58">
            <v>0.36811499047616297</v>
          </cell>
          <cell r="H58">
            <v>0.17579850156321131</v>
          </cell>
          <cell r="I58">
            <v>59</v>
          </cell>
          <cell r="J58">
            <v>59</v>
          </cell>
          <cell r="K58">
            <v>0.71621621621621623</v>
          </cell>
          <cell r="L58">
            <v>1</v>
          </cell>
          <cell r="M58">
            <v>0.71543321470978893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0.71621621621621623</v>
          </cell>
          <cell r="T58">
            <v>0.51123860172547109</v>
          </cell>
          <cell r="U58">
            <v>0.71621621621621623</v>
          </cell>
          <cell r="V58">
            <v>0.71621621621621623</v>
          </cell>
          <cell r="W58">
            <v>0.71621621621621623</v>
          </cell>
          <cell r="X58">
            <v>0.71621621621621623</v>
          </cell>
          <cell r="Y58">
            <v>0.71621621621621623</v>
          </cell>
        </row>
        <row r="59">
          <cell r="C59">
            <v>3.600699849999899</v>
          </cell>
          <cell r="D59">
            <v>11.881259400000371</v>
          </cell>
          <cell r="E59">
            <v>0.57669803636365069</v>
          </cell>
          <cell r="F59">
            <v>8.4075799206351186E-3</v>
          </cell>
          <cell r="G59">
            <v>0.43411210476191769</v>
          </cell>
          <cell r="H59">
            <v>0.21232499145973971</v>
          </cell>
          <cell r="I59">
            <v>70</v>
          </cell>
          <cell r="J59">
            <v>70</v>
          </cell>
          <cell r="K59">
            <v>0.75714285714285712</v>
          </cell>
          <cell r="L59">
            <v>1</v>
          </cell>
          <cell r="M59">
            <v>0.72457127451969316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0.75714285714285712</v>
          </cell>
          <cell r="T59">
            <v>0.54662093133256406</v>
          </cell>
          <cell r="U59">
            <v>0.75714285714285712</v>
          </cell>
          <cell r="V59">
            <v>0.75714285714285712</v>
          </cell>
          <cell r="W59">
            <v>0.75714285714285712</v>
          </cell>
          <cell r="X59">
            <v>0.75714285714285712</v>
          </cell>
          <cell r="Y59">
            <v>0.75714285714285712</v>
          </cell>
        </row>
        <row r="60">
          <cell r="C60">
            <v>3.6578457250000298</v>
          </cell>
          <cell r="D60">
            <v>12.440010100000359</v>
          </cell>
          <cell r="E60">
            <v>0.60344375340909506</v>
          </cell>
          <cell r="F60">
            <v>8.6352261496546005E-3</v>
          </cell>
          <cell r="G60">
            <v>0.46178688571429088</v>
          </cell>
          <cell r="H60">
            <v>0.2183928579053295</v>
          </cell>
          <cell r="I60">
            <v>74</v>
          </cell>
          <cell r="J60">
            <v>74</v>
          </cell>
          <cell r="K60">
            <v>0.89830508474576276</v>
          </cell>
          <cell r="L60">
            <v>1</v>
          </cell>
          <cell r="M60">
            <v>0.74933998041639727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0.67206694385273202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4.3654002999991226</v>
          </cell>
          <cell r="D61">
            <v>19.14103949999992</v>
          </cell>
          <cell r="E61">
            <v>0.90679406363637394</v>
          </cell>
          <cell r="F61">
            <v>1.119498843995523E-2</v>
          </cell>
          <cell r="G61">
            <v>0.74209852857148106</v>
          </cell>
          <cell r="H61">
            <v>0.36941816452382009</v>
          </cell>
          <cell r="I61">
            <v>83</v>
          </cell>
          <cell r="J61">
            <v>83</v>
          </cell>
          <cell r="K61">
            <v>0.92982456140350878</v>
          </cell>
          <cell r="L61">
            <v>1</v>
          </cell>
          <cell r="M61">
            <v>0.76191917550701627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0.70845116319073442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3.1207727559998819</v>
          </cell>
          <cell r="D55">
            <v>15.843893839999829</v>
          </cell>
          <cell r="E55">
            <v>1.3641385219999891</v>
          </cell>
          <cell r="F55">
            <v>1.6271198480461591E-2</v>
          </cell>
          <cell r="G55">
            <v>1.2044445007272711</v>
          </cell>
          <cell r="H55">
            <v>0.5090302467842317</v>
          </cell>
          <cell r="I55">
            <v>83.04</v>
          </cell>
          <cell r="J55">
            <v>83.04</v>
          </cell>
          <cell r="K55">
            <v>0.6465283828494468</v>
          </cell>
          <cell r="L55">
            <v>1</v>
          </cell>
          <cell r="M55">
            <v>0.67607521147909222</v>
          </cell>
          <cell r="N55">
            <v>1</v>
          </cell>
          <cell r="O55">
            <v>1</v>
          </cell>
          <cell r="P55">
            <v>1</v>
          </cell>
          <cell r="Q55">
            <v>0.99995842690119308</v>
          </cell>
          <cell r="R55">
            <v>0.99998614230039773</v>
          </cell>
          <cell r="S55">
            <v>0.6465283828494468</v>
          </cell>
          <cell r="T55">
            <v>0.43978599521066147</v>
          </cell>
          <cell r="U55">
            <v>0.6465283828494468</v>
          </cell>
          <cell r="V55">
            <v>0.6465283828494468</v>
          </cell>
          <cell r="W55">
            <v>0.6465283828494468</v>
          </cell>
          <cell r="X55">
            <v>0.64650469065335248</v>
          </cell>
          <cell r="Y55">
            <v>0.64652048545074858</v>
          </cell>
        </row>
        <row r="56">
          <cell r="C56">
            <v>0.21500298786013861</v>
          </cell>
          <cell r="D56">
            <v>3.589972364728677</v>
          </cell>
          <cell r="E56">
            <v>0.29911315994946391</v>
          </cell>
          <cell r="F56">
            <v>1.9692760699467852E-3</v>
          </cell>
          <cell r="G56">
            <v>0.32196384629789943</v>
          </cell>
          <cell r="H56">
            <v>0.31589550212204048</v>
          </cell>
          <cell r="I56">
            <v>9.2955113152663564</v>
          </cell>
          <cell r="J56">
            <v>9.2955113152663564</v>
          </cell>
          <cell r="K56">
            <v>7.5904550050455211E-2</v>
          </cell>
          <cell r="L56">
            <v>0</v>
          </cell>
          <cell r="M56">
            <v>3.9572055916114429E-2</v>
          </cell>
          <cell r="N56">
            <v>0</v>
          </cell>
          <cell r="O56">
            <v>0</v>
          </cell>
          <cell r="P56">
            <v>0</v>
          </cell>
          <cell r="Q56">
            <v>2.6641724670844222E-4</v>
          </cell>
          <cell r="R56">
            <v>8.8805748902814302E-5</v>
          </cell>
          <cell r="S56">
            <v>7.5904550050455211E-2</v>
          </cell>
          <cell r="T56">
            <v>7.5864525788801429E-2</v>
          </cell>
          <cell r="U56">
            <v>7.5904550050455211E-2</v>
          </cell>
          <cell r="V56">
            <v>7.5904550050455211E-2</v>
          </cell>
          <cell r="W56">
            <v>7.5904550050455211E-2</v>
          </cell>
          <cell r="X56">
            <v>7.5929106576908767E-2</v>
          </cell>
          <cell r="Y56">
            <v>7.591270270124835E-2</v>
          </cell>
        </row>
        <row r="57">
          <cell r="C57">
            <v>2.986279899999928</v>
          </cell>
          <cell r="D57">
            <v>10.930889799999481</v>
          </cell>
          <cell r="E57">
            <v>0.95456124999995495</v>
          </cell>
          <cell r="F57">
            <v>1.4186639926740701E-2</v>
          </cell>
          <cell r="G57">
            <v>0.76335997272726464</v>
          </cell>
          <cell r="H57">
            <v>0.1656804981241104</v>
          </cell>
          <cell r="I57">
            <v>62</v>
          </cell>
          <cell r="J57">
            <v>62</v>
          </cell>
          <cell r="K57">
            <v>0.56382978723404253</v>
          </cell>
          <cell r="L57">
            <v>1</v>
          </cell>
          <cell r="M57">
            <v>0.61944258436082911</v>
          </cell>
          <cell r="N57">
            <v>1</v>
          </cell>
          <cell r="O57">
            <v>1</v>
          </cell>
          <cell r="P57">
            <v>1</v>
          </cell>
          <cell r="Q57">
            <v>0.99812283535455082</v>
          </cell>
          <cell r="R57">
            <v>0.99937427845151694</v>
          </cell>
          <cell r="S57">
            <v>0.56382978723404253</v>
          </cell>
          <cell r="T57">
            <v>0.35123473102542568</v>
          </cell>
          <cell r="U57">
            <v>0.56382978723404253</v>
          </cell>
          <cell r="V57">
            <v>0.56382978723404253</v>
          </cell>
          <cell r="W57">
            <v>0.56382978723404253</v>
          </cell>
          <cell r="X57">
            <v>0.56382978723404253</v>
          </cell>
          <cell r="Y57">
            <v>0.56382978723404253</v>
          </cell>
        </row>
        <row r="58">
          <cell r="C58">
            <v>3.0396653000001952</v>
          </cell>
          <cell r="D58">
            <v>12.803248525000351</v>
          </cell>
          <cell r="E58">
            <v>1.1102382416667109</v>
          </cell>
          <cell r="F58">
            <v>1.477048374999936E-2</v>
          </cell>
          <cell r="G58">
            <v>0.93875553636368991</v>
          </cell>
          <cell r="H58">
            <v>0.27990701088884712</v>
          </cell>
          <cell r="I58">
            <v>76</v>
          </cell>
          <cell r="J58">
            <v>76</v>
          </cell>
          <cell r="K58">
            <v>0.56989247311827962</v>
          </cell>
          <cell r="L58">
            <v>1</v>
          </cell>
          <cell r="M58">
            <v>0.63011087107009889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0.56989247311827962</v>
          </cell>
          <cell r="T58">
            <v>0.35909544265285209</v>
          </cell>
          <cell r="U58">
            <v>0.56989247311827962</v>
          </cell>
          <cell r="V58">
            <v>0.56989247311827962</v>
          </cell>
          <cell r="W58">
            <v>0.56989247311827962</v>
          </cell>
          <cell r="X58">
            <v>0.56989247311827962</v>
          </cell>
          <cell r="Y58">
            <v>0.56989247311827962</v>
          </cell>
        </row>
        <row r="59">
          <cell r="C59">
            <v>3.0577879999997042</v>
          </cell>
          <cell r="D59">
            <v>13.964364499999681</v>
          </cell>
          <cell r="E59">
            <v>1.2071480541666351</v>
          </cell>
          <cell r="F59">
            <v>1.5042976197042869E-2</v>
          </cell>
          <cell r="G59">
            <v>1.0355763727272549</v>
          </cell>
          <cell r="H59">
            <v>0.34695559222353378</v>
          </cell>
          <cell r="I59">
            <v>84</v>
          </cell>
          <cell r="J59">
            <v>84</v>
          </cell>
          <cell r="K59">
            <v>0.63095238095238093</v>
          </cell>
          <cell r="L59">
            <v>1</v>
          </cell>
          <cell r="M59">
            <v>0.69328403048492926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0.63095238095238093</v>
          </cell>
          <cell r="T59">
            <v>0.43742920971072918</v>
          </cell>
          <cell r="U59">
            <v>0.63095238095238093</v>
          </cell>
          <cell r="V59">
            <v>0.63095238095238093</v>
          </cell>
          <cell r="W59">
            <v>0.63095238095238093</v>
          </cell>
          <cell r="X59">
            <v>0.63095238095238093</v>
          </cell>
          <cell r="Y59">
            <v>0.63095238095238093</v>
          </cell>
        </row>
        <row r="60">
          <cell r="C60">
            <v>3.0940902249994982</v>
          </cell>
          <cell r="D60">
            <v>19.998950749999821</v>
          </cell>
          <cell r="E60">
            <v>1.709800287499978</v>
          </cell>
          <cell r="F60">
            <v>1.8420773135438089E-2</v>
          </cell>
          <cell r="G60">
            <v>1.5814372181818259</v>
          </cell>
          <cell r="H60">
            <v>0.88896245876329494</v>
          </cell>
          <cell r="I60">
            <v>93</v>
          </cell>
          <cell r="J60">
            <v>93</v>
          </cell>
          <cell r="K60">
            <v>0.69736842105263153</v>
          </cell>
          <cell r="L60">
            <v>1</v>
          </cell>
          <cell r="M60">
            <v>0.7098270431375282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0.69736842105263153</v>
          </cell>
          <cell r="T60">
            <v>0.49501096429327618</v>
          </cell>
          <cell r="U60">
            <v>0.69736842105263153</v>
          </cell>
          <cell r="V60">
            <v>0.69736842105263153</v>
          </cell>
          <cell r="W60">
            <v>0.69736842105263153</v>
          </cell>
          <cell r="X60">
            <v>0.69736842105263153</v>
          </cell>
          <cell r="Y60">
            <v>0.69736842105263153</v>
          </cell>
        </row>
        <row r="61">
          <cell r="C61">
            <v>3.984349699999711</v>
          </cell>
          <cell r="D61">
            <v>21.3307793</v>
          </cell>
          <cell r="E61">
            <v>1.8256284833333329</v>
          </cell>
          <cell r="F61">
            <v>1.9630413799283149E-2</v>
          </cell>
          <cell r="G61">
            <v>1.701797427272727</v>
          </cell>
          <cell r="H61">
            <v>1.014169819841598</v>
          </cell>
          <cell r="I61">
            <v>94</v>
          </cell>
          <cell r="J61">
            <v>94</v>
          </cell>
          <cell r="K61">
            <v>0.85483870967741937</v>
          </cell>
          <cell r="L61">
            <v>1</v>
          </cell>
          <cell r="M61">
            <v>0.7417147128624384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0.85483870967741937</v>
          </cell>
          <cell r="T61">
            <v>0.63404644809208444</v>
          </cell>
          <cell r="U61">
            <v>0.85483870967741937</v>
          </cell>
          <cell r="V61">
            <v>0.85483870967741937</v>
          </cell>
          <cell r="W61">
            <v>0.85483870967741937</v>
          </cell>
          <cell r="X61">
            <v>0.85483870967741937</v>
          </cell>
          <cell r="Y61">
            <v>0.85483870967741937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2.678531872000077</v>
          </cell>
          <cell r="D55">
            <v>15.241887655999941</v>
          </cell>
          <cell r="E55">
            <v>0.74981317040325413</v>
          </cell>
          <cell r="F55">
            <v>8.7663329719773007E-3</v>
          </cell>
          <cell r="G55">
            <v>0.65576239178401441</v>
          </cell>
          <cell r="H55">
            <v>0.24217834269910579</v>
          </cell>
          <cell r="I55">
            <v>85.32</v>
          </cell>
          <cell r="J55">
            <v>85.32</v>
          </cell>
          <cell r="K55">
            <v>0.62975802205679698</v>
          </cell>
          <cell r="L55">
            <v>1</v>
          </cell>
          <cell r="M55">
            <v>0.68063207387363323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0.62975802205679698</v>
          </cell>
          <cell r="T55">
            <v>0.43049799800335181</v>
          </cell>
          <cell r="U55">
            <v>0.62975802205679698</v>
          </cell>
          <cell r="V55">
            <v>0.62975802205679698</v>
          </cell>
          <cell r="W55">
            <v>0.62975802205679698</v>
          </cell>
          <cell r="X55">
            <v>0.62975802205679698</v>
          </cell>
          <cell r="Y55">
            <v>0.62975802205679698</v>
          </cell>
        </row>
        <row r="56">
          <cell r="C56">
            <v>0.18031707016882509</v>
          </cell>
          <cell r="D56">
            <v>2.7872608246993198</v>
          </cell>
          <cell r="E56">
            <v>0.1334944734299171</v>
          </cell>
          <cell r="F56">
            <v>8.6106911531251041E-4</v>
          </cell>
          <cell r="G56">
            <v>0.13921666143830699</v>
          </cell>
          <cell r="H56">
            <v>6.7624970346771771E-2</v>
          </cell>
          <cell r="I56">
            <v>9.7967924780074256</v>
          </cell>
          <cell r="J56">
            <v>9.7967924780074256</v>
          </cell>
          <cell r="K56">
            <v>7.6745252809101924E-2</v>
          </cell>
          <cell r="L56">
            <v>0</v>
          </cell>
          <cell r="M56">
            <v>2.9555136675091211E-2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7.6745252809101924E-2</v>
          </cell>
          <cell r="T56">
            <v>6.8866966816738484E-2</v>
          </cell>
          <cell r="U56">
            <v>7.6745252809101924E-2</v>
          </cell>
          <cell r="V56">
            <v>7.6745252809101924E-2</v>
          </cell>
          <cell r="W56">
            <v>7.6745252809101924E-2</v>
          </cell>
          <cell r="X56">
            <v>7.6745252809101924E-2</v>
          </cell>
          <cell r="Y56">
            <v>7.6745252809101924E-2</v>
          </cell>
        </row>
        <row r="57">
          <cell r="C57">
            <v>2.5331700000001551</v>
          </cell>
          <cell r="D57">
            <v>11.629858600001629</v>
          </cell>
          <cell r="E57">
            <v>0.59338578095245487</v>
          </cell>
          <cell r="F57">
            <v>7.5467453351444249E-3</v>
          </cell>
          <cell r="G57">
            <v>0.49159267000003409</v>
          </cell>
          <cell r="H57">
            <v>0.17306717290478449</v>
          </cell>
          <cell r="I57">
            <v>66</v>
          </cell>
          <cell r="J57">
            <v>66</v>
          </cell>
          <cell r="K57">
            <v>0.5145631067961165</v>
          </cell>
          <cell r="L57">
            <v>1</v>
          </cell>
          <cell r="M57">
            <v>0.61278260268272833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0.5145631067961165</v>
          </cell>
          <cell r="T57">
            <v>0.31657748353400822</v>
          </cell>
          <cell r="U57">
            <v>0.5145631067961165</v>
          </cell>
          <cell r="V57">
            <v>0.5145631067961165</v>
          </cell>
          <cell r="W57">
            <v>0.5145631067961165</v>
          </cell>
          <cell r="X57">
            <v>0.5145631067961165</v>
          </cell>
          <cell r="Y57">
            <v>0.5145631067961165</v>
          </cell>
        </row>
        <row r="58">
          <cell r="C58">
            <v>2.5812575750001092</v>
          </cell>
          <cell r="D58">
            <v>13.451691649999519</v>
          </cell>
          <cell r="E58">
            <v>0.66301815605583814</v>
          </cell>
          <cell r="F58">
            <v>8.2405980413349823E-3</v>
          </cell>
          <cell r="G58">
            <v>0.57188342956517968</v>
          </cell>
          <cell r="H58">
            <v>0.2022963780206179</v>
          </cell>
          <cell r="I58">
            <v>80</v>
          </cell>
          <cell r="J58">
            <v>80</v>
          </cell>
          <cell r="K58">
            <v>0.58241758241758246</v>
          </cell>
          <cell r="L58">
            <v>1</v>
          </cell>
          <cell r="M58">
            <v>0.67575122000333665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0.58241758241758246</v>
          </cell>
          <cell r="T58">
            <v>0.39356939187007522</v>
          </cell>
          <cell r="U58">
            <v>0.58241758241758246</v>
          </cell>
          <cell r="V58">
            <v>0.58241758241758246</v>
          </cell>
          <cell r="W58">
            <v>0.58241758241758246</v>
          </cell>
          <cell r="X58">
            <v>0.58241758241758246</v>
          </cell>
          <cell r="Y58">
            <v>0.58241758241758246</v>
          </cell>
        </row>
        <row r="59">
          <cell r="C59">
            <v>2.61015635000004</v>
          </cell>
          <cell r="D59">
            <v>14.687492050000429</v>
          </cell>
          <cell r="E59">
            <v>0.72295961428575795</v>
          </cell>
          <cell r="F59">
            <v>8.5315351944237929E-3</v>
          </cell>
          <cell r="G59">
            <v>0.6253113500000097</v>
          </cell>
          <cell r="H59">
            <v>0.2266194018482014</v>
          </cell>
          <cell r="I59">
            <v>87</v>
          </cell>
          <cell r="J59">
            <v>87</v>
          </cell>
          <cell r="K59">
            <v>0.60951751487111694</v>
          </cell>
          <cell r="L59">
            <v>1</v>
          </cell>
          <cell r="M59">
            <v>0.6839358283778435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0.60951751487111694</v>
          </cell>
          <cell r="T59">
            <v>0.416202447780463</v>
          </cell>
          <cell r="U59">
            <v>0.60951751487111694</v>
          </cell>
          <cell r="V59">
            <v>0.60951751487111694</v>
          </cell>
          <cell r="W59">
            <v>0.60951751487111694</v>
          </cell>
          <cell r="X59">
            <v>0.60951751487111694</v>
          </cell>
          <cell r="Y59">
            <v>0.60951751487111694</v>
          </cell>
        </row>
        <row r="60">
          <cell r="C60">
            <v>2.714421000000272</v>
          </cell>
          <cell r="D60">
            <v>15.36385705000149</v>
          </cell>
          <cell r="E60">
            <v>0.76231813095238754</v>
          </cell>
          <cell r="F60">
            <v>8.9530505982395453E-3</v>
          </cell>
          <cell r="G60">
            <v>0.66301347374998088</v>
          </cell>
          <cell r="H60">
            <v>0.23899875775232499</v>
          </cell>
          <cell r="I60">
            <v>91</v>
          </cell>
          <cell r="J60">
            <v>91</v>
          </cell>
          <cell r="K60">
            <v>0.66249999999999998</v>
          </cell>
          <cell r="L60">
            <v>1</v>
          </cell>
          <cell r="M60">
            <v>0.70040019712144708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0.66249999999999998</v>
          </cell>
          <cell r="T60">
            <v>0.46235484909050067</v>
          </cell>
          <cell r="U60">
            <v>0.66249999999999998</v>
          </cell>
          <cell r="V60">
            <v>0.66249999999999998</v>
          </cell>
          <cell r="W60">
            <v>0.66249999999999998</v>
          </cell>
          <cell r="X60">
            <v>0.66249999999999998</v>
          </cell>
          <cell r="Y60">
            <v>0.66249999999999998</v>
          </cell>
        </row>
        <row r="61">
          <cell r="C61">
            <v>3.4063114000003911</v>
          </cell>
          <cell r="D61">
            <v>22.217893000000799</v>
          </cell>
          <cell r="E61">
            <v>1.097966385714304</v>
          </cell>
          <cell r="F61">
            <v>1.143714985119066E-2</v>
          </cell>
          <cell r="G61">
            <v>1.022453154999982</v>
          </cell>
          <cell r="H61">
            <v>0.4245913788194412</v>
          </cell>
          <cell r="I61">
            <v>103</v>
          </cell>
          <cell r="J61">
            <v>103</v>
          </cell>
          <cell r="K61">
            <v>0.80303030303030298</v>
          </cell>
          <cell r="L61">
            <v>1</v>
          </cell>
          <cell r="M61">
            <v>0.72889627885108887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0.80303030303030298</v>
          </cell>
          <cell r="T61">
            <v>0.58532579968345011</v>
          </cell>
          <cell r="U61">
            <v>0.80303030303030298</v>
          </cell>
          <cell r="V61">
            <v>0.80303030303030298</v>
          </cell>
          <cell r="W61">
            <v>0.80303030303030298</v>
          </cell>
          <cell r="X61">
            <v>0.80303030303030298</v>
          </cell>
          <cell r="Y61">
            <v>0.80303030303030298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2.5176939280000412</v>
          </cell>
          <cell r="D55">
            <v>17.322751840000031</v>
          </cell>
          <cell r="E55">
            <v>0.67173520266000408</v>
          </cell>
          <cell r="F55">
            <v>7.1856691505167401E-3</v>
          </cell>
          <cell r="G55">
            <v>0.60197153247349677</v>
          </cell>
          <cell r="H55">
            <v>0.27910389396266011</v>
          </cell>
          <cell r="I55">
            <v>93.02</v>
          </cell>
          <cell r="J55">
            <v>93.02</v>
          </cell>
          <cell r="K55">
            <v>0.57360466381749464</v>
          </cell>
          <cell r="L55">
            <v>1</v>
          </cell>
          <cell r="M55">
            <v>0.65791481511305905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0.57360466381749464</v>
          </cell>
          <cell r="T55">
            <v>0.37858943662986583</v>
          </cell>
          <cell r="U55">
            <v>0.57360466381749464</v>
          </cell>
          <cell r="V55">
            <v>0.57360466381749464</v>
          </cell>
          <cell r="W55">
            <v>0.57360466381749464</v>
          </cell>
          <cell r="X55">
            <v>0.57360466381749464</v>
          </cell>
          <cell r="Y55">
            <v>0.57360466381749464</v>
          </cell>
        </row>
        <row r="56">
          <cell r="C56">
            <v>5.9667328496470988E-2</v>
          </cell>
          <cell r="D56">
            <v>3.1404835279813339</v>
          </cell>
          <cell r="E56">
            <v>0.1163860196768805</v>
          </cell>
          <cell r="F56">
            <v>7.7151520778966207E-4</v>
          </cell>
          <cell r="G56">
            <v>0.1203766450102389</v>
          </cell>
          <cell r="H56">
            <v>6.0170099805368693E-2</v>
          </cell>
          <cell r="I56">
            <v>7.7498913751439522</v>
          </cell>
          <cell r="J56">
            <v>7.7498913751439522</v>
          </cell>
          <cell r="K56">
            <v>4.7139280202696483E-2</v>
          </cell>
          <cell r="L56">
            <v>0</v>
          </cell>
          <cell r="M56">
            <v>2.978732155847414E-2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4.7139280202696483E-2</v>
          </cell>
          <cell r="T56">
            <v>4.6329926358441693E-2</v>
          </cell>
          <cell r="U56">
            <v>4.7139280202696483E-2</v>
          </cell>
          <cell r="V56">
            <v>4.7139280202696483E-2</v>
          </cell>
          <cell r="W56">
            <v>4.7139280202696483E-2</v>
          </cell>
          <cell r="X56">
            <v>4.7139280202696483E-2</v>
          </cell>
          <cell r="Y56">
            <v>4.7139280202696483E-2</v>
          </cell>
        </row>
        <row r="57">
          <cell r="C57">
            <v>2.4322821000006338</v>
          </cell>
          <cell r="D57">
            <v>13.59746150000092</v>
          </cell>
          <cell r="E57">
            <v>0.52392276785717429</v>
          </cell>
          <cell r="F57">
            <v>5.6042249324929861E-3</v>
          </cell>
          <cell r="G57">
            <v>0.45086452222226481</v>
          </cell>
          <cell r="H57">
            <v>0.21644887564104029</v>
          </cell>
          <cell r="I57">
            <v>79</v>
          </cell>
          <cell r="J57">
            <v>79</v>
          </cell>
          <cell r="K57">
            <v>0.5</v>
          </cell>
          <cell r="L57">
            <v>1</v>
          </cell>
          <cell r="M57">
            <v>0.60671907923590196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0.30335953961795098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2.478528549999822</v>
          </cell>
          <cell r="D58">
            <v>14.92835020000005</v>
          </cell>
          <cell r="E58">
            <v>0.58211487324733491</v>
          </cell>
          <cell r="F58">
            <v>6.6899187888150111E-3</v>
          </cell>
          <cell r="G58">
            <v>0.51089769476494906</v>
          </cell>
          <cell r="H58">
            <v>0.2332553509615431</v>
          </cell>
          <cell r="I58">
            <v>87</v>
          </cell>
          <cell r="J58">
            <v>87</v>
          </cell>
          <cell r="K58">
            <v>0.54781464776632305</v>
          </cell>
          <cell r="L58">
            <v>1</v>
          </cell>
          <cell r="M58">
            <v>0.62288549533983617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0.54781464776632305</v>
          </cell>
          <cell r="T58">
            <v>0.34070447668882781</v>
          </cell>
          <cell r="U58">
            <v>0.54781464776632305</v>
          </cell>
          <cell r="V58">
            <v>0.54781464776632305</v>
          </cell>
          <cell r="W58">
            <v>0.54781464776632305</v>
          </cell>
          <cell r="X58">
            <v>0.54781464776632305</v>
          </cell>
          <cell r="Y58">
            <v>0.54781464776632305</v>
          </cell>
        </row>
        <row r="59">
          <cell r="C59">
            <v>2.4992347000001591</v>
          </cell>
          <cell r="D59">
            <v>15.54227975000043</v>
          </cell>
          <cell r="E59">
            <v>0.61243521481479646</v>
          </cell>
          <cell r="F59">
            <v>6.8690447368417798E-3</v>
          </cell>
          <cell r="G59">
            <v>0.53915072884614923</v>
          </cell>
          <cell r="H59">
            <v>0.24808422296346011</v>
          </cell>
          <cell r="I59">
            <v>91</v>
          </cell>
          <cell r="J59">
            <v>91</v>
          </cell>
          <cell r="K59">
            <v>0.58241758241758246</v>
          </cell>
          <cell r="L59">
            <v>1</v>
          </cell>
          <cell r="M59">
            <v>0.67367049528380796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0.58241758241758246</v>
          </cell>
          <cell r="T59">
            <v>0.39217335645439261</v>
          </cell>
          <cell r="U59">
            <v>0.58241758241758246</v>
          </cell>
          <cell r="V59">
            <v>0.58241758241758246</v>
          </cell>
          <cell r="W59">
            <v>0.58241758241758246</v>
          </cell>
          <cell r="X59">
            <v>0.58241758241758246</v>
          </cell>
          <cell r="Y59">
            <v>0.58241758241758246</v>
          </cell>
        </row>
        <row r="60">
          <cell r="C60">
            <v>2.5411608999994542</v>
          </cell>
          <cell r="D60">
            <v>20.88932437499912</v>
          </cell>
          <cell r="E60">
            <v>0.7958684074074277</v>
          </cell>
          <cell r="F60">
            <v>7.9320978564846913E-3</v>
          </cell>
          <cell r="G60">
            <v>0.7309861019230991</v>
          </cell>
          <cell r="H60">
            <v>0.35597520041437558</v>
          </cell>
          <cell r="I60">
            <v>96.75</v>
          </cell>
          <cell r="J60">
            <v>96.75</v>
          </cell>
          <cell r="K60">
            <v>0.60919540229885061</v>
          </cell>
          <cell r="L60">
            <v>1</v>
          </cell>
          <cell r="M60">
            <v>0.68096231519619665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0.60919540229885061</v>
          </cell>
          <cell r="T60">
            <v>0.41568602583822412</v>
          </cell>
          <cell r="U60">
            <v>0.60919540229885061</v>
          </cell>
          <cell r="V60">
            <v>0.60919540229885061</v>
          </cell>
          <cell r="W60">
            <v>0.60919540229885061</v>
          </cell>
          <cell r="X60">
            <v>0.60919540229885061</v>
          </cell>
          <cell r="Y60">
            <v>0.60919540229885061</v>
          </cell>
        </row>
        <row r="61">
          <cell r="C61">
            <v>2.693533399999978</v>
          </cell>
          <cell r="D61">
            <v>23.06498940000003</v>
          </cell>
          <cell r="E61">
            <v>0.89269247777778138</v>
          </cell>
          <cell r="F61">
            <v>9.0702891016202561E-3</v>
          </cell>
          <cell r="G61">
            <v>0.82500979230769533</v>
          </cell>
          <cell r="H61">
            <v>0.39526649033804989</v>
          </cell>
          <cell r="I61">
            <v>106</v>
          </cell>
          <cell r="J61">
            <v>106</v>
          </cell>
          <cell r="K61">
            <v>0.67088607594936711</v>
          </cell>
          <cell r="L61">
            <v>1</v>
          </cell>
          <cell r="M61">
            <v>0.6982875083143596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0.67088607594936711</v>
          </cell>
          <cell r="T61">
            <v>0.46847136633748182</v>
          </cell>
          <cell r="U61">
            <v>0.67088607594936711</v>
          </cell>
          <cell r="V61">
            <v>0.67088607594936711</v>
          </cell>
          <cell r="W61">
            <v>0.67088607594936711</v>
          </cell>
          <cell r="X61">
            <v>0.67088607594936711</v>
          </cell>
          <cell r="Y61">
            <v>0.67088607594936711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7.6664670519999962</v>
          </cell>
          <cell r="D55">
            <v>18.262321994000182</v>
          </cell>
          <cell r="E55">
            <v>4.5986579540000463</v>
          </cell>
          <cell r="F55">
            <v>5.6356938818300568E-2</v>
          </cell>
          <cell r="G55">
            <v>3.5760549213333959</v>
          </cell>
          <cell r="H55">
            <v>0.2127114353420575</v>
          </cell>
          <cell r="I55">
            <v>80.7</v>
          </cell>
          <cell r="J55">
            <v>80.7</v>
          </cell>
          <cell r="K55">
            <v>0.83583218713162144</v>
          </cell>
          <cell r="L55">
            <v>0.83103087710520074</v>
          </cell>
          <cell r="M55">
            <v>0.65287095930675476</v>
          </cell>
          <cell r="N55">
            <v>0.97554775798593507</v>
          </cell>
          <cell r="O55">
            <v>1</v>
          </cell>
          <cell r="P55">
            <v>0.97840041066392169</v>
          </cell>
          <cell r="Q55">
            <v>1</v>
          </cell>
          <cell r="R55">
            <v>0.93647709592304085</v>
          </cell>
          <cell r="S55">
            <v>0.69403494157683454</v>
          </cell>
          <cell r="T55">
            <v>0.54792450306579321</v>
          </cell>
          <cell r="U55">
            <v>0.81754233149973576</v>
          </cell>
          <cell r="V55">
            <v>0.83583218713162144</v>
          </cell>
          <cell r="W55">
            <v>0.81974401792802998</v>
          </cell>
          <cell r="X55">
            <v>0.83583218713162144</v>
          </cell>
          <cell r="Y55">
            <v>0.78320371554549506</v>
          </cell>
        </row>
        <row r="56">
          <cell r="C56">
            <v>0.99210927993289477</v>
          </cell>
          <cell r="D56">
            <v>5.6687256909488486</v>
          </cell>
          <cell r="E56">
            <v>1.417210066715386</v>
          </cell>
          <cell r="F56">
            <v>1.317299105557947E-2</v>
          </cell>
          <cell r="G56">
            <v>1.9680419498387389</v>
          </cell>
          <cell r="H56">
            <v>0.15315824211005319</v>
          </cell>
          <cell r="I56">
            <v>6.6093625615022624</v>
          </cell>
          <cell r="J56">
            <v>6.6093625615022624</v>
          </cell>
          <cell r="K56">
            <v>6.9915767362456069E-2</v>
          </cell>
          <cell r="L56">
            <v>3.3724694257735513E-2</v>
          </cell>
          <cell r="M56">
            <v>4.1749023099062643E-2</v>
          </cell>
          <cell r="N56">
            <v>5.9118062426325321E-2</v>
          </cell>
          <cell r="O56">
            <v>0</v>
          </cell>
          <cell r="P56">
            <v>6.1566229238856802E-2</v>
          </cell>
          <cell r="Q56">
            <v>0</v>
          </cell>
          <cell r="R56">
            <v>2.1286383646639189E-2</v>
          </cell>
          <cell r="S56">
            <v>5.8664423923116063E-2</v>
          </cell>
          <cell r="T56">
            <v>7.5082210500101276E-2</v>
          </cell>
          <cell r="U56">
            <v>0.1002913703387953</v>
          </cell>
          <cell r="V56">
            <v>6.9915767362456069E-2</v>
          </cell>
          <cell r="W56">
            <v>9.9581262915597019E-2</v>
          </cell>
          <cell r="X56">
            <v>6.9915767362456069E-2</v>
          </cell>
          <cell r="Y56">
            <v>7.251166755328918E-2</v>
          </cell>
        </row>
        <row r="57">
          <cell r="C57">
            <v>6.3958678000000049</v>
          </cell>
          <cell r="D57">
            <v>13.248757700000681</v>
          </cell>
          <cell r="E57">
            <v>3.3451073250001708</v>
          </cell>
          <cell r="F57">
            <v>4.6625582812500357E-2</v>
          </cell>
          <cell r="G57">
            <v>1.979971866666707</v>
          </cell>
          <cell r="H57">
            <v>9.1978070833343001E-2</v>
          </cell>
          <cell r="I57">
            <v>69</v>
          </cell>
          <cell r="J57">
            <v>69</v>
          </cell>
          <cell r="K57">
            <v>0.71276595744680848</v>
          </cell>
          <cell r="L57">
            <v>0.76278626128495863</v>
          </cell>
          <cell r="M57">
            <v>0.52662870714432231</v>
          </cell>
          <cell r="N57">
            <v>0.76732393558353751</v>
          </cell>
          <cell r="O57">
            <v>1</v>
          </cell>
          <cell r="P57">
            <v>0.74665235321406498</v>
          </cell>
          <cell r="Q57">
            <v>1</v>
          </cell>
          <cell r="R57">
            <v>0.86688655055560704</v>
          </cell>
          <cell r="S57">
            <v>0.59426371518711896</v>
          </cell>
          <cell r="T57">
            <v>0.37555225188267888</v>
          </cell>
          <cell r="U57">
            <v>0.54720864657152424</v>
          </cell>
          <cell r="V57">
            <v>0.71276595744680848</v>
          </cell>
          <cell r="W57">
            <v>0.53337839105356466</v>
          </cell>
          <cell r="X57">
            <v>0.71276595744680848</v>
          </cell>
          <cell r="Y57">
            <v>0.61788722220452841</v>
          </cell>
        </row>
        <row r="58">
          <cell r="C58">
            <v>6.9863748500000753</v>
          </cell>
          <cell r="D58">
            <v>14.90511942500008</v>
          </cell>
          <cell r="E58">
            <v>3.759547762499992</v>
          </cell>
          <cell r="F58">
            <v>4.8497687656344921E-2</v>
          </cell>
          <cell r="G58">
            <v>2.3240257666666682</v>
          </cell>
          <cell r="H58">
            <v>0.12549594966930239</v>
          </cell>
          <cell r="I58">
            <v>75</v>
          </cell>
          <cell r="J58">
            <v>75</v>
          </cell>
          <cell r="K58">
            <v>0.77906976744186052</v>
          </cell>
          <cell r="L58">
            <v>0.80406440361553289</v>
          </cell>
          <cell r="M58">
            <v>0.63345037716803632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0.92646502320924018</v>
          </cell>
          <cell r="S58">
            <v>0.65444757729926728</v>
          </cell>
          <cell r="T58">
            <v>0.4986185164804729</v>
          </cell>
          <cell r="U58">
            <v>0.77906976744186052</v>
          </cell>
          <cell r="V58">
            <v>0.77906976744186052</v>
          </cell>
          <cell r="W58">
            <v>0.77906976744186052</v>
          </cell>
          <cell r="X58">
            <v>0.77906976744186052</v>
          </cell>
          <cell r="Y58">
            <v>0.7349566956277177</v>
          </cell>
        </row>
        <row r="59">
          <cell r="C59">
            <v>7.2715222999994467</v>
          </cell>
          <cell r="D59">
            <v>16.320012650000709</v>
          </cell>
          <cell r="E59">
            <v>4.1130409375001884</v>
          </cell>
          <cell r="F59">
            <v>5.1946835300813322E-2</v>
          </cell>
          <cell r="G59">
            <v>2.9269026333334311</v>
          </cell>
          <cell r="H59">
            <v>0.15762599560185919</v>
          </cell>
          <cell r="I59">
            <v>82.5</v>
          </cell>
          <cell r="J59">
            <v>82.5</v>
          </cell>
          <cell r="K59">
            <v>0.81215104319717901</v>
          </cell>
          <cell r="L59">
            <v>0.84187965773840157</v>
          </cell>
          <cell r="M59">
            <v>0.66497167953328851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0.9439676359160809</v>
          </cell>
          <cell r="S59">
            <v>0.68585577255731678</v>
          </cell>
          <cell r="T59">
            <v>0.5404001421958915</v>
          </cell>
          <cell r="U59">
            <v>0.81215104319717901</v>
          </cell>
          <cell r="V59">
            <v>0.81215104319717901</v>
          </cell>
          <cell r="W59">
            <v>0.81215104319717901</v>
          </cell>
          <cell r="X59">
            <v>0.81215104319717901</v>
          </cell>
          <cell r="Y59">
            <v>0.76712944081563839</v>
          </cell>
        </row>
        <row r="60">
          <cell r="C60">
            <v>8.3440641499999941</v>
          </cell>
          <cell r="D60">
            <v>19.605230875000071</v>
          </cell>
          <cell r="E60">
            <v>4.9345737187499958</v>
          </cell>
          <cell r="F60">
            <v>5.741427835847699E-2</v>
          </cell>
          <cell r="G60">
            <v>3.6246791083332539</v>
          </cell>
          <cell r="H60">
            <v>0.22573319259959801</v>
          </cell>
          <cell r="I60">
            <v>86</v>
          </cell>
          <cell r="J60">
            <v>86</v>
          </cell>
          <cell r="K60">
            <v>0.89333333333333331</v>
          </cell>
          <cell r="L60">
            <v>0.85404218205516869</v>
          </cell>
          <cell r="M60">
            <v>0.681251416427757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0.95037896576988101</v>
          </cell>
          <cell r="S60">
            <v>0.71908354626534676</v>
          </cell>
          <cell r="T60">
            <v>0.61313969603343899</v>
          </cell>
          <cell r="U60">
            <v>0.89333333333333331</v>
          </cell>
          <cell r="V60">
            <v>0.89333333333333331</v>
          </cell>
          <cell r="W60">
            <v>0.89333333333333331</v>
          </cell>
          <cell r="X60">
            <v>0.89333333333333331</v>
          </cell>
          <cell r="Y60">
            <v>0.84126366554276188</v>
          </cell>
        </row>
        <row r="61">
          <cell r="C61">
            <v>9.9182779999998729</v>
          </cell>
          <cell r="D61">
            <v>38.749819600001047</v>
          </cell>
          <cell r="E61">
            <v>9.7203683500002569</v>
          </cell>
          <cell r="F61">
            <v>0.10565617771739411</v>
          </cell>
          <cell r="G61">
            <v>10.67906436666703</v>
          </cell>
          <cell r="H61">
            <v>0.81824342106063142</v>
          </cell>
          <cell r="I61">
            <v>94</v>
          </cell>
          <cell r="J61">
            <v>94</v>
          </cell>
          <cell r="K61">
            <v>0.97101449275362317</v>
          </cell>
          <cell r="L61">
            <v>0.88343131024011634</v>
          </cell>
          <cell r="M61">
            <v>0.70322502943002152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0.96114377008003882</v>
          </cell>
          <cell r="S61">
            <v>0.84580880611642562</v>
          </cell>
          <cell r="T61">
            <v>0.68284169524364402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0.92927926387455728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6.3155900200000579</v>
          </cell>
          <cell r="D55">
            <v>16.56118979400004</v>
          </cell>
          <cell r="E55">
            <v>2.106347959500003</v>
          </cell>
          <cell r="F55">
            <v>2.4974144562216739E-2</v>
          </cell>
          <cell r="G55">
            <v>1.5050276651428529</v>
          </cell>
          <cell r="H55">
            <v>0.17768832736356929</v>
          </cell>
          <cell r="I55">
            <v>83.72</v>
          </cell>
          <cell r="J55">
            <v>83.72</v>
          </cell>
          <cell r="K55">
            <v>0.80853659304035919</v>
          </cell>
          <cell r="L55">
            <v>0.89459101023953158</v>
          </cell>
          <cell r="M55">
            <v>0.6668503464405231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0.96486367007984397</v>
          </cell>
          <cell r="S55">
            <v>0.72321150611262797</v>
          </cell>
          <cell r="T55">
            <v>0.54162996773930916</v>
          </cell>
          <cell r="U55">
            <v>0.80853659304035919</v>
          </cell>
          <cell r="V55">
            <v>0.80853659304035919</v>
          </cell>
          <cell r="W55">
            <v>0.80853659304035919</v>
          </cell>
          <cell r="X55">
            <v>0.80853659304035919</v>
          </cell>
          <cell r="Y55">
            <v>0.78009489739778215</v>
          </cell>
        </row>
        <row r="56">
          <cell r="C56">
            <v>0.77762413629327076</v>
          </cell>
          <cell r="D56">
            <v>3.4484508516887802</v>
          </cell>
          <cell r="E56">
            <v>0.43075187378732283</v>
          </cell>
          <cell r="F56">
            <v>2.9472979312081759E-3</v>
          </cell>
          <cell r="G56">
            <v>0.50183284358542279</v>
          </cell>
          <cell r="H56">
            <v>6.9503146349779318E-2</v>
          </cell>
          <cell r="I56">
            <v>8.4901864117416448</v>
          </cell>
          <cell r="J56">
            <v>8.4901864117416448</v>
          </cell>
          <cell r="K56">
            <v>8.3369883763004235E-2</v>
          </cell>
          <cell r="L56">
            <v>4.1343121213404173E-2</v>
          </cell>
          <cell r="M56">
            <v>3.4048881268305548E-2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1.3781040404468059E-2</v>
          </cell>
          <cell r="S56">
            <v>8.1462691042317917E-2</v>
          </cell>
          <cell r="T56">
            <v>8.0643811119018513E-2</v>
          </cell>
          <cell r="U56">
            <v>8.3369883763004235E-2</v>
          </cell>
          <cell r="V56">
            <v>8.3369883763004235E-2</v>
          </cell>
          <cell r="W56">
            <v>8.3369883763004235E-2</v>
          </cell>
          <cell r="X56">
            <v>8.3369883763004235E-2</v>
          </cell>
          <cell r="Y56">
            <v>8.1023549383856183E-2</v>
          </cell>
        </row>
        <row r="57">
          <cell r="C57">
            <v>5.4462993000003621</v>
          </cell>
          <cell r="D57">
            <v>12.63684380000007</v>
          </cell>
          <cell r="E57">
            <v>1.613339225000004</v>
          </cell>
          <cell r="F57">
            <v>2.1912295365169459E-2</v>
          </cell>
          <cell r="G57">
            <v>0.9226024999998117</v>
          </cell>
          <cell r="H57">
            <v>0.10399704048402909</v>
          </cell>
          <cell r="I57">
            <v>69</v>
          </cell>
          <cell r="J57">
            <v>69</v>
          </cell>
          <cell r="K57">
            <v>0.68367346938775508</v>
          </cell>
          <cell r="L57">
            <v>0.80369238323328729</v>
          </cell>
          <cell r="M57">
            <v>0.59975349899550601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0.9345641277444291</v>
          </cell>
          <cell r="S57">
            <v>0.60502685029921621</v>
          </cell>
          <cell r="T57">
            <v>0.41003555543570308</v>
          </cell>
          <cell r="U57">
            <v>0.68367346938775508</v>
          </cell>
          <cell r="V57">
            <v>0.68367346938775508</v>
          </cell>
          <cell r="W57">
            <v>0.68367346938775508</v>
          </cell>
          <cell r="X57">
            <v>0.68367346938775508</v>
          </cell>
          <cell r="Y57">
            <v>0.66473991407726385</v>
          </cell>
        </row>
        <row r="58">
          <cell r="C58">
            <v>5.7786776999997471</v>
          </cell>
          <cell r="D58">
            <v>14.115760324999121</v>
          </cell>
          <cell r="E58">
            <v>1.8143934218749129</v>
          </cell>
          <cell r="F58">
            <v>2.2731838156593739E-2</v>
          </cell>
          <cell r="G58">
            <v>1.1249511678572011</v>
          </cell>
          <cell r="H58">
            <v>0.1259401826588431</v>
          </cell>
          <cell r="I58">
            <v>76.25</v>
          </cell>
          <cell r="J58">
            <v>76.25</v>
          </cell>
          <cell r="K58">
            <v>0.74653558052434454</v>
          </cell>
          <cell r="L58">
            <v>0.85141770234435699</v>
          </cell>
          <cell r="M58">
            <v>0.64320014425753891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0.95047256744811903</v>
          </cell>
          <cell r="S58">
            <v>0.65127964777937175</v>
          </cell>
          <cell r="T58">
            <v>0.47457605546303311</v>
          </cell>
          <cell r="U58">
            <v>0.74653558052434454</v>
          </cell>
          <cell r="V58">
            <v>0.74653558052434454</v>
          </cell>
          <cell r="W58">
            <v>0.74653558052434454</v>
          </cell>
          <cell r="X58">
            <v>0.74653558052434454</v>
          </cell>
          <cell r="Y58">
            <v>0.71032234927149895</v>
          </cell>
        </row>
        <row r="59">
          <cell r="C59">
            <v>5.9300901000003137</v>
          </cell>
          <cell r="D59">
            <v>15.08402090000035</v>
          </cell>
          <cell r="E59">
            <v>1.91923644375003</v>
          </cell>
          <cell r="F59">
            <v>2.3721379736048629E-2</v>
          </cell>
          <cell r="G59">
            <v>1.2816284642856639</v>
          </cell>
          <cell r="H59">
            <v>0.1476771643836674</v>
          </cell>
          <cell r="I59">
            <v>84</v>
          </cell>
          <cell r="J59">
            <v>84</v>
          </cell>
          <cell r="K59">
            <v>0.7977321048901489</v>
          </cell>
          <cell r="L59">
            <v>0.91227258967955427</v>
          </cell>
          <cell r="M59">
            <v>0.67907541247775383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0.97075752989318476</v>
          </cell>
          <cell r="S59">
            <v>0.70735706358988071</v>
          </cell>
          <cell r="T59">
            <v>0.54388737448779878</v>
          </cell>
          <cell r="U59">
            <v>0.7977321048901489</v>
          </cell>
          <cell r="V59">
            <v>0.7977321048901489</v>
          </cell>
          <cell r="W59">
            <v>0.7977321048901489</v>
          </cell>
          <cell r="X59">
            <v>0.7977321048901489</v>
          </cell>
          <cell r="Y59">
            <v>0.77687923939868453</v>
          </cell>
        </row>
        <row r="60">
          <cell r="C60">
            <v>7.0457079250005306</v>
          </cell>
          <cell r="D60">
            <v>18.503840925000929</v>
          </cell>
          <cell r="E60">
            <v>2.346690250000115</v>
          </cell>
          <cell r="F60">
            <v>2.577602528737823E-2</v>
          </cell>
          <cell r="G60">
            <v>1.766655267857171</v>
          </cell>
          <cell r="H60">
            <v>0.2248178523442341</v>
          </cell>
          <cell r="I60">
            <v>89.75</v>
          </cell>
          <cell r="J60">
            <v>89.75</v>
          </cell>
          <cell r="K60">
            <v>0.87871667805878328</v>
          </cell>
          <cell r="L60">
            <v>0.9231785070097519</v>
          </cell>
          <cell r="M60">
            <v>0.69127378889506808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0.9743928356699173</v>
          </cell>
          <cell r="S60">
            <v>0.77507810805251043</v>
          </cell>
          <cell r="T60">
            <v>0.60249956158767848</v>
          </cell>
          <cell r="U60">
            <v>0.87871667805878328</v>
          </cell>
          <cell r="V60">
            <v>0.87871667805878328</v>
          </cell>
          <cell r="W60">
            <v>0.87871667805878328</v>
          </cell>
          <cell r="X60">
            <v>0.87871667805878328</v>
          </cell>
          <cell r="Y60">
            <v>0.84799567410786747</v>
          </cell>
        </row>
        <row r="61">
          <cell r="C61">
            <v>8.355467600000452</v>
          </cell>
          <cell r="D61">
            <v>24.08683120000018</v>
          </cell>
          <cell r="E61">
            <v>3.0444331625000172</v>
          </cell>
          <cell r="F61">
            <v>3.3130243543956273E-2</v>
          </cell>
          <cell r="G61">
            <v>2.6561683142857002</v>
          </cell>
          <cell r="H61">
            <v>0.34349810298992739</v>
          </cell>
          <cell r="I61">
            <v>98</v>
          </cell>
          <cell r="J61">
            <v>98</v>
          </cell>
          <cell r="K61">
            <v>0.97101449275362317</v>
          </cell>
          <cell r="L61">
            <v>0.95076965883632691</v>
          </cell>
          <cell r="M61">
            <v>0.71235739439620405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0.98358988627877564</v>
          </cell>
          <cell r="S61">
            <v>0.89720517101456199</v>
          </cell>
          <cell r="T61">
            <v>0.68213353664419574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0.92817637155884458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5.55425774199992</v>
          </cell>
          <cell r="D55">
            <v>16.55428615399995</v>
          </cell>
          <cell r="E55">
            <v>1.417857799499995</v>
          </cell>
          <cell r="F55">
            <v>1.6279600119942571E-2</v>
          </cell>
          <cell r="G55">
            <v>1.0418214410909119</v>
          </cell>
          <cell r="H55">
            <v>0.21117279725616681</v>
          </cell>
          <cell r="I55">
            <v>86.76</v>
          </cell>
          <cell r="J55">
            <v>86.76</v>
          </cell>
          <cell r="K55">
            <v>0.77781523060122526</v>
          </cell>
          <cell r="L55">
            <v>0.94511123184000734</v>
          </cell>
          <cell r="M55">
            <v>0.66549085742781555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0.98170374394666904</v>
          </cell>
          <cell r="S55">
            <v>0.73508086577292786</v>
          </cell>
          <cell r="T55">
            <v>0.51916600752253694</v>
          </cell>
          <cell r="U55">
            <v>0.77781523060122526</v>
          </cell>
          <cell r="V55">
            <v>0.77781523060122526</v>
          </cell>
          <cell r="W55">
            <v>0.77781523060122526</v>
          </cell>
          <cell r="X55">
            <v>0.77781523060122526</v>
          </cell>
          <cell r="Y55">
            <v>0.76357044232512583</v>
          </cell>
        </row>
        <row r="56">
          <cell r="C56">
            <v>0.79707204373443219</v>
          </cell>
          <cell r="D56">
            <v>2.8335551118004751</v>
          </cell>
          <cell r="E56">
            <v>0.2336437930962606</v>
          </cell>
          <cell r="F56">
            <v>1.6994292825101051E-3</v>
          </cell>
          <cell r="G56">
            <v>0.24163869936103921</v>
          </cell>
          <cell r="H56">
            <v>0.1113606727028997</v>
          </cell>
          <cell r="I56">
            <v>7.25500530949608</v>
          </cell>
          <cell r="J56">
            <v>7.25500530949608</v>
          </cell>
          <cell r="K56">
            <v>6.8216070178130875E-2</v>
          </cell>
          <cell r="L56">
            <v>5.6417094546876122E-2</v>
          </cell>
          <cell r="M56">
            <v>2.8114598788754091E-2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1.8805698182292049E-2</v>
          </cell>
          <cell r="S56">
            <v>7.8002449450148878E-2</v>
          </cell>
          <cell r="T56">
            <v>6.4817005657043056E-2</v>
          </cell>
          <cell r="U56">
            <v>6.8216070178130875E-2</v>
          </cell>
          <cell r="V56">
            <v>6.8216070178130875E-2</v>
          </cell>
          <cell r="W56">
            <v>6.8216070178130875E-2</v>
          </cell>
          <cell r="X56">
            <v>6.8216070178130875E-2</v>
          </cell>
          <cell r="Y56">
            <v>6.8523816745167915E-2</v>
          </cell>
        </row>
        <row r="57">
          <cell r="C57">
            <v>4.5569953999990958</v>
          </cell>
          <cell r="D57">
            <v>13.029698500000221</v>
          </cell>
          <cell r="E57">
            <v>1.1276292999999531</v>
          </cell>
          <cell r="F57">
            <v>1.4287143568841049E-2</v>
          </cell>
          <cell r="G57">
            <v>0.71514837272724729</v>
          </cell>
          <cell r="H57">
            <v>0.1231996244696916</v>
          </cell>
          <cell r="I57">
            <v>73</v>
          </cell>
          <cell r="J57">
            <v>73</v>
          </cell>
          <cell r="K57">
            <v>0.6767676767676768</v>
          </cell>
          <cell r="L57">
            <v>0.84536031941586698</v>
          </cell>
          <cell r="M57">
            <v>0.60134654183419234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0.94845343980528896</v>
          </cell>
          <cell r="S57">
            <v>0.61653169030386679</v>
          </cell>
          <cell r="T57">
            <v>0.4189773229918195</v>
          </cell>
          <cell r="U57">
            <v>0.6767676767676768</v>
          </cell>
          <cell r="V57">
            <v>0.6767676767676768</v>
          </cell>
          <cell r="W57">
            <v>0.6767676767676768</v>
          </cell>
          <cell r="X57">
            <v>0.6767676767676768</v>
          </cell>
          <cell r="Y57">
            <v>0.67078834121240005</v>
          </cell>
        </row>
        <row r="58">
          <cell r="C58">
            <v>4.8293514250000982</v>
          </cell>
          <cell r="D58">
            <v>14.69785367500123</v>
          </cell>
          <cell r="E58">
            <v>1.258619106250106</v>
          </cell>
          <cell r="F58">
            <v>1.525388124014251E-2</v>
          </cell>
          <cell r="G58">
            <v>0.86041604090907631</v>
          </cell>
          <cell r="H58">
            <v>0.14846456845958231</v>
          </cell>
          <cell r="I58">
            <v>83</v>
          </cell>
          <cell r="J58">
            <v>83</v>
          </cell>
          <cell r="K58">
            <v>0.72043010752688175</v>
          </cell>
          <cell r="L58">
            <v>0.889205011255495</v>
          </cell>
          <cell r="M58">
            <v>0.64723089213579699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0.96306833708516493</v>
          </cell>
          <cell r="S58">
            <v>0.67682452791819259</v>
          </cell>
          <cell r="T58">
            <v>0.46006461447832442</v>
          </cell>
          <cell r="U58">
            <v>0.72043010752688175</v>
          </cell>
          <cell r="V58">
            <v>0.72043010752688175</v>
          </cell>
          <cell r="W58">
            <v>0.72043010752688175</v>
          </cell>
          <cell r="X58">
            <v>0.72043010752688175</v>
          </cell>
          <cell r="Y58">
            <v>0.70743988844787442</v>
          </cell>
        </row>
        <row r="59">
          <cell r="C59">
            <v>5.2019615999993789</v>
          </cell>
          <cell r="D59">
            <v>15.504655149999831</v>
          </cell>
          <cell r="E59">
            <v>1.335445408333332</v>
          </cell>
          <cell r="F59">
            <v>1.55875985123463E-2</v>
          </cell>
          <cell r="G59">
            <v>0.95507572272725838</v>
          </cell>
          <cell r="H59">
            <v>0.1738696362896823</v>
          </cell>
          <cell r="I59">
            <v>87</v>
          </cell>
          <cell r="J59">
            <v>87</v>
          </cell>
          <cell r="K59">
            <v>0.77011494252873558</v>
          </cell>
          <cell r="L59">
            <v>0.97555302683563527</v>
          </cell>
          <cell r="M59">
            <v>0.67410645337446262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0.99185100894521172</v>
          </cell>
          <cell r="S59">
            <v>0.72043010752688175</v>
          </cell>
          <cell r="T59">
            <v>0.51962725888990369</v>
          </cell>
          <cell r="U59">
            <v>0.77011494252873558</v>
          </cell>
          <cell r="V59">
            <v>0.77011494252873558</v>
          </cell>
          <cell r="W59">
            <v>0.77011494252873558</v>
          </cell>
          <cell r="X59">
            <v>0.77011494252873558</v>
          </cell>
          <cell r="Y59">
            <v>0.75321656698733186</v>
          </cell>
        </row>
        <row r="60">
          <cell r="C60">
            <v>6.2944295749997679</v>
          </cell>
          <cell r="D60">
            <v>18.072161025000209</v>
          </cell>
          <cell r="E60">
            <v>1.5398289312500091</v>
          </cell>
          <cell r="F60">
            <v>1.6645379086457659E-2</v>
          </cell>
          <cell r="G60">
            <v>1.2101427772727189</v>
          </cell>
          <cell r="H60">
            <v>0.20479905485118921</v>
          </cell>
          <cell r="I60">
            <v>93</v>
          </cell>
          <cell r="J60">
            <v>93</v>
          </cell>
          <cell r="K60">
            <v>0.80722891566265065</v>
          </cell>
          <cell r="L60">
            <v>1</v>
          </cell>
          <cell r="M60">
            <v>0.68380689554284935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0.77683106121357925</v>
          </cell>
          <cell r="T60">
            <v>0.54929862023516796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0.79478921535764802</v>
          </cell>
        </row>
        <row r="61">
          <cell r="C61">
            <v>7.1870898000001944</v>
          </cell>
          <cell r="D61">
            <v>23.848406299999169</v>
          </cell>
          <cell r="E61">
            <v>2.0214094583332858</v>
          </cell>
          <cell r="F61">
            <v>2.1504355939715801E-2</v>
          </cell>
          <cell r="G61">
            <v>1.5956299818181541</v>
          </cell>
          <cell r="H61">
            <v>0.59131852971827348</v>
          </cell>
          <cell r="I61">
            <v>99</v>
          </cell>
          <cell r="J61">
            <v>99</v>
          </cell>
          <cell r="K61">
            <v>0.9178082191780822</v>
          </cell>
          <cell r="L61">
            <v>1</v>
          </cell>
          <cell r="M61">
            <v>0.70642296519164616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0.89333333333333331</v>
          </cell>
          <cell r="T61">
            <v>0.63992062895670654</v>
          </cell>
          <cell r="U61">
            <v>0.9178082191780822</v>
          </cell>
          <cell r="V61">
            <v>0.9178082191780822</v>
          </cell>
          <cell r="W61">
            <v>0.9178082191780822</v>
          </cell>
          <cell r="X61">
            <v>0.9178082191780822</v>
          </cell>
          <cell r="Y61">
            <v>0.89333333333333331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5.8804212539998977</v>
          </cell>
          <cell r="D55">
            <v>15.198586067999949</v>
          </cell>
          <cell r="E55">
            <v>1.9423680564999939</v>
          </cell>
          <cell r="F55">
            <v>2.342244149235027E-2</v>
          </cell>
          <cell r="G55">
            <v>1.3797890282857219</v>
          </cell>
          <cell r="H55">
            <v>0.21247051898915961</v>
          </cell>
          <cell r="I55">
            <v>82.72</v>
          </cell>
          <cell r="J55">
            <v>82.72</v>
          </cell>
          <cell r="K55">
            <v>0.81516524662997736</v>
          </cell>
          <cell r="L55">
            <v>0.91824943337792264</v>
          </cell>
          <cell r="M55">
            <v>0.67975380635577831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0.97274981112597403</v>
          </cell>
          <cell r="S55">
            <v>0.7482979049032491</v>
          </cell>
          <cell r="T55">
            <v>0.55536609294387251</v>
          </cell>
          <cell r="U55">
            <v>0.81516524662997736</v>
          </cell>
          <cell r="V55">
            <v>0.81516524662997736</v>
          </cell>
          <cell r="W55">
            <v>0.81516524662997736</v>
          </cell>
          <cell r="X55">
            <v>0.81516524662997736</v>
          </cell>
          <cell r="Y55">
            <v>0.79287613272106783</v>
          </cell>
        </row>
        <row r="56">
          <cell r="C56">
            <v>0.36257340134975991</v>
          </cell>
          <cell r="D56">
            <v>2.166883387292073</v>
          </cell>
          <cell r="E56">
            <v>0.27030246069396752</v>
          </cell>
          <cell r="F56">
            <v>1.795544066590463E-3</v>
          </cell>
          <cell r="G56">
            <v>0.31079501692436351</v>
          </cell>
          <cell r="H56">
            <v>8.1361911490492156E-2</v>
          </cell>
          <cell r="I56">
            <v>6.6210548515277212</v>
          </cell>
          <cell r="J56">
            <v>6.6210548515277212</v>
          </cell>
          <cell r="K56">
            <v>6.6592687465289985E-2</v>
          </cell>
          <cell r="L56">
            <v>2.636389525725049E-2</v>
          </cell>
          <cell r="M56">
            <v>2.2660599116381391E-2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8.7879650857501657E-3</v>
          </cell>
          <cell r="S56">
            <v>6.1571862152518822E-2</v>
          </cell>
          <cell r="T56">
            <v>6.1313092009373973E-2</v>
          </cell>
          <cell r="U56">
            <v>6.6592687465289985E-2</v>
          </cell>
          <cell r="V56">
            <v>6.6592687465289985E-2</v>
          </cell>
          <cell r="W56">
            <v>6.6592687465289985E-2</v>
          </cell>
          <cell r="X56">
            <v>6.6592687465289985E-2</v>
          </cell>
          <cell r="Y56">
            <v>6.4073488527150155E-2</v>
          </cell>
        </row>
        <row r="57">
          <cell r="C57">
            <v>5.264060199998994</v>
          </cell>
          <cell r="D57">
            <v>12.967472100000011</v>
          </cell>
          <cell r="E57">
            <v>1.662035849999995</v>
          </cell>
          <cell r="F57">
            <v>2.205113691860594E-2</v>
          </cell>
          <cell r="G57">
            <v>1.0615279285714869</v>
          </cell>
          <cell r="H57">
            <v>0.12481447604174981</v>
          </cell>
          <cell r="I57">
            <v>71</v>
          </cell>
          <cell r="J57">
            <v>71</v>
          </cell>
          <cell r="K57">
            <v>0.70526315789473681</v>
          </cell>
          <cell r="L57">
            <v>0.86238748225438622</v>
          </cell>
          <cell r="M57">
            <v>0.60971968099127749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0.95412916075146204</v>
          </cell>
          <cell r="S57">
            <v>0.60821011906361977</v>
          </cell>
          <cell r="T57">
            <v>0.43458743219591062</v>
          </cell>
          <cell r="U57">
            <v>0.70526315789473681</v>
          </cell>
          <cell r="V57">
            <v>0.70526315789473681</v>
          </cell>
          <cell r="W57">
            <v>0.70526315789473681</v>
          </cell>
          <cell r="X57">
            <v>0.70526315789473681</v>
          </cell>
          <cell r="Y57">
            <v>0.67291214495103113</v>
          </cell>
        </row>
        <row r="58">
          <cell r="C58">
            <v>5.6951975749998169</v>
          </cell>
          <cell r="D58">
            <v>13.89632694999985</v>
          </cell>
          <cell r="E58">
            <v>1.777757478124983</v>
          </cell>
          <cell r="F58">
            <v>2.2454498078336299E-2</v>
          </cell>
          <cell r="G58">
            <v>1.1812199392857541</v>
          </cell>
          <cell r="H58">
            <v>0.16347746308339239</v>
          </cell>
          <cell r="I58">
            <v>78</v>
          </cell>
          <cell r="J58">
            <v>78</v>
          </cell>
          <cell r="K58">
            <v>0.78136114911080712</v>
          </cell>
          <cell r="L58">
            <v>0.90158715641018383</v>
          </cell>
          <cell r="M58">
            <v>0.67786618079361705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0.96719571880339461</v>
          </cell>
          <cell r="S58">
            <v>0.70447600082550221</v>
          </cell>
          <cell r="T58">
            <v>0.53222951722898759</v>
          </cell>
          <cell r="U58">
            <v>0.78136114911080712</v>
          </cell>
          <cell r="V58">
            <v>0.78136114911080712</v>
          </cell>
          <cell r="W58">
            <v>0.78136114911080712</v>
          </cell>
          <cell r="X58">
            <v>0.78136114911080712</v>
          </cell>
          <cell r="Y58">
            <v>0.75615312353574471</v>
          </cell>
        </row>
        <row r="59">
          <cell r="C59">
            <v>5.9502952999999081</v>
          </cell>
          <cell r="D59">
            <v>14.74408309999971</v>
          </cell>
          <cell r="E59">
            <v>1.8838551687499661</v>
          </cell>
          <cell r="F59">
            <v>2.2776923775113769E-2</v>
          </cell>
          <cell r="G59">
            <v>1.3235166785714669</v>
          </cell>
          <cell r="H59">
            <v>0.18285263378268601</v>
          </cell>
          <cell r="I59">
            <v>83</v>
          </cell>
          <cell r="J59">
            <v>83</v>
          </cell>
          <cell r="K59">
            <v>0.80722891566265065</v>
          </cell>
          <cell r="L59">
            <v>0.91088925099163309</v>
          </cell>
          <cell r="M59">
            <v>0.68323116023740682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0.97029641699721103</v>
          </cell>
          <cell r="S59">
            <v>0.73879435824056261</v>
          </cell>
          <cell r="T59">
            <v>0.55081821452617463</v>
          </cell>
          <cell r="U59">
            <v>0.80722891566265065</v>
          </cell>
          <cell r="V59">
            <v>0.80722891566265065</v>
          </cell>
          <cell r="W59">
            <v>0.80722891566265065</v>
          </cell>
          <cell r="X59">
            <v>0.80722891566265065</v>
          </cell>
          <cell r="Y59">
            <v>0.78274075283831324</v>
          </cell>
        </row>
        <row r="60">
          <cell r="C60">
            <v>6.0910322499995573</v>
          </cell>
          <cell r="D60">
            <v>15.185001375000519</v>
          </cell>
          <cell r="E60">
            <v>1.939070971875049</v>
          </cell>
          <cell r="F60">
            <v>2.3667616703766891E-2</v>
          </cell>
          <cell r="G60">
            <v>1.3894623071429351</v>
          </cell>
          <cell r="H60">
            <v>0.22370908641471751</v>
          </cell>
          <cell r="I60">
            <v>85.75</v>
          </cell>
          <cell r="J60">
            <v>85.75</v>
          </cell>
          <cell r="K60">
            <v>0.85897435897435892</v>
          </cell>
          <cell r="L60">
            <v>0.92958511620287732</v>
          </cell>
          <cell r="M60">
            <v>0.69419646993465234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0.97652837206762577</v>
          </cell>
          <cell r="S60">
            <v>0.79192253012844027</v>
          </cell>
          <cell r="T60">
            <v>0.59805514898939349</v>
          </cell>
          <cell r="U60">
            <v>0.85897435897435892</v>
          </cell>
          <cell r="V60">
            <v>0.85897435897435892</v>
          </cell>
          <cell r="W60">
            <v>0.85897435897435892</v>
          </cell>
          <cell r="X60">
            <v>0.85897435897435892</v>
          </cell>
          <cell r="Y60">
            <v>0.83647527187627546</v>
          </cell>
        </row>
        <row r="61">
          <cell r="C61">
            <v>6.8052155999994284</v>
          </cell>
          <cell r="D61">
            <v>22.640982200002782</v>
          </cell>
          <cell r="E61">
            <v>2.87062833750042</v>
          </cell>
          <cell r="F61">
            <v>3.0538599335110859E-2</v>
          </cell>
          <cell r="G61">
            <v>2.399885942857412</v>
          </cell>
          <cell r="H61">
            <v>0.53255139569830179</v>
          </cell>
          <cell r="I61">
            <v>95</v>
          </cell>
          <cell r="J61">
            <v>95</v>
          </cell>
          <cell r="K61">
            <v>0.94366197183098588</v>
          </cell>
          <cell r="L61">
            <v>0.96873756121620647</v>
          </cell>
          <cell r="M61">
            <v>0.70734553477160567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0.98957918707206882</v>
          </cell>
          <cell r="S61">
            <v>0.88475540330015245</v>
          </cell>
          <cell r="T61">
            <v>0.66516518639583622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0.91604060452051206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4.456997829999934</v>
          </cell>
          <cell r="D55">
            <v>16.959658437999881</v>
          </cell>
          <cell r="E55">
            <v>1.1001106114999919</v>
          </cell>
          <cell r="F55">
            <v>1.2337763479931331E-2</v>
          </cell>
          <cell r="G55">
            <v>0.87631813026666205</v>
          </cell>
          <cell r="H55">
            <v>0.27864569931819938</v>
          </cell>
          <cell r="I55">
            <v>88.56</v>
          </cell>
          <cell r="J55">
            <v>88.56</v>
          </cell>
          <cell r="K55">
            <v>0.76323074597774787</v>
          </cell>
          <cell r="L55">
            <v>0.99972562849468771</v>
          </cell>
          <cell r="M55">
            <v>0.66246378158699371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0.99990854283156272</v>
          </cell>
          <cell r="S55">
            <v>0.763009265365026</v>
          </cell>
          <cell r="T55">
            <v>0.50770058560301135</v>
          </cell>
          <cell r="U55">
            <v>0.76323074597774787</v>
          </cell>
          <cell r="V55">
            <v>0.76323074597774787</v>
          </cell>
          <cell r="W55">
            <v>0.76323074597774787</v>
          </cell>
          <cell r="X55">
            <v>0.76323074597774787</v>
          </cell>
          <cell r="Y55">
            <v>0.76315691910684069</v>
          </cell>
        </row>
        <row r="56">
          <cell r="C56">
            <v>0.25484260398973207</v>
          </cell>
          <cell r="D56">
            <v>3.4370633721163522</v>
          </cell>
          <cell r="E56">
            <v>0.2145057043531341</v>
          </cell>
          <cell r="F56">
            <v>1.435824740121305E-3</v>
          </cell>
          <cell r="G56">
            <v>0.2278104258876949</v>
          </cell>
          <cell r="H56">
            <v>0.1281244559573094</v>
          </cell>
          <cell r="I56">
            <v>8.2118878487724309</v>
          </cell>
          <cell r="J56">
            <v>8.2118878487724309</v>
          </cell>
          <cell r="K56">
            <v>7.3944535865657718E-2</v>
          </cell>
          <cell r="L56">
            <v>1.414671855037104E-3</v>
          </cell>
          <cell r="M56">
            <v>3.3296839744199953E-2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4.7155728501237042E-4</v>
          </cell>
          <cell r="S56">
            <v>7.3818772940984129E-2</v>
          </cell>
          <cell r="T56">
            <v>7.2061345696665294E-2</v>
          </cell>
          <cell r="U56">
            <v>7.3944535865657718E-2</v>
          </cell>
          <cell r="V56">
            <v>7.3944535865657718E-2</v>
          </cell>
          <cell r="W56">
            <v>7.3944535865657718E-2</v>
          </cell>
          <cell r="X56">
            <v>7.3944535865657718E-2</v>
          </cell>
          <cell r="Y56">
            <v>7.390067798379607E-2</v>
          </cell>
        </row>
        <row r="57">
          <cell r="C57">
            <v>4.063013999999896</v>
          </cell>
          <cell r="D57">
            <v>13.22186889999932</v>
          </cell>
          <cell r="E57">
            <v>0.86398210624996352</v>
          </cell>
          <cell r="F57">
            <v>1.084876544943841E-2</v>
          </cell>
          <cell r="G57">
            <v>0.61380103333331137</v>
          </cell>
          <cell r="H57">
            <v>0.1661552077116637</v>
          </cell>
          <cell r="I57">
            <v>71</v>
          </cell>
          <cell r="J57">
            <v>71</v>
          </cell>
          <cell r="K57">
            <v>0.6633663366336634</v>
          </cell>
          <cell r="L57">
            <v>0.99117502433223936</v>
          </cell>
          <cell r="M57">
            <v>0.59775628158989313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0.99705834144407979</v>
          </cell>
          <cell r="S57">
            <v>0.6633663366336634</v>
          </cell>
          <cell r="T57">
            <v>0.39947715313281701</v>
          </cell>
          <cell r="U57">
            <v>0.6633663366336634</v>
          </cell>
          <cell r="V57">
            <v>0.6633663366336634</v>
          </cell>
          <cell r="W57">
            <v>0.6633663366336634</v>
          </cell>
          <cell r="X57">
            <v>0.6633663366336634</v>
          </cell>
          <cell r="Y57">
            <v>0.6633663366336634</v>
          </cell>
        </row>
        <row r="58">
          <cell r="C58">
            <v>4.2064617749996964</v>
          </cell>
          <cell r="D58">
            <v>14.385284949999701</v>
          </cell>
          <cell r="E58">
            <v>0.95031304999990063</v>
          </cell>
          <cell r="F58">
            <v>1.118522490221893E-2</v>
          </cell>
          <cell r="G58">
            <v>0.72183949333337027</v>
          </cell>
          <cell r="H58">
            <v>0.19024192191203809</v>
          </cell>
          <cell r="I58">
            <v>83</v>
          </cell>
          <cell r="J58">
            <v>83</v>
          </cell>
          <cell r="K58">
            <v>0.69791666666666663</v>
          </cell>
          <cell r="L58">
            <v>1</v>
          </cell>
          <cell r="M58">
            <v>0.62446825097807146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0.69791666666666663</v>
          </cell>
          <cell r="T58">
            <v>0.43191365502681361</v>
          </cell>
          <cell r="U58">
            <v>0.69791666666666663</v>
          </cell>
          <cell r="V58">
            <v>0.69791666666666663</v>
          </cell>
          <cell r="W58">
            <v>0.69791666666666663</v>
          </cell>
          <cell r="X58">
            <v>0.69791666666666663</v>
          </cell>
          <cell r="Y58">
            <v>0.69791666666666663</v>
          </cell>
        </row>
        <row r="59">
          <cell r="C59">
            <v>4.5067708000000826</v>
          </cell>
          <cell r="D59">
            <v>15.16846860000123</v>
          </cell>
          <cell r="E59">
            <v>0.98564614375006343</v>
          </cell>
          <cell r="F59">
            <v>1.161890760123766E-2</v>
          </cell>
          <cell r="G59">
            <v>0.76200474666667328</v>
          </cell>
          <cell r="H59">
            <v>0.23664560031217699</v>
          </cell>
          <cell r="I59">
            <v>88.5</v>
          </cell>
          <cell r="J59">
            <v>88.5</v>
          </cell>
          <cell r="K59">
            <v>0.75708631256384062</v>
          </cell>
          <cell r="L59">
            <v>1</v>
          </cell>
          <cell r="M59">
            <v>0.67806312919471079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0.75708631256384062</v>
          </cell>
          <cell r="T59">
            <v>0.51424956051601534</v>
          </cell>
          <cell r="U59">
            <v>0.75708631256384062</v>
          </cell>
          <cell r="V59">
            <v>0.75708631256384062</v>
          </cell>
          <cell r="W59">
            <v>0.75708631256384062</v>
          </cell>
          <cell r="X59">
            <v>0.75708631256384062</v>
          </cell>
          <cell r="Y59">
            <v>0.75708631256384062</v>
          </cell>
        </row>
        <row r="60">
          <cell r="C60">
            <v>4.6153556999998102</v>
          </cell>
          <cell r="D60">
            <v>20.69040609999956</v>
          </cell>
          <cell r="E60">
            <v>1.335249662499971</v>
          </cell>
          <cell r="F60">
            <v>1.3666173322332749E-2</v>
          </cell>
          <cell r="G60">
            <v>1.132972073333294</v>
          </cell>
          <cell r="H60">
            <v>0.33078590928374291</v>
          </cell>
          <cell r="I60">
            <v>96</v>
          </cell>
          <cell r="J60">
            <v>96</v>
          </cell>
          <cell r="K60">
            <v>0.80722891566265065</v>
          </cell>
          <cell r="L60">
            <v>1</v>
          </cell>
          <cell r="M60">
            <v>0.68776354062761369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0.80624135188838597</v>
          </cell>
          <cell r="T60">
            <v>0.55468655931450839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0.80689972773789576</v>
          </cell>
        </row>
        <row r="61">
          <cell r="C61">
            <v>5.0683848000003309</v>
          </cell>
          <cell r="D61">
            <v>24.38979769999878</v>
          </cell>
          <cell r="E61">
            <v>1.5619884187499049</v>
          </cell>
          <cell r="F61">
            <v>1.6270712695311509E-2</v>
          </cell>
          <cell r="G61">
            <v>1.371115613333298</v>
          </cell>
          <cell r="H61">
            <v>0.71425905243122956</v>
          </cell>
          <cell r="I61">
            <v>101</v>
          </cell>
          <cell r="J61">
            <v>101</v>
          </cell>
          <cell r="K61">
            <v>0.94366197183098588</v>
          </cell>
          <cell r="L61">
            <v>1</v>
          </cell>
          <cell r="M61">
            <v>0.70361346326788143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0.66397326815419799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4.3640906719998824</v>
          </cell>
          <cell r="D55">
            <v>16.29680100799985</v>
          </cell>
          <cell r="E55">
            <v>0.73081383182246074</v>
          </cell>
          <cell r="F55">
            <v>8.2537903790952175E-3</v>
          </cell>
          <cell r="G55">
            <v>0.56980417617786761</v>
          </cell>
          <cell r="H55">
            <v>0.23640446870708259</v>
          </cell>
          <cell r="I55">
            <v>88.2</v>
          </cell>
          <cell r="J55">
            <v>88.2</v>
          </cell>
          <cell r="K55">
            <v>0.76764251027775809</v>
          </cell>
          <cell r="L55">
            <v>0.99942850910236358</v>
          </cell>
          <cell r="M55">
            <v>0.66841938192356698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0.99980950303412119</v>
          </cell>
          <cell r="S55">
            <v>0.76724644640847883</v>
          </cell>
          <cell r="T55">
            <v>0.51502446218249187</v>
          </cell>
          <cell r="U55">
            <v>0.76764251027775809</v>
          </cell>
          <cell r="V55">
            <v>0.76764251027775809</v>
          </cell>
          <cell r="W55">
            <v>0.76764251027775809</v>
          </cell>
          <cell r="X55">
            <v>0.76764251027775809</v>
          </cell>
          <cell r="Y55">
            <v>0.76751048898799834</v>
          </cell>
        </row>
        <row r="56">
          <cell r="C56">
            <v>0.2233233923337346</v>
          </cell>
          <cell r="D56">
            <v>2.915342085761039</v>
          </cell>
          <cell r="E56">
            <v>0.124041479143602</v>
          </cell>
          <cell r="F56">
            <v>7.2574314240348326E-4</v>
          </cell>
          <cell r="G56">
            <v>0.12857938061101809</v>
          </cell>
          <cell r="H56">
            <v>7.4405687132467646E-2</v>
          </cell>
          <cell r="I56">
            <v>8.9988661417277847</v>
          </cell>
          <cell r="J56">
            <v>8.9988661417277847</v>
          </cell>
          <cell r="K56">
            <v>8.0594479499944971E-2</v>
          </cell>
          <cell r="L56">
            <v>3.2007226366570409E-3</v>
          </cell>
          <cell r="M56">
            <v>2.850506276384451E-2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1.0669075455523439E-3</v>
          </cell>
          <cell r="S56">
            <v>8.0991208747603766E-2</v>
          </cell>
          <cell r="T56">
            <v>7.2982978856500208E-2</v>
          </cell>
          <cell r="U56">
            <v>8.0594479499944971E-2</v>
          </cell>
          <cell r="V56">
            <v>8.0594479499944971E-2</v>
          </cell>
          <cell r="W56">
            <v>8.0594479499944971E-2</v>
          </cell>
          <cell r="X56">
            <v>8.0594479499944971E-2</v>
          </cell>
          <cell r="Y56">
            <v>8.0720363457203292E-2</v>
          </cell>
        </row>
        <row r="57">
          <cell r="C57">
            <v>3.9715054999985568</v>
          </cell>
          <cell r="D57">
            <v>13.179632199998879</v>
          </cell>
          <cell r="E57">
            <v>0.59210471666669184</v>
          </cell>
          <cell r="F57">
            <v>7.3680396286236374E-3</v>
          </cell>
          <cell r="G57">
            <v>0.43034005454545238</v>
          </cell>
          <cell r="H57">
            <v>0.16040838511387159</v>
          </cell>
          <cell r="I57">
            <v>71</v>
          </cell>
          <cell r="J57">
            <v>71</v>
          </cell>
          <cell r="K57">
            <v>0.62616822429906538</v>
          </cell>
          <cell r="L57">
            <v>0.97829435748386029</v>
          </cell>
          <cell r="M57">
            <v>0.60747913491197814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0.99276478582795347</v>
          </cell>
          <cell r="S57">
            <v>0.62616822429906538</v>
          </cell>
          <cell r="T57">
            <v>0.38156640423026489</v>
          </cell>
          <cell r="U57">
            <v>0.62616822429906538</v>
          </cell>
          <cell r="V57">
            <v>0.62616822429906538</v>
          </cell>
          <cell r="W57">
            <v>0.62616822429906538</v>
          </cell>
          <cell r="X57">
            <v>0.62616822429906538</v>
          </cell>
          <cell r="Y57">
            <v>0.62616822429906538</v>
          </cell>
        </row>
        <row r="58">
          <cell r="C58">
            <v>4.2664273499994181</v>
          </cell>
          <cell r="D58">
            <v>14.5010536499999</v>
          </cell>
          <cell r="E58">
            <v>0.65651058854166278</v>
          </cell>
          <cell r="F58">
            <v>7.8006491027611813E-3</v>
          </cell>
          <cell r="G58">
            <v>0.50008659999999583</v>
          </cell>
          <cell r="H58">
            <v>0.19657583675148341</v>
          </cell>
          <cell r="I58">
            <v>83.25</v>
          </cell>
          <cell r="J58">
            <v>83.25</v>
          </cell>
          <cell r="K58">
            <v>0.72826086956521741</v>
          </cell>
          <cell r="L58">
            <v>1</v>
          </cell>
          <cell r="M58">
            <v>0.66533232784641216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0.72826086956521741</v>
          </cell>
          <cell r="T58">
            <v>0.4893292538541052</v>
          </cell>
          <cell r="U58">
            <v>0.72826086956521741</v>
          </cell>
          <cell r="V58">
            <v>0.72826086956521741</v>
          </cell>
          <cell r="W58">
            <v>0.72826086956521741</v>
          </cell>
          <cell r="X58">
            <v>0.72826086956521741</v>
          </cell>
          <cell r="Y58">
            <v>0.72826086956521741</v>
          </cell>
        </row>
        <row r="59">
          <cell r="C59">
            <v>4.3406405000000348</v>
          </cell>
          <cell r="D59">
            <v>15.416651849999431</v>
          </cell>
          <cell r="E59">
            <v>0.68612550978261955</v>
          </cell>
          <cell r="F59">
            <v>7.9766358973995255E-3</v>
          </cell>
          <cell r="G59">
            <v>0.52574372747038489</v>
          </cell>
          <cell r="H59">
            <v>0.22134027784755589</v>
          </cell>
          <cell r="I59">
            <v>89</v>
          </cell>
          <cell r="J59">
            <v>89</v>
          </cell>
          <cell r="K59">
            <v>0.7528089887640449</v>
          </cell>
          <cell r="L59">
            <v>1</v>
          </cell>
          <cell r="M59">
            <v>0.67513078375165458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0.7528089887640449</v>
          </cell>
          <cell r="T59">
            <v>0.50763178906821338</v>
          </cell>
          <cell r="U59">
            <v>0.7528089887640449</v>
          </cell>
          <cell r="V59">
            <v>0.7528089887640449</v>
          </cell>
          <cell r="W59">
            <v>0.7528089887640449</v>
          </cell>
          <cell r="X59">
            <v>0.7528089887640449</v>
          </cell>
          <cell r="Y59">
            <v>0.7528089887640449</v>
          </cell>
        </row>
        <row r="60">
          <cell r="C60">
            <v>4.4334153749999032</v>
          </cell>
          <cell r="D60">
            <v>16.286814500000471</v>
          </cell>
          <cell r="E60">
            <v>0.73881630978264612</v>
          </cell>
          <cell r="F60">
            <v>8.4557527309576455E-3</v>
          </cell>
          <cell r="G60">
            <v>0.56919887500003152</v>
          </cell>
          <cell r="H60">
            <v>0.24363236447505399</v>
          </cell>
          <cell r="I60">
            <v>92</v>
          </cell>
          <cell r="J60">
            <v>92</v>
          </cell>
          <cell r="K60">
            <v>0.8048264486517499</v>
          </cell>
          <cell r="L60">
            <v>1</v>
          </cell>
          <cell r="M60">
            <v>0.68628358030476422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0.8048264486517499</v>
          </cell>
          <cell r="T60">
            <v>0.55118275265406835</v>
          </cell>
          <cell r="U60">
            <v>0.8048264486517499</v>
          </cell>
          <cell r="V60">
            <v>0.8048264486517499</v>
          </cell>
          <cell r="W60">
            <v>0.8048264486517499</v>
          </cell>
          <cell r="X60">
            <v>0.8048264486517499</v>
          </cell>
          <cell r="Y60">
            <v>0.8048264486517499</v>
          </cell>
        </row>
        <row r="61">
          <cell r="C61">
            <v>5.1766783999999006</v>
          </cell>
          <cell r="D61">
            <v>22.956684399999741</v>
          </cell>
          <cell r="E61">
            <v>1.0232806086956749</v>
          </cell>
          <cell r="F61">
            <v>1.003750736531988E-2</v>
          </cell>
          <cell r="G61">
            <v>0.87431426818189228</v>
          </cell>
          <cell r="H61">
            <v>0.59868565318837208</v>
          </cell>
          <cell r="I61">
            <v>107</v>
          </cell>
          <cell r="J61">
            <v>107</v>
          </cell>
          <cell r="K61">
            <v>0.94366197183098588</v>
          </cell>
          <cell r="L61">
            <v>1</v>
          </cell>
          <cell r="M61">
            <v>0.70422590453528977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0.65881703556265103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4.0898598519999272</v>
          </cell>
          <cell r="D55">
            <v>18.226718315999801</v>
          </cell>
          <cell r="E55">
            <v>1.5663638603333161</v>
          </cell>
          <cell r="F55">
            <v>1.6226968538229979E-2</v>
          </cell>
          <cell r="G55">
            <v>1.3369551338181691</v>
          </cell>
          <cell r="H55">
            <v>0.28597363920246088</v>
          </cell>
          <cell r="I55">
            <v>96.12</v>
          </cell>
          <cell r="J55">
            <v>96.12</v>
          </cell>
          <cell r="K55">
            <v>0.70640272769995005</v>
          </cell>
          <cell r="L55">
            <v>0.99990311126642795</v>
          </cell>
          <cell r="M55">
            <v>0.64997580212208339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0.99996770375547595</v>
          </cell>
          <cell r="S55">
            <v>0.7063263565805461</v>
          </cell>
          <cell r="T55">
            <v>0.46131591611132527</v>
          </cell>
          <cell r="U55">
            <v>0.70640272769995005</v>
          </cell>
          <cell r="V55">
            <v>0.70640272769995005</v>
          </cell>
          <cell r="W55">
            <v>0.70640272769995005</v>
          </cell>
          <cell r="X55">
            <v>0.70640272769995005</v>
          </cell>
          <cell r="Y55">
            <v>0.70637727066014877</v>
          </cell>
        </row>
        <row r="56">
          <cell r="C56">
            <v>0.59073943665136619</v>
          </cell>
          <cell r="D56">
            <v>3.7245428807838308</v>
          </cell>
          <cell r="E56">
            <v>0.31046127386717592</v>
          </cell>
          <cell r="F56">
            <v>2.0344940810130209E-3</v>
          </cell>
          <cell r="G56">
            <v>0.36005420402613397</v>
          </cell>
          <cell r="H56">
            <v>0.11057551881862381</v>
          </cell>
          <cell r="I56">
            <v>11.42078306046856</v>
          </cell>
          <cell r="J56">
            <v>11.42078306046856</v>
          </cell>
          <cell r="K56">
            <v>8.1101135496150334E-2</v>
          </cell>
          <cell r="L56">
            <v>6.851068052939319E-4</v>
          </cell>
          <cell r="M56">
            <v>3.3338950527527299E-2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2.2836893509797681E-4</v>
          </cell>
          <cell r="S56">
            <v>8.1024264447250874E-2</v>
          </cell>
          <cell r="T56">
            <v>7.3119401289193989E-2</v>
          </cell>
          <cell r="U56">
            <v>8.1101135496150334E-2</v>
          </cell>
          <cell r="V56">
            <v>8.1101135496150334E-2</v>
          </cell>
          <cell r="W56">
            <v>8.1101135496150334E-2</v>
          </cell>
          <cell r="X56">
            <v>8.1101135496150334E-2</v>
          </cell>
          <cell r="Y56">
            <v>8.1075120245537882E-2</v>
          </cell>
        </row>
        <row r="57">
          <cell r="C57">
            <v>3.4654225999998971</v>
          </cell>
          <cell r="D57">
            <v>13.44000630000119</v>
          </cell>
          <cell r="E57">
            <v>1.1640443000001139</v>
          </cell>
          <cell r="F57">
            <v>1.452657245098023E-2</v>
          </cell>
          <cell r="G57">
            <v>0.81697570909103556</v>
          </cell>
          <cell r="H57">
            <v>0.1495107765162573</v>
          </cell>
          <cell r="I57">
            <v>77</v>
          </cell>
          <cell r="J57">
            <v>77</v>
          </cell>
          <cell r="K57">
            <v>0.54032258064516125</v>
          </cell>
          <cell r="L57">
            <v>0.9951555633213961</v>
          </cell>
          <cell r="M57">
            <v>0.5872158744581788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0.9983851877737987</v>
          </cell>
          <cell r="S57">
            <v>0.54032258064516125</v>
          </cell>
          <cell r="T57">
            <v>0.32794680035674362</v>
          </cell>
          <cell r="U57">
            <v>0.54032258064516125</v>
          </cell>
          <cell r="V57">
            <v>0.54032258064516125</v>
          </cell>
          <cell r="W57">
            <v>0.54032258064516125</v>
          </cell>
          <cell r="X57">
            <v>0.54032258064516125</v>
          </cell>
          <cell r="Y57">
            <v>0.54032258064516125</v>
          </cell>
        </row>
        <row r="58">
          <cell r="C58">
            <v>3.6196064000004502</v>
          </cell>
          <cell r="D58">
            <v>15.119697950000459</v>
          </cell>
          <cell r="E58">
            <v>1.3079926145834311</v>
          </cell>
          <cell r="F58">
            <v>1.4820211483900199E-2</v>
          </cell>
          <cell r="G58">
            <v>1.021129049999973</v>
          </cell>
          <cell r="H58">
            <v>0.22193548204544769</v>
          </cell>
          <cell r="I58">
            <v>87</v>
          </cell>
          <cell r="J58">
            <v>87</v>
          </cell>
          <cell r="K58">
            <v>0.6584886429819452</v>
          </cell>
          <cell r="L58">
            <v>1</v>
          </cell>
          <cell r="M58">
            <v>0.62291005044668313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0.6584886429819452</v>
          </cell>
          <cell r="T58">
            <v>0.41990339947949801</v>
          </cell>
          <cell r="U58">
            <v>0.6584886429819452</v>
          </cell>
          <cell r="V58">
            <v>0.6584886429819452</v>
          </cell>
          <cell r="W58">
            <v>0.6584886429819452</v>
          </cell>
          <cell r="X58">
            <v>0.6584886429819452</v>
          </cell>
          <cell r="Y58">
            <v>0.6584886429819452</v>
          </cell>
        </row>
        <row r="59">
          <cell r="C59">
            <v>3.7477661999999872</v>
          </cell>
          <cell r="D59">
            <v>17.086073400000149</v>
          </cell>
          <cell r="E59">
            <v>1.4675922166666899</v>
          </cell>
          <cell r="F59">
            <v>1.5117047701172E-2</v>
          </cell>
          <cell r="G59">
            <v>1.2631542454545239</v>
          </cell>
          <cell r="H59">
            <v>0.25002130455807708</v>
          </cell>
          <cell r="I59">
            <v>95</v>
          </cell>
          <cell r="J59">
            <v>95</v>
          </cell>
          <cell r="K59">
            <v>0.70534131205673756</v>
          </cell>
          <cell r="L59">
            <v>1</v>
          </cell>
          <cell r="M59">
            <v>0.65692559929724492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0.70534131205673756</v>
          </cell>
          <cell r="T59">
            <v>0.4546509964002573</v>
          </cell>
          <cell r="U59">
            <v>0.70534131205673756</v>
          </cell>
          <cell r="V59">
            <v>0.70534131205673756</v>
          </cell>
          <cell r="W59">
            <v>0.70534131205673756</v>
          </cell>
          <cell r="X59">
            <v>0.70534131205673756</v>
          </cell>
          <cell r="Y59">
            <v>0.70534131205673756</v>
          </cell>
        </row>
        <row r="60">
          <cell r="C60">
            <v>4.7898968249999427</v>
          </cell>
          <cell r="D60">
            <v>20.886177024999601</v>
          </cell>
          <cell r="E60">
            <v>1.7842696374999389</v>
          </cell>
          <cell r="F60">
            <v>1.7767416794091731E-2</v>
          </cell>
          <cell r="G60">
            <v>1.535658038636333</v>
          </cell>
          <cell r="H60">
            <v>0.30746456979468162</v>
          </cell>
          <cell r="I60">
            <v>101.75</v>
          </cell>
          <cell r="J60">
            <v>101.75</v>
          </cell>
          <cell r="K60">
            <v>0.77011494252873558</v>
          </cell>
          <cell r="L60">
            <v>1</v>
          </cell>
          <cell r="M60">
            <v>0.67864673997379632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0.77011494252873558</v>
          </cell>
          <cell r="T60">
            <v>0.52592146559116215</v>
          </cell>
          <cell r="U60">
            <v>0.77011494252873558</v>
          </cell>
          <cell r="V60">
            <v>0.77011494252873558</v>
          </cell>
          <cell r="W60">
            <v>0.77011494252873558</v>
          </cell>
          <cell r="X60">
            <v>0.77011494252873558</v>
          </cell>
          <cell r="Y60">
            <v>0.77011494252873558</v>
          </cell>
        </row>
        <row r="61">
          <cell r="C61">
            <v>5.0369789999998602</v>
          </cell>
          <cell r="D61">
            <v>26.0660610000009</v>
          </cell>
          <cell r="E61">
            <v>2.2160167916667701</v>
          </cell>
          <cell r="F61">
            <v>2.0766862145390339E-2</v>
          </cell>
          <cell r="G61">
            <v>2.0879827909090678</v>
          </cell>
          <cell r="H61">
            <v>0.60298773166673081</v>
          </cell>
          <cell r="I61">
            <v>124</v>
          </cell>
          <cell r="J61">
            <v>124</v>
          </cell>
          <cell r="K61">
            <v>0.87012987012987009</v>
          </cell>
          <cell r="L61">
            <v>1</v>
          </cell>
          <cell r="M61">
            <v>0.70049441863748185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0.6095211175157309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3.5011152999999342</v>
          </cell>
          <cell r="D55">
            <v>18.15303030799986</v>
          </cell>
          <cell r="E55">
            <v>0.81286041969070577</v>
          </cell>
          <cell r="F55">
            <v>8.1153278875516349E-3</v>
          </cell>
          <cell r="G55">
            <v>0.69398518215132399</v>
          </cell>
          <cell r="H55">
            <v>0.25407314011790039</v>
          </cell>
          <cell r="I55">
            <v>99.98</v>
          </cell>
          <cell r="J55">
            <v>99.98</v>
          </cell>
          <cell r="K55">
            <v>0.68140088290102241</v>
          </cell>
          <cell r="L55">
            <v>1</v>
          </cell>
          <cell r="M55">
            <v>0.64987054145974665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0.68140088290102241</v>
          </cell>
          <cell r="T55">
            <v>0.44497770734462921</v>
          </cell>
          <cell r="U55">
            <v>0.68140088290102241</v>
          </cell>
          <cell r="V55">
            <v>0.68140088290102241</v>
          </cell>
          <cell r="W55">
            <v>0.68140088290102241</v>
          </cell>
          <cell r="X55">
            <v>0.68140088290102241</v>
          </cell>
          <cell r="Y55">
            <v>0.68140088290102241</v>
          </cell>
        </row>
        <row r="56">
          <cell r="C56">
            <v>0.40649579908604871</v>
          </cell>
          <cell r="D56">
            <v>3.3956346285015231</v>
          </cell>
          <cell r="E56">
            <v>0.15254298379515149</v>
          </cell>
          <cell r="F56">
            <v>9.0260081787091882E-4</v>
          </cell>
          <cell r="G56">
            <v>0.16087411825360851</v>
          </cell>
          <cell r="H56">
            <v>7.4048401735644212E-2</v>
          </cell>
          <cell r="I56">
            <v>12.89595728458009</v>
          </cell>
          <cell r="J56">
            <v>12.89595728458009</v>
          </cell>
          <cell r="K56">
            <v>9.0163543507202154E-2</v>
          </cell>
          <cell r="L56">
            <v>0</v>
          </cell>
          <cell r="M56">
            <v>2.9746571123148959E-2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9.0163543507202154E-2</v>
          </cell>
          <cell r="T56">
            <v>7.649048133750988E-2</v>
          </cell>
          <cell r="U56">
            <v>9.0163543507202154E-2</v>
          </cell>
          <cell r="V56">
            <v>9.0163543507202154E-2</v>
          </cell>
          <cell r="W56">
            <v>9.0163543507202154E-2</v>
          </cell>
          <cell r="X56">
            <v>9.0163543507202154E-2</v>
          </cell>
          <cell r="Y56">
            <v>9.0163543507202154E-2</v>
          </cell>
        </row>
        <row r="57">
          <cell r="C57">
            <v>3.0775916999999988</v>
          </cell>
          <cell r="D57">
            <v>13.924701299999359</v>
          </cell>
          <cell r="E57">
            <v>0.61942523333330257</v>
          </cell>
          <cell r="F57">
            <v>7.132401896765418E-3</v>
          </cell>
          <cell r="G57">
            <v>0.47909722173909841</v>
          </cell>
          <cell r="H57">
            <v>0.18013901030017179</v>
          </cell>
          <cell r="I57">
            <v>77</v>
          </cell>
          <cell r="J57">
            <v>77</v>
          </cell>
          <cell r="K57">
            <v>0.5</v>
          </cell>
          <cell r="L57">
            <v>1</v>
          </cell>
          <cell r="M57">
            <v>0.58143771019477253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0.30721621810439248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3.1640881999998101</v>
          </cell>
          <cell r="D58">
            <v>15.6894738500002</v>
          </cell>
          <cell r="E58">
            <v>0.70241154791661597</v>
          </cell>
          <cell r="F58">
            <v>7.5241712608508258E-3</v>
          </cell>
          <cell r="G58">
            <v>0.57143461413032715</v>
          </cell>
          <cell r="H58">
            <v>0.20387785069638839</v>
          </cell>
          <cell r="I58">
            <v>91.5</v>
          </cell>
          <cell r="J58">
            <v>91.5</v>
          </cell>
          <cell r="K58">
            <v>0.61467889908256879</v>
          </cell>
          <cell r="L58">
            <v>1</v>
          </cell>
          <cell r="M58">
            <v>0.63176774643339229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0.61467889908256879</v>
          </cell>
          <cell r="T58">
            <v>0.39048318763084272</v>
          </cell>
          <cell r="U58">
            <v>0.61467889908256879</v>
          </cell>
          <cell r="V58">
            <v>0.61467889908256879</v>
          </cell>
          <cell r="W58">
            <v>0.61467889908256879</v>
          </cell>
          <cell r="X58">
            <v>0.61467889908256879</v>
          </cell>
          <cell r="Y58">
            <v>0.61467889908256879</v>
          </cell>
        </row>
        <row r="59">
          <cell r="C59">
            <v>3.259803199999681</v>
          </cell>
          <cell r="D59">
            <v>16.847081050000241</v>
          </cell>
          <cell r="E59">
            <v>0.77410258478262939</v>
          </cell>
          <cell r="F59">
            <v>7.7780133728193104E-3</v>
          </cell>
          <cell r="G59">
            <v>0.65224898636364637</v>
          </cell>
          <cell r="H59">
            <v>0.2304287376204773</v>
          </cell>
          <cell r="I59">
            <v>99.5</v>
          </cell>
          <cell r="J59">
            <v>99.5</v>
          </cell>
          <cell r="K59">
            <v>0.67338383838383842</v>
          </cell>
          <cell r="L59">
            <v>1</v>
          </cell>
          <cell r="M59">
            <v>0.65938604929691991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0.67338383838383842</v>
          </cell>
          <cell r="T59">
            <v>0.44496294157903848</v>
          </cell>
          <cell r="U59">
            <v>0.67338383838383842</v>
          </cell>
          <cell r="V59">
            <v>0.67338383838383842</v>
          </cell>
          <cell r="W59">
            <v>0.67338383838383842</v>
          </cell>
          <cell r="X59">
            <v>0.67338383838383842</v>
          </cell>
          <cell r="Y59">
            <v>0.67338383838383842</v>
          </cell>
        </row>
        <row r="60">
          <cell r="C60">
            <v>3.8458059749997058</v>
          </cell>
          <cell r="D60">
            <v>19.803035900000481</v>
          </cell>
          <cell r="E60">
            <v>0.89140444479169378</v>
          </cell>
          <cell r="F60">
            <v>8.2671665637857779E-3</v>
          </cell>
          <cell r="G60">
            <v>0.79278818043481458</v>
          </cell>
          <cell r="H60">
            <v>0.27050691182395142</v>
          </cell>
          <cell r="I60">
            <v>109</v>
          </cell>
          <cell r="J60">
            <v>109</v>
          </cell>
          <cell r="K60">
            <v>0.73230532907952273</v>
          </cell>
          <cell r="L60">
            <v>1</v>
          </cell>
          <cell r="M60">
            <v>0.67197985908083602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0.73230532907952273</v>
          </cell>
          <cell r="T60">
            <v>0.4897828228098568</v>
          </cell>
          <cell r="U60">
            <v>0.73230532907952273</v>
          </cell>
          <cell r="V60">
            <v>0.73230532907952273</v>
          </cell>
          <cell r="W60">
            <v>0.73230532907952273</v>
          </cell>
          <cell r="X60">
            <v>0.73230532907952273</v>
          </cell>
          <cell r="Y60">
            <v>0.73230532907952273</v>
          </cell>
        </row>
        <row r="61">
          <cell r="C61">
            <v>4.6411177999990514</v>
          </cell>
          <cell r="D61">
            <v>27.042750300000421</v>
          </cell>
          <cell r="E61">
            <v>1.268702745454577</v>
          </cell>
          <cell r="F61">
            <v>1.093709263322911E-2</v>
          </cell>
          <cell r="G61">
            <v>1.1783134523809999</v>
          </cell>
          <cell r="H61">
            <v>0.52436985520704316</v>
          </cell>
          <cell r="I61">
            <v>134</v>
          </cell>
          <cell r="J61">
            <v>134</v>
          </cell>
          <cell r="K61">
            <v>0.87012987012987009</v>
          </cell>
          <cell r="L61">
            <v>1</v>
          </cell>
          <cell r="M61">
            <v>0.69381443695676037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0.60203294905065974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3.2302245159999581</v>
          </cell>
          <cell r="D55">
            <v>18.973432643999931</v>
          </cell>
          <cell r="E55">
            <v>0.6268313793360305</v>
          </cell>
          <cell r="F55">
            <v>5.9571152115609179E-3</v>
          </cell>
          <cell r="G55">
            <v>0.5432223845303652</v>
          </cell>
          <cell r="H55">
            <v>0.25443761519535479</v>
          </cell>
          <cell r="I55">
            <v>105.34</v>
          </cell>
          <cell r="J55">
            <v>105.34</v>
          </cell>
          <cell r="K55">
            <v>0.64327130251646281</v>
          </cell>
          <cell r="L55">
            <v>1</v>
          </cell>
          <cell r="M55">
            <v>0.64140339142353686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0.64327130251646281</v>
          </cell>
          <cell r="T55">
            <v>0.4140930061929689</v>
          </cell>
          <cell r="U55">
            <v>0.64327130251646281</v>
          </cell>
          <cell r="V55">
            <v>0.64327130251646281</v>
          </cell>
          <cell r="W55">
            <v>0.64327130251646281</v>
          </cell>
          <cell r="X55">
            <v>0.64327130251646281</v>
          </cell>
          <cell r="Y55">
            <v>0.64327130251646281</v>
          </cell>
        </row>
        <row r="56">
          <cell r="C56">
            <v>0.29346692604879898</v>
          </cell>
          <cell r="D56">
            <v>3.0383606439036641</v>
          </cell>
          <cell r="E56">
            <v>8.6674553195018877E-2</v>
          </cell>
          <cell r="F56">
            <v>5.6144185172433828E-4</v>
          </cell>
          <cell r="G56">
            <v>9.0596789199045333E-2</v>
          </cell>
          <cell r="H56">
            <v>4.3530822631951717E-2</v>
          </cell>
          <cell r="I56">
            <v>11.41357945249286</v>
          </cell>
          <cell r="J56">
            <v>11.41357945249286</v>
          </cell>
          <cell r="K56">
            <v>6.8988810970310108E-2</v>
          </cell>
          <cell r="L56">
            <v>0</v>
          </cell>
          <cell r="M56">
            <v>2.532216486760628E-2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6.8988810970310108E-2</v>
          </cell>
          <cell r="T56">
            <v>5.9000583086908157E-2</v>
          </cell>
          <cell r="U56">
            <v>6.8988810970310108E-2</v>
          </cell>
          <cell r="V56">
            <v>6.8988810970310108E-2</v>
          </cell>
          <cell r="W56">
            <v>6.8988810970310108E-2</v>
          </cell>
          <cell r="X56">
            <v>6.8988810970310108E-2</v>
          </cell>
          <cell r="Y56">
            <v>6.8988810970310108E-2</v>
          </cell>
        </row>
        <row r="57">
          <cell r="C57">
            <v>2.9422892999996288</v>
          </cell>
          <cell r="D57">
            <v>13.784408799999261</v>
          </cell>
          <cell r="E57">
            <v>0.48286082258061919</v>
          </cell>
          <cell r="F57">
            <v>4.9858510752688818E-3</v>
          </cell>
          <cell r="G57">
            <v>0.38096896333333158</v>
          </cell>
          <cell r="H57">
            <v>0.18889683960316889</v>
          </cell>
          <cell r="I57">
            <v>77</v>
          </cell>
          <cell r="J57">
            <v>77</v>
          </cell>
          <cell r="K57">
            <v>0.50375939849624063</v>
          </cell>
          <cell r="L57">
            <v>1</v>
          </cell>
          <cell r="M57">
            <v>0.58612277952241376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0.50375939849624063</v>
          </cell>
          <cell r="T57">
            <v>0.29977271929772298</v>
          </cell>
          <cell r="U57">
            <v>0.50375939849624063</v>
          </cell>
          <cell r="V57">
            <v>0.50375939849624063</v>
          </cell>
          <cell r="W57">
            <v>0.50375939849624063</v>
          </cell>
          <cell r="X57">
            <v>0.50375939849624063</v>
          </cell>
          <cell r="Y57">
            <v>0.50375939849624063</v>
          </cell>
        </row>
        <row r="58">
          <cell r="C58">
            <v>3.0176154000008069</v>
          </cell>
          <cell r="D58">
            <v>16.772842974998209</v>
          </cell>
          <cell r="E58">
            <v>0.56931309061584667</v>
          </cell>
          <cell r="F58">
            <v>5.6160805217119877E-3</v>
          </cell>
          <cell r="G58">
            <v>0.48219424281753309</v>
          </cell>
          <cell r="H58">
            <v>0.2399195451279863</v>
          </cell>
          <cell r="I58">
            <v>97</v>
          </cell>
          <cell r="J58">
            <v>97</v>
          </cell>
          <cell r="K58">
            <v>0.59292035398230092</v>
          </cell>
          <cell r="L58">
            <v>1</v>
          </cell>
          <cell r="M58">
            <v>0.63165324335883599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0.59292035398230092</v>
          </cell>
          <cell r="T58">
            <v>0.37548926208003891</v>
          </cell>
          <cell r="U58">
            <v>0.59292035398230092</v>
          </cell>
          <cell r="V58">
            <v>0.59292035398230092</v>
          </cell>
          <cell r="W58">
            <v>0.59292035398230092</v>
          </cell>
          <cell r="X58">
            <v>0.59292035398230092</v>
          </cell>
          <cell r="Y58">
            <v>0.59292035398230092</v>
          </cell>
        </row>
        <row r="59">
          <cell r="C59">
            <v>3.1042258000003362</v>
          </cell>
          <cell r="D59">
            <v>18.028534399999661</v>
          </cell>
          <cell r="E59">
            <v>0.60078080909087217</v>
          </cell>
          <cell r="F59">
            <v>5.8913753506311039E-3</v>
          </cell>
          <cell r="G59">
            <v>0.52407247931981948</v>
          </cell>
          <cell r="H59">
            <v>0.24412966454737209</v>
          </cell>
          <cell r="I59">
            <v>104</v>
          </cell>
          <cell r="J59">
            <v>104</v>
          </cell>
          <cell r="K59">
            <v>0.64423076923076927</v>
          </cell>
          <cell r="L59">
            <v>1</v>
          </cell>
          <cell r="M59">
            <v>0.64765722264317349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0.64423076923076927</v>
          </cell>
          <cell r="T59">
            <v>0.41726439404417232</v>
          </cell>
          <cell r="U59">
            <v>0.64423076923076927</v>
          </cell>
          <cell r="V59">
            <v>0.64423076923076927</v>
          </cell>
          <cell r="W59">
            <v>0.64423076923076927</v>
          </cell>
          <cell r="X59">
            <v>0.64423076923076927</v>
          </cell>
          <cell r="Y59">
            <v>0.64423076923076927</v>
          </cell>
        </row>
        <row r="60">
          <cell r="C60">
            <v>3.481853849999951</v>
          </cell>
          <cell r="D60">
            <v>19.81499597500186</v>
          </cell>
          <cell r="E60">
            <v>0.64416945628785049</v>
          </cell>
          <cell r="F60">
            <v>6.1683702171368296E-3</v>
          </cell>
          <cell r="G60">
            <v>0.5642121857758452</v>
          </cell>
          <cell r="H60">
            <v>0.25779186858730402</v>
          </cell>
          <cell r="I60">
            <v>113</v>
          </cell>
          <cell r="J60">
            <v>113</v>
          </cell>
          <cell r="K60">
            <v>0.69072164948453607</v>
          </cell>
          <cell r="L60">
            <v>1</v>
          </cell>
          <cell r="M60">
            <v>0.66015538826896591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0.69072164948453607</v>
          </cell>
          <cell r="T60">
            <v>0.45634198025964468</v>
          </cell>
          <cell r="U60">
            <v>0.69072164948453607</v>
          </cell>
          <cell r="V60">
            <v>0.69072164948453607</v>
          </cell>
          <cell r="W60">
            <v>0.69072164948453607</v>
          </cell>
          <cell r="X60">
            <v>0.69072164948453607</v>
          </cell>
          <cell r="Y60">
            <v>0.69072164948453607</v>
          </cell>
        </row>
        <row r="61">
          <cell r="C61">
            <v>3.950437000000647</v>
          </cell>
          <cell r="D61">
            <v>26.247598400000189</v>
          </cell>
          <cell r="E61">
            <v>0.86480474137936747</v>
          </cell>
          <cell r="F61">
            <v>8.3154302055708403E-3</v>
          </cell>
          <cell r="G61">
            <v>0.75460358928575033</v>
          </cell>
          <cell r="H61">
            <v>0.49628963618782568</v>
          </cell>
          <cell r="I61">
            <v>133</v>
          </cell>
          <cell r="J61">
            <v>133</v>
          </cell>
          <cell r="K61">
            <v>0.87012987012987009</v>
          </cell>
          <cell r="L61">
            <v>1</v>
          </cell>
          <cell r="M61">
            <v>0.69571377265456946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0.60536133464748254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workbookViewId="0">
      <selection activeCell="B4" sqref="B4"/>
    </sheetView>
  </sheetViews>
  <sheetFormatPr defaultRowHeight="14.5" x14ac:dyDescent="0.35"/>
  <cols>
    <col min="2" max="2" width="8.7265625" customWidth="1"/>
    <col min="5" max="5" width="8.7265625" customWidth="1"/>
    <col min="7" max="7" width="8.7265625" customWidth="1"/>
    <col min="10" max="24" width="8.7265625" customWidth="1"/>
    <col min="34" max="34" width="11.90625" customWidth="1"/>
    <col min="35" max="35" width="10.36328125" customWidth="1"/>
    <col min="36" max="36" width="12.45312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[1]Globals!C55</f>
        <v>4.0245083119999689</v>
      </c>
      <c r="C4" s="2">
        <f>[1]Globals!D55</f>
        <v>9.9501792959999378</v>
      </c>
      <c r="D4" s="2">
        <f>[1]Globals!E55</f>
        <v>2.520820034999979</v>
      </c>
      <c r="E4" s="2">
        <f>[1]Globals!F55</f>
        <v>5.2140097794749957E-2</v>
      </c>
      <c r="F4" s="2">
        <f>[1]Globals!G55</f>
        <v>2.0195906093333158</v>
      </c>
      <c r="G4" s="2">
        <f>[1]Globals!H55</f>
        <v>0.29610636512991312</v>
      </c>
      <c r="H4" s="2">
        <f>[1]Globals!I55</f>
        <v>47.16</v>
      </c>
      <c r="I4" s="2">
        <f>[1]Globals!J55</f>
        <v>47.16</v>
      </c>
      <c r="J4" s="2">
        <f>[1]Globals!K55</f>
        <v>0.84639246206785079</v>
      </c>
      <c r="K4" s="2">
        <f>[1]Globals!L55</f>
        <v>1</v>
      </c>
      <c r="L4" s="2">
        <f>[1]Globals!M55</f>
        <v>0.78225776261392865</v>
      </c>
      <c r="M4" s="2">
        <f>[1]Globals!N55</f>
        <v>1</v>
      </c>
      <c r="N4" s="2">
        <f>[1]Globals!O55</f>
        <v>1</v>
      </c>
      <c r="O4" s="2">
        <f>[1]Globals!P55</f>
        <v>1</v>
      </c>
      <c r="P4" s="2">
        <f>[1]Globals!Q55</f>
        <v>1</v>
      </c>
      <c r="Q4" s="2">
        <f>[1]Globals!R55</f>
        <v>1</v>
      </c>
      <c r="R4" s="2">
        <f>[1]Globals!S55</f>
        <v>0.84639246206785079</v>
      </c>
      <c r="S4" s="2">
        <f>[1]Globals!T55</f>
        <v>0.6706894276206955</v>
      </c>
      <c r="T4" s="2">
        <f>[1]Globals!U55</f>
        <v>0.84639246206785079</v>
      </c>
      <c r="U4" s="2">
        <f>[1]Globals!V55</f>
        <v>0.84639246206785079</v>
      </c>
      <c r="V4" s="2">
        <f>[1]Globals!W55</f>
        <v>0.84639246206785079</v>
      </c>
      <c r="W4" s="2">
        <f>[1]Globals!X55</f>
        <v>0.84639246206785079</v>
      </c>
      <c r="X4" s="3">
        <f>[1]Globals!Y55</f>
        <v>0.84639246206785079</v>
      </c>
      <c r="Z4" s="1" t="s">
        <v>23</v>
      </c>
      <c r="AA4" s="1">
        <f t="shared" ref="AA4:AA12" si="0">J4</f>
        <v>0.84639246206785079</v>
      </c>
      <c r="AB4" s="3">
        <f t="shared" ref="AB4:AB12" si="1">Q4</f>
        <v>1</v>
      </c>
      <c r="AC4" s="3">
        <f t="shared" ref="AC4:AC12" si="2">X4</f>
        <v>0.84639246206785079</v>
      </c>
      <c r="AD4" s="3"/>
      <c r="AF4" s="12">
        <v>2</v>
      </c>
      <c r="AG4" s="13">
        <v>2</v>
      </c>
      <c r="AH4" s="29">
        <f>AA8</f>
        <v>0.90697674418604646</v>
      </c>
      <c r="AI4" s="30">
        <f t="shared" ref="AI4:AJ4" si="3">AB8</f>
        <v>1</v>
      </c>
      <c r="AJ4" s="31">
        <f t="shared" si="3"/>
        <v>0.90697674418604646</v>
      </c>
      <c r="AK4" s="3"/>
    </row>
    <row r="5" spans="1:37" x14ac:dyDescent="0.35">
      <c r="A5" s="12" t="s">
        <v>24</v>
      </c>
      <c r="B5" s="16">
        <f>[1]Globals!C56</f>
        <v>7.9078667468182942E-2</v>
      </c>
      <c r="C5" s="13">
        <f>[1]Globals!D56</f>
        <v>3.4858346501632771</v>
      </c>
      <c r="D5" s="13">
        <f>[1]Globals!E56</f>
        <v>0.87110379357720746</v>
      </c>
      <c r="E5" s="13">
        <f>[1]Globals!F56</f>
        <v>9.8601776616545744E-3</v>
      </c>
      <c r="F5" s="13">
        <f>[1]Globals!G56</f>
        <v>1.166666465577286</v>
      </c>
      <c r="G5" s="13">
        <f>[1]Globals!H56</f>
        <v>0.22959192436564441</v>
      </c>
      <c r="H5" s="13">
        <f>[1]Globals!I56</f>
        <v>7.38271561120421</v>
      </c>
      <c r="I5" s="13">
        <f>[1]Globals!J56</f>
        <v>7.38271561120421</v>
      </c>
      <c r="J5" s="13">
        <f>[1]Globals!K56</f>
        <v>0.12703625496977039</v>
      </c>
      <c r="K5" s="13">
        <f>[1]Globals!L56</f>
        <v>0</v>
      </c>
      <c r="L5" s="13">
        <f>[1]Globals!M56</f>
        <v>7.1675474246442938E-2</v>
      </c>
      <c r="M5" s="13">
        <f>[1]Globals!N56</f>
        <v>0</v>
      </c>
      <c r="N5" s="13">
        <f>[1]Globals!O56</f>
        <v>0</v>
      </c>
      <c r="O5" s="13">
        <f>[1]Globals!P56</f>
        <v>0</v>
      </c>
      <c r="P5" s="13">
        <f>[1]Globals!Q56</f>
        <v>0</v>
      </c>
      <c r="Q5" s="13">
        <f>[1]Globals!R56</f>
        <v>0</v>
      </c>
      <c r="R5" s="13">
        <f>[1]Globals!S56</f>
        <v>0.12703625496977039</v>
      </c>
      <c r="S5" s="13">
        <f>[1]Globals!T56</f>
        <v>0.15523410538121871</v>
      </c>
      <c r="T5" s="13">
        <f>[1]Globals!U56</f>
        <v>0.12703625496977039</v>
      </c>
      <c r="U5" s="13">
        <f>[1]Globals!V56</f>
        <v>0.12703625496977039</v>
      </c>
      <c r="V5" s="13">
        <f>[1]Globals!W56</f>
        <v>0.12703625496977039</v>
      </c>
      <c r="W5" s="13">
        <f>[1]Globals!X56</f>
        <v>0.12703625496977039</v>
      </c>
      <c r="X5" s="14">
        <f>[1]Globals!Y56</f>
        <v>0.12703625496977039</v>
      </c>
      <c r="Z5" s="16" t="s">
        <v>24</v>
      </c>
      <c r="AA5" s="16">
        <f t="shared" si="0"/>
        <v>0.12703625496977039</v>
      </c>
      <c r="AB5" s="14">
        <f t="shared" si="1"/>
        <v>0</v>
      </c>
      <c r="AC5" s="14">
        <f t="shared" si="2"/>
        <v>0.12703625496977039</v>
      </c>
      <c r="AD5" s="14"/>
      <c r="AF5" s="12">
        <v>2</v>
      </c>
      <c r="AG5" s="13">
        <v>4</v>
      </c>
      <c r="AH5" s="32">
        <f>AA21</f>
        <v>0.70321637426900585</v>
      </c>
      <c r="AI5" s="33">
        <f t="shared" ref="AI5:AJ5" si="4">AB21</f>
        <v>1</v>
      </c>
      <c r="AJ5" s="34">
        <f t="shared" si="4"/>
        <v>0.70321637426900585</v>
      </c>
      <c r="AK5" s="14"/>
    </row>
    <row r="6" spans="1:37" ht="15" thickBot="1" x14ac:dyDescent="0.4">
      <c r="A6" s="12" t="s">
        <v>25</v>
      </c>
      <c r="B6" s="16">
        <f>[1]Globals!C57</f>
        <v>3.8191221999995828</v>
      </c>
      <c r="C6" s="13">
        <f>[1]Globals!D57</f>
        <v>6.9868376000000723</v>
      </c>
      <c r="D6" s="13">
        <f>[1]Globals!E57</f>
        <v>1.7794932750000141</v>
      </c>
      <c r="E6" s="13">
        <f>[1]Globals!F57</f>
        <v>4.4441318604652301E-2</v>
      </c>
      <c r="F6" s="13">
        <f>[1]Globals!G57</f>
        <v>1.049862799999876</v>
      </c>
      <c r="G6" s="13">
        <f>[1]Globals!H57</f>
        <v>0.10335342606837521</v>
      </c>
      <c r="H6" s="13">
        <f>[1]Globals!I57</f>
        <v>39</v>
      </c>
      <c r="I6" s="13">
        <f>[1]Globals!J57</f>
        <v>39</v>
      </c>
      <c r="J6" s="13">
        <f>[1]Globals!K57</f>
        <v>0.68421052631578949</v>
      </c>
      <c r="K6" s="13">
        <f>[1]Globals!L57</f>
        <v>1</v>
      </c>
      <c r="L6" s="13">
        <f>[1]Globals!M57</f>
        <v>0.66681245331031946</v>
      </c>
      <c r="M6" s="13">
        <f>[1]Globals!N57</f>
        <v>1</v>
      </c>
      <c r="N6" s="13">
        <f>[1]Globals!O57</f>
        <v>1</v>
      </c>
      <c r="O6" s="13">
        <f>[1]Globals!P57</f>
        <v>1</v>
      </c>
      <c r="P6" s="13">
        <f>[1]Globals!Q57</f>
        <v>1</v>
      </c>
      <c r="Q6" s="13">
        <f>[1]Globals!R57</f>
        <v>1</v>
      </c>
      <c r="R6" s="13">
        <f>[1]Globals!S57</f>
        <v>0.68421052631578949</v>
      </c>
      <c r="S6" s="13">
        <f>[1]Globals!T57</f>
        <v>0.45624009963337647</v>
      </c>
      <c r="T6" s="13">
        <f>[1]Globals!U57</f>
        <v>0.68421052631578949</v>
      </c>
      <c r="U6" s="13">
        <f>[1]Globals!V57</f>
        <v>0.68421052631578949</v>
      </c>
      <c r="V6" s="13">
        <f>[1]Globals!W57</f>
        <v>0.68421052631578949</v>
      </c>
      <c r="W6" s="13">
        <f>[1]Globals!X57</f>
        <v>0.68421052631578949</v>
      </c>
      <c r="X6" s="14">
        <f>[1]Globals!Y57</f>
        <v>0.68421052631578949</v>
      </c>
      <c r="Z6" s="16" t="s">
        <v>25</v>
      </c>
      <c r="AA6" s="16">
        <f t="shared" si="0"/>
        <v>0.68421052631578949</v>
      </c>
      <c r="AB6" s="14">
        <f t="shared" si="1"/>
        <v>1</v>
      </c>
      <c r="AC6" s="14">
        <f t="shared" si="2"/>
        <v>0.68421052631578949</v>
      </c>
      <c r="AD6" s="14"/>
      <c r="AF6" s="12">
        <v>2</v>
      </c>
      <c r="AG6" s="13">
        <v>6</v>
      </c>
      <c r="AH6" s="16">
        <f>AA34</f>
        <v>0.72246998284734132</v>
      </c>
      <c r="AI6">
        <f t="shared" ref="AI6:AJ6" si="5">AB34</f>
        <v>1</v>
      </c>
      <c r="AJ6" s="14">
        <f t="shared" si="5"/>
        <v>0.72246998284734132</v>
      </c>
      <c r="AK6" s="14"/>
    </row>
    <row r="7" spans="1:37" x14ac:dyDescent="0.35">
      <c r="A7" s="12" t="s">
        <v>26</v>
      </c>
      <c r="B7" s="16">
        <f>[1]Globals!C58</f>
        <v>3.9972667750001989</v>
      </c>
      <c r="C7" s="13">
        <f>[1]Globals!D58</f>
        <v>7.5155798500001234</v>
      </c>
      <c r="D7" s="13">
        <f>[1]Globals!E58</f>
        <v>1.911344300000021</v>
      </c>
      <c r="E7" s="13">
        <f>[1]Globals!F58</f>
        <v>4.5527687824240097E-2</v>
      </c>
      <c r="F7" s="13">
        <f>[1]Globals!G58</f>
        <v>1.213316608333336</v>
      </c>
      <c r="G7" s="13">
        <f>[1]Globals!H58</f>
        <v>0.1412056632234438</v>
      </c>
      <c r="H7" s="13">
        <f>[1]Globals!I58</f>
        <v>43</v>
      </c>
      <c r="I7" s="13">
        <f>[1]Globals!J58</f>
        <v>43</v>
      </c>
      <c r="J7" s="13">
        <f>[1]Globals!K58</f>
        <v>0.68421052631578949</v>
      </c>
      <c r="K7" s="13">
        <f>[1]Globals!L58</f>
        <v>1</v>
      </c>
      <c r="L7" s="13">
        <f>[1]Globals!M58</f>
        <v>0.68626446060503965</v>
      </c>
      <c r="M7" s="13">
        <f>[1]Globals!N58</f>
        <v>1</v>
      </c>
      <c r="N7" s="13">
        <f>[1]Globals!O58</f>
        <v>1</v>
      </c>
      <c r="O7" s="13">
        <f>[1]Globals!P58</f>
        <v>1</v>
      </c>
      <c r="P7" s="13">
        <f>[1]Globals!Q58</f>
        <v>1</v>
      </c>
      <c r="Q7" s="13">
        <f>[1]Globals!R58</f>
        <v>1</v>
      </c>
      <c r="R7" s="13">
        <f>[1]Globals!S58</f>
        <v>0.68421052631578949</v>
      </c>
      <c r="S7" s="13">
        <f>[1]Globals!T58</f>
        <v>0.46954936778239548</v>
      </c>
      <c r="T7" s="13">
        <f>[1]Globals!U58</f>
        <v>0.68421052631578949</v>
      </c>
      <c r="U7" s="13">
        <f>[1]Globals!V58</f>
        <v>0.68421052631578949</v>
      </c>
      <c r="V7" s="13">
        <f>[1]Globals!W58</f>
        <v>0.68421052631578949</v>
      </c>
      <c r="W7" s="13">
        <f>[1]Globals!X58</f>
        <v>0.68421052631578949</v>
      </c>
      <c r="X7" s="14">
        <f>[1]Globals!Y58</f>
        <v>0.68421052631578949</v>
      </c>
      <c r="Z7" s="16" t="s">
        <v>26</v>
      </c>
      <c r="AA7" s="16">
        <f t="shared" si="0"/>
        <v>0.68421052631578949</v>
      </c>
      <c r="AB7" s="14">
        <f t="shared" si="1"/>
        <v>1</v>
      </c>
      <c r="AC7" s="14">
        <f t="shared" si="2"/>
        <v>0.68421052631578949</v>
      </c>
      <c r="AD7" s="14"/>
      <c r="AF7" s="12">
        <v>4</v>
      </c>
      <c r="AG7" s="13">
        <v>2</v>
      </c>
      <c r="AH7" s="29">
        <f>AA47</f>
        <v>0.73584905660377353</v>
      </c>
      <c r="AI7" s="30">
        <f t="shared" ref="AI7:AJ7" si="6">AB47</f>
        <v>1</v>
      </c>
      <c r="AJ7" s="31">
        <f t="shared" si="6"/>
        <v>0.73584905660377353</v>
      </c>
      <c r="AK7" s="14"/>
    </row>
    <row r="8" spans="1:37" x14ac:dyDescent="0.35">
      <c r="A8" s="12" t="s">
        <v>27</v>
      </c>
      <c r="B8" s="16">
        <f>[1]Globals!C59</f>
        <v>4.0112567499999727</v>
      </c>
      <c r="C8" s="13">
        <f>[1]Globals!D59</f>
        <v>7.7259225000000384</v>
      </c>
      <c r="D8" s="13">
        <f>[1]Globals!E59</f>
        <v>1.9639223000000039</v>
      </c>
      <c r="E8" s="13">
        <f>[1]Globals!F59</f>
        <v>4.6459945512818637E-2</v>
      </c>
      <c r="F8" s="13">
        <f>[1]Globals!G59</f>
        <v>1.243049950000005</v>
      </c>
      <c r="G8" s="13">
        <f>[1]Globals!H59</f>
        <v>0.14361946316849811</v>
      </c>
      <c r="H8" s="13">
        <f>[1]Globals!I59</f>
        <v>43</v>
      </c>
      <c r="I8" s="13">
        <f>[1]Globals!J59</f>
        <v>43</v>
      </c>
      <c r="J8" s="13">
        <f>[1]Globals!K59</f>
        <v>0.90697674418604646</v>
      </c>
      <c r="K8" s="13">
        <f>[1]Globals!L59</f>
        <v>1</v>
      </c>
      <c r="L8" s="13">
        <f>[1]Globals!M59</f>
        <v>0.82452471022513263</v>
      </c>
      <c r="M8" s="13">
        <f>[1]Globals!N59</f>
        <v>1</v>
      </c>
      <c r="N8" s="13">
        <f>[1]Globals!O59</f>
        <v>1</v>
      </c>
      <c r="O8" s="13">
        <f>[1]Globals!P59</f>
        <v>1</v>
      </c>
      <c r="P8" s="13">
        <f>[1]Globals!Q59</f>
        <v>1</v>
      </c>
      <c r="Q8" s="13">
        <f>[1]Globals!R59</f>
        <v>1</v>
      </c>
      <c r="R8" s="13">
        <f>[1]Globals!S59</f>
        <v>0.90697674418604646</v>
      </c>
      <c r="S8" s="13">
        <f>[1]Globals!T59</f>
        <v>0.74782473718093412</v>
      </c>
      <c r="T8" s="13">
        <f>[1]Globals!U59</f>
        <v>0.90697674418604646</v>
      </c>
      <c r="U8" s="13">
        <f>[1]Globals!V59</f>
        <v>0.90697674418604646</v>
      </c>
      <c r="V8" s="13">
        <f>[1]Globals!W59</f>
        <v>0.90697674418604646</v>
      </c>
      <c r="W8" s="13">
        <f>[1]Globals!X59</f>
        <v>0.90697674418604646</v>
      </c>
      <c r="X8" s="14">
        <f>[1]Globals!Y59</f>
        <v>0.90697674418604646</v>
      </c>
      <c r="Z8" s="16" t="s">
        <v>27</v>
      </c>
      <c r="AA8" s="16">
        <f t="shared" si="0"/>
        <v>0.90697674418604646</v>
      </c>
      <c r="AB8" s="14">
        <f t="shared" si="1"/>
        <v>1</v>
      </c>
      <c r="AC8" s="14">
        <f t="shared" si="2"/>
        <v>0.90697674418604646</v>
      </c>
      <c r="AD8" s="14"/>
      <c r="AF8" s="12">
        <v>4</v>
      </c>
      <c r="AG8" s="13">
        <v>4</v>
      </c>
      <c r="AH8" s="32">
        <f>AA60</f>
        <v>0.68421052631578949</v>
      </c>
      <c r="AI8" s="33">
        <f t="shared" ref="AI8:AJ8" si="7">AB60</f>
        <v>1</v>
      </c>
      <c r="AJ8" s="34">
        <f t="shared" si="7"/>
        <v>0.68421052631578949</v>
      </c>
      <c r="AK8" s="14"/>
    </row>
    <row r="9" spans="1:37" ht="15" thickBot="1" x14ac:dyDescent="0.4">
      <c r="A9" s="12" t="s">
        <v>28</v>
      </c>
      <c r="B9" s="16">
        <f>[1]Globals!C60</f>
        <v>4.0537589250001096</v>
      </c>
      <c r="C9" s="13">
        <f>[1]Globals!D60</f>
        <v>14.5025513499999</v>
      </c>
      <c r="D9" s="13">
        <f>[1]Globals!E60</f>
        <v>3.6584940124999701</v>
      </c>
      <c r="E9" s="13">
        <f>[1]Globals!F60</f>
        <v>6.4184105482455608E-2</v>
      </c>
      <c r="F9" s="13">
        <f>[1]Globals!G60</f>
        <v>3.5548970166666458</v>
      </c>
      <c r="G9" s="13">
        <f>[1]Globals!H60</f>
        <v>0.58564583252136426</v>
      </c>
      <c r="H9" s="13">
        <f>[1]Globals!I60</f>
        <v>57</v>
      </c>
      <c r="I9" s="13">
        <f>[1]Globals!J60</f>
        <v>57</v>
      </c>
      <c r="J9" s="13">
        <f>[1]Globals!K60</f>
        <v>0.90697674418604646</v>
      </c>
      <c r="K9" s="13">
        <f>[1]Globals!L60</f>
        <v>1</v>
      </c>
      <c r="L9" s="13">
        <f>[1]Globals!M60</f>
        <v>0.83227307553392282</v>
      </c>
      <c r="M9" s="13">
        <f>[1]Globals!N60</f>
        <v>1</v>
      </c>
      <c r="N9" s="13">
        <f>[1]Globals!O60</f>
        <v>1</v>
      </c>
      <c r="O9" s="13">
        <f>[1]Globals!P60</f>
        <v>1</v>
      </c>
      <c r="P9" s="13">
        <f>[1]Globals!Q60</f>
        <v>1</v>
      </c>
      <c r="Q9" s="13">
        <f>[1]Globals!R60</f>
        <v>1</v>
      </c>
      <c r="R9" s="13">
        <f>[1]Globals!S60</f>
        <v>0.90697674418604646</v>
      </c>
      <c r="S9" s="13">
        <f>[1]Globals!T60</f>
        <v>0.75485232432146487</v>
      </c>
      <c r="T9" s="13">
        <f>[1]Globals!U60</f>
        <v>0.90697674418604646</v>
      </c>
      <c r="U9" s="13">
        <f>[1]Globals!V60</f>
        <v>0.90697674418604646</v>
      </c>
      <c r="V9" s="13">
        <f>[1]Globals!W60</f>
        <v>0.90697674418604646</v>
      </c>
      <c r="W9" s="13">
        <f>[1]Globals!X60</f>
        <v>0.90697674418604646</v>
      </c>
      <c r="X9" s="14">
        <f>[1]Globals!Y60</f>
        <v>0.90697674418604646</v>
      </c>
      <c r="Z9" s="16" t="s">
        <v>28</v>
      </c>
      <c r="AA9" s="16">
        <f t="shared" si="0"/>
        <v>0.90697674418604646</v>
      </c>
      <c r="AB9" s="14">
        <f t="shared" si="1"/>
        <v>1</v>
      </c>
      <c r="AC9" s="14">
        <f t="shared" si="2"/>
        <v>0.90697674418604646</v>
      </c>
      <c r="AD9" s="14"/>
      <c r="AF9" s="12">
        <v>4</v>
      </c>
      <c r="AG9" s="13">
        <v>6</v>
      </c>
      <c r="AH9" s="4">
        <f>AA73</f>
        <v>0.6964285714285714</v>
      </c>
      <c r="AI9" s="5">
        <f t="shared" ref="AI9:AJ9" si="8">AB73</f>
        <v>1</v>
      </c>
      <c r="AJ9" s="6">
        <f t="shared" si="8"/>
        <v>0.6964285714285714</v>
      </c>
      <c r="AK9" s="14"/>
    </row>
    <row r="10" spans="1:37" x14ac:dyDescent="0.35">
      <c r="A10" s="12" t="s">
        <v>29</v>
      </c>
      <c r="B10" s="16">
        <f>[1]Globals!C61</f>
        <v>4.4110391000000391</v>
      </c>
      <c r="C10" s="13">
        <f>[1]Globals!D61</f>
        <v>16.151118600000189</v>
      </c>
      <c r="D10" s="13">
        <f>[1]Globals!E61</f>
        <v>4.0701336000000623</v>
      </c>
      <c r="E10" s="13">
        <f>[1]Globals!F61</f>
        <v>7.1405852631580044E-2</v>
      </c>
      <c r="F10" s="13">
        <f>[1]Globals!G61</f>
        <v>4.074501533333394</v>
      </c>
      <c r="G10" s="13">
        <f>[1]Globals!H61</f>
        <v>0.7130452235897432</v>
      </c>
      <c r="H10" s="13">
        <f>[1]Globals!I61</f>
        <v>57</v>
      </c>
      <c r="I10" s="13">
        <f>[1]Globals!J61</f>
        <v>57</v>
      </c>
      <c r="J10" s="13">
        <f>[1]Globals!K61</f>
        <v>1</v>
      </c>
      <c r="K10" s="13">
        <f>[1]Globals!L61</f>
        <v>1</v>
      </c>
      <c r="L10" s="13">
        <f>[1]Globals!M61</f>
        <v>0.85401787128725182</v>
      </c>
      <c r="M10" s="13">
        <f>[1]Globals!N61</f>
        <v>1</v>
      </c>
      <c r="N10" s="13">
        <f>[1]Globals!O61</f>
        <v>1</v>
      </c>
      <c r="O10" s="13">
        <f>[1]Globals!P61</f>
        <v>1</v>
      </c>
      <c r="P10" s="13">
        <f>[1]Globals!Q61</f>
        <v>1</v>
      </c>
      <c r="Q10" s="13">
        <f>[1]Globals!R61</f>
        <v>1</v>
      </c>
      <c r="R10" s="13">
        <f>[1]Globals!S61</f>
        <v>1</v>
      </c>
      <c r="S10" s="13">
        <f>[1]Globals!T61</f>
        <v>0.85401787128725182</v>
      </c>
      <c r="T10" s="13">
        <f>[1]Globals!U61</f>
        <v>1</v>
      </c>
      <c r="U10" s="13">
        <f>[1]Globals!V61</f>
        <v>1</v>
      </c>
      <c r="V10" s="13">
        <f>[1]Globals!W61</f>
        <v>1</v>
      </c>
      <c r="W10" s="13">
        <f>[1]Globals!X61</f>
        <v>1</v>
      </c>
      <c r="X10" s="14">
        <f>[1]Globals!Y61</f>
        <v>1</v>
      </c>
      <c r="Z10" s="16" t="s">
        <v>29</v>
      </c>
      <c r="AA10" s="16">
        <f t="shared" si="0"/>
        <v>1</v>
      </c>
      <c r="AB10" s="14">
        <f t="shared" si="1"/>
        <v>1</v>
      </c>
      <c r="AC10" s="14">
        <f t="shared" si="2"/>
        <v>1</v>
      </c>
      <c r="AD10" s="14"/>
      <c r="AF10" s="12">
        <v>6</v>
      </c>
      <c r="AG10" s="13">
        <v>2</v>
      </c>
      <c r="AH10" s="29">
        <f>AA86</f>
        <v>0.76470588235294112</v>
      </c>
      <c r="AI10" s="30">
        <f t="shared" ref="AI10:AJ10" si="9">AB86</f>
        <v>1</v>
      </c>
      <c r="AJ10" s="31">
        <f t="shared" si="9"/>
        <v>0.76470588235294112</v>
      </c>
      <c r="AK10" s="14"/>
    </row>
    <row r="11" spans="1:37" x14ac:dyDescent="0.35">
      <c r="A11" s="12" t="s">
        <v>32</v>
      </c>
      <c r="B11" s="16">
        <f>B9-B7</f>
        <v>5.6492149999910701E-2</v>
      </c>
      <c r="C11" s="13">
        <f t="shared" ref="C11:X11" si="10">C9-C7</f>
        <v>6.9869714999997763</v>
      </c>
      <c r="D11" s="13">
        <f t="shared" si="10"/>
        <v>1.7471497124999491</v>
      </c>
      <c r="E11" s="13">
        <f t="shared" si="10"/>
        <v>1.8656417658215511E-2</v>
      </c>
      <c r="F11" s="13">
        <f t="shared" si="10"/>
        <v>2.3415804083333098</v>
      </c>
      <c r="G11" s="13">
        <f t="shared" si="10"/>
        <v>0.44444016929792046</v>
      </c>
      <c r="H11" s="13">
        <f t="shared" si="10"/>
        <v>14</v>
      </c>
      <c r="I11" s="13">
        <f t="shared" si="10"/>
        <v>14</v>
      </c>
      <c r="J11" s="13">
        <f t="shared" si="10"/>
        <v>0.22276621787025697</v>
      </c>
      <c r="K11" s="13">
        <f t="shared" si="10"/>
        <v>0</v>
      </c>
      <c r="L11" s="13">
        <f t="shared" si="10"/>
        <v>0.14600861492888317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0</v>
      </c>
      <c r="R11" s="13">
        <f t="shared" si="10"/>
        <v>0.22276621787025697</v>
      </c>
      <c r="S11" s="13">
        <f t="shared" si="10"/>
        <v>0.2853029565390694</v>
      </c>
      <c r="T11" s="13">
        <f t="shared" si="10"/>
        <v>0.22276621787025697</v>
      </c>
      <c r="U11" s="13">
        <f t="shared" si="10"/>
        <v>0.22276621787025697</v>
      </c>
      <c r="V11" s="13">
        <f t="shared" si="10"/>
        <v>0.22276621787025697</v>
      </c>
      <c r="W11" s="13">
        <f t="shared" si="10"/>
        <v>0.22276621787025697</v>
      </c>
      <c r="X11" s="14">
        <f t="shared" si="10"/>
        <v>0.22276621787025697</v>
      </c>
      <c r="Z11" s="16" t="s">
        <v>32</v>
      </c>
      <c r="AA11" s="16">
        <f t="shared" si="0"/>
        <v>0.22276621787025697</v>
      </c>
      <c r="AB11" s="14">
        <f t="shared" si="1"/>
        <v>0</v>
      </c>
      <c r="AC11" s="14">
        <f t="shared" si="2"/>
        <v>0.22276621787025697</v>
      </c>
      <c r="AD11" s="14"/>
      <c r="AF11" s="12">
        <v>6</v>
      </c>
      <c r="AG11" s="13">
        <v>4</v>
      </c>
      <c r="AH11" s="32">
        <f>AA99</f>
        <v>0.6964285714285714</v>
      </c>
      <c r="AI11" s="33">
        <f t="shared" ref="AI11:AJ11" si="11">AB99</f>
        <v>1</v>
      </c>
      <c r="AJ11" s="34">
        <f t="shared" si="11"/>
        <v>0.6964285714285714</v>
      </c>
      <c r="AK11" s="14"/>
    </row>
    <row r="12" spans="1:37" ht="15" thickBot="1" x14ac:dyDescent="0.4">
      <c r="A12" s="8" t="s">
        <v>33</v>
      </c>
      <c r="B12" s="4">
        <f>B10-B6</f>
        <v>0.59191690000045627</v>
      </c>
      <c r="C12" s="5">
        <f t="shared" ref="C12:X12" si="12">C10-C6</f>
        <v>9.1642810000001163</v>
      </c>
      <c r="D12" s="5">
        <f t="shared" si="12"/>
        <v>2.290640325000048</v>
      </c>
      <c r="E12" s="5">
        <f t="shared" si="12"/>
        <v>2.6964534026927743E-2</v>
      </c>
      <c r="F12" s="5">
        <f t="shared" si="12"/>
        <v>3.0246387333335178</v>
      </c>
      <c r="G12" s="5">
        <f t="shared" si="12"/>
        <v>0.60969179752136804</v>
      </c>
      <c r="H12" s="5">
        <f t="shared" si="12"/>
        <v>18</v>
      </c>
      <c r="I12" s="5">
        <f t="shared" si="12"/>
        <v>18</v>
      </c>
      <c r="J12" s="5">
        <f t="shared" si="12"/>
        <v>0.31578947368421051</v>
      </c>
      <c r="K12" s="5">
        <f t="shared" si="12"/>
        <v>0</v>
      </c>
      <c r="L12" s="5">
        <f t="shared" si="12"/>
        <v>0.18720541797693235</v>
      </c>
      <c r="M12" s="5">
        <f t="shared" si="12"/>
        <v>0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0</v>
      </c>
      <c r="R12" s="5">
        <f t="shared" si="12"/>
        <v>0.31578947368421051</v>
      </c>
      <c r="S12" s="5">
        <f t="shared" si="12"/>
        <v>0.39777777165387534</v>
      </c>
      <c r="T12" s="5">
        <f t="shared" si="12"/>
        <v>0.31578947368421051</v>
      </c>
      <c r="U12" s="5">
        <f t="shared" si="12"/>
        <v>0.31578947368421051</v>
      </c>
      <c r="V12" s="5">
        <f t="shared" si="12"/>
        <v>0.31578947368421051</v>
      </c>
      <c r="W12" s="5">
        <f t="shared" si="12"/>
        <v>0.31578947368421051</v>
      </c>
      <c r="X12" s="6">
        <f t="shared" si="12"/>
        <v>0.31578947368421051</v>
      </c>
      <c r="Z12" s="4" t="s">
        <v>33</v>
      </c>
      <c r="AA12" s="4">
        <f t="shared" si="0"/>
        <v>0.31578947368421051</v>
      </c>
      <c r="AB12" s="6">
        <f t="shared" si="1"/>
        <v>0</v>
      </c>
      <c r="AC12" s="6">
        <f t="shared" si="2"/>
        <v>0.31578947368421051</v>
      </c>
      <c r="AD12" s="6"/>
      <c r="AF12" s="8">
        <v>6</v>
      </c>
      <c r="AG12" s="5">
        <v>6</v>
      </c>
      <c r="AH12" s="4">
        <f>AA112</f>
        <v>0.65</v>
      </c>
      <c r="AI12" s="5">
        <f t="shared" ref="AI12:AJ12" si="13">AB112</f>
        <v>1</v>
      </c>
      <c r="AJ12" s="6">
        <f t="shared" si="13"/>
        <v>0.65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[2]Globals!C55</f>
        <v>3.49273425999999</v>
      </c>
      <c r="C17" s="2">
        <f>[2]Globals!D55</f>
        <v>10.40825867800004</v>
      </c>
      <c r="D17" s="2">
        <f>[2]Globals!E55</f>
        <v>1.3354375005000061</v>
      </c>
      <c r="E17" s="2">
        <f>[2]Globals!F55</f>
        <v>2.419895692969928E-2</v>
      </c>
      <c r="F17" s="2">
        <f>[2]Globals!G55</f>
        <v>1.0272522491428651</v>
      </c>
      <c r="G17" s="2">
        <f>[2]Globals!H55</f>
        <v>0.25745838564891987</v>
      </c>
      <c r="H17" s="2">
        <f>[2]Globals!I55</f>
        <v>54.7</v>
      </c>
      <c r="I17" s="2">
        <f>[2]Globals!J55</f>
        <v>54.7</v>
      </c>
      <c r="J17" s="2">
        <f>[2]Globals!K55</f>
        <v>0.7251648692213547</v>
      </c>
      <c r="K17" s="2">
        <f>[2]Globals!L55</f>
        <v>1</v>
      </c>
      <c r="L17" s="2">
        <f>[2]Globals!M55</f>
        <v>0.76053281377294046</v>
      </c>
      <c r="M17" s="2">
        <f>[2]Globals!N55</f>
        <v>1</v>
      </c>
      <c r="N17" s="2">
        <f>[2]Globals!O55</f>
        <v>1</v>
      </c>
      <c r="O17" s="2">
        <f>[2]Globals!P55</f>
        <v>1</v>
      </c>
      <c r="P17" s="2">
        <f>[2]Globals!Q55</f>
        <v>1</v>
      </c>
      <c r="Q17" s="2">
        <f>[2]Globals!R55</f>
        <v>1</v>
      </c>
      <c r="R17" s="2">
        <f>[2]Globals!S55</f>
        <v>0.7251648692213547</v>
      </c>
      <c r="S17" s="2">
        <f>[2]Globals!T55</f>
        <v>0.55572181256849584</v>
      </c>
      <c r="T17" s="2">
        <f>[2]Globals!U55</f>
        <v>0.7251648692213547</v>
      </c>
      <c r="U17" s="2">
        <f>[2]Globals!V55</f>
        <v>0.7251648692213547</v>
      </c>
      <c r="V17" s="2">
        <f>[2]Globals!W55</f>
        <v>0.7251648692213547</v>
      </c>
      <c r="W17" s="2">
        <f>[2]Globals!X55</f>
        <v>0.7251648692213547</v>
      </c>
      <c r="X17" s="3">
        <f>[2]Globals!Y55</f>
        <v>0.7251648692213547</v>
      </c>
      <c r="Z17" s="1" t="s">
        <v>23</v>
      </c>
      <c r="AA17" s="1">
        <f t="shared" ref="AA17:AA25" si="14">J17</f>
        <v>0.7251648692213547</v>
      </c>
      <c r="AB17" s="3">
        <f t="shared" ref="AB17:AB25" si="15">Q17</f>
        <v>1</v>
      </c>
      <c r="AC17" s="3">
        <f t="shared" ref="AC17:AC25" si="16">X17</f>
        <v>0.7251648692213547</v>
      </c>
      <c r="AD17" s="3"/>
    </row>
    <row r="18" spans="1:30" x14ac:dyDescent="0.35">
      <c r="A18" s="12" t="s">
        <v>24</v>
      </c>
      <c r="B18" s="16">
        <f>[2]Globals!C56</f>
        <v>0.1782397796961285</v>
      </c>
      <c r="C18" s="13">
        <f>[2]Globals!D56</f>
        <v>2.2909176439523389</v>
      </c>
      <c r="D18" s="13">
        <f>[2]Globals!E56</f>
        <v>0.28703656303829961</v>
      </c>
      <c r="E18" s="13">
        <f>[2]Globals!F56</f>
        <v>2.4645444434171762E-3</v>
      </c>
      <c r="F18" s="13">
        <f>[2]Globals!G56</f>
        <v>0.32812376220782569</v>
      </c>
      <c r="G18" s="13">
        <f>[2]Globals!H56</f>
        <v>0.1079159856547497</v>
      </c>
      <c r="H18" s="13">
        <f>[2]Globals!I56</f>
        <v>7.089083300456859</v>
      </c>
      <c r="I18" s="13">
        <f>[2]Globals!J56</f>
        <v>7.089083300456859</v>
      </c>
      <c r="J18" s="13">
        <f>[2]Globals!K56</f>
        <v>9.6634491932881178E-2</v>
      </c>
      <c r="K18" s="13">
        <f>[2]Globals!L56</f>
        <v>0</v>
      </c>
      <c r="L18" s="13">
        <f>[2]Globals!M56</f>
        <v>4.7617572870200103E-2</v>
      </c>
      <c r="M18" s="13">
        <f>[2]Globals!N56</f>
        <v>0</v>
      </c>
      <c r="N18" s="13">
        <f>[2]Globals!O56</f>
        <v>0</v>
      </c>
      <c r="O18" s="13">
        <f>[2]Globals!P56</f>
        <v>0</v>
      </c>
      <c r="P18" s="13">
        <f>[2]Globals!Q56</f>
        <v>0</v>
      </c>
      <c r="Q18" s="13">
        <f>[2]Globals!R56</f>
        <v>0</v>
      </c>
      <c r="R18" s="13">
        <f>[2]Globals!S56</f>
        <v>9.6634491932881178E-2</v>
      </c>
      <c r="S18" s="13">
        <f>[2]Globals!T56</f>
        <v>0.10700092027151149</v>
      </c>
      <c r="T18" s="13">
        <f>[2]Globals!U56</f>
        <v>9.6634491932881178E-2</v>
      </c>
      <c r="U18" s="13">
        <f>[2]Globals!V56</f>
        <v>9.6634491932881178E-2</v>
      </c>
      <c r="V18" s="13">
        <f>[2]Globals!W56</f>
        <v>9.6634491932881178E-2</v>
      </c>
      <c r="W18" s="13">
        <f>[2]Globals!X56</f>
        <v>9.6634491932881178E-2</v>
      </c>
      <c r="X18" s="14">
        <f>[2]Globals!Y56</f>
        <v>9.6634491932881178E-2</v>
      </c>
      <c r="Z18" s="16" t="s">
        <v>24</v>
      </c>
      <c r="AA18" s="16">
        <f t="shared" si="14"/>
        <v>9.6634491932881178E-2</v>
      </c>
      <c r="AB18" s="14">
        <f t="shared" si="15"/>
        <v>0</v>
      </c>
      <c r="AC18" s="14">
        <f t="shared" si="16"/>
        <v>9.6634491932881178E-2</v>
      </c>
      <c r="AD18" s="14"/>
    </row>
    <row r="19" spans="1:30" x14ac:dyDescent="0.35">
      <c r="A19" s="12" t="s">
        <v>25</v>
      </c>
      <c r="B19" s="16">
        <f>[2]Globals!C57</f>
        <v>3.1383110000000438</v>
      </c>
      <c r="C19" s="13">
        <f>[2]Globals!D57</f>
        <v>7.7231876999997837</v>
      </c>
      <c r="D19" s="13">
        <f>[2]Globals!E57</f>
        <v>0.99903434999997742</v>
      </c>
      <c r="E19" s="13">
        <f>[2]Globals!F57</f>
        <v>2.0931447222221459E-2</v>
      </c>
      <c r="F19" s="13">
        <f>[2]Globals!G57</f>
        <v>0.60963235714286512</v>
      </c>
      <c r="G19" s="13">
        <f>[2]Globals!H57</f>
        <v>0.1235185009477434</v>
      </c>
      <c r="H19" s="13">
        <f>[2]Globals!I57</f>
        <v>43</v>
      </c>
      <c r="I19" s="13">
        <f>[2]Globals!J57</f>
        <v>43</v>
      </c>
      <c r="J19" s="13">
        <f>[2]Globals!K57</f>
        <v>0.58208955223880599</v>
      </c>
      <c r="K19" s="13">
        <f>[2]Globals!L57</f>
        <v>1</v>
      </c>
      <c r="L19" s="13">
        <f>[2]Globals!M57</f>
        <v>0.686672001556619</v>
      </c>
      <c r="M19" s="13">
        <f>[2]Globals!N57</f>
        <v>1</v>
      </c>
      <c r="N19" s="13">
        <f>[2]Globals!O57</f>
        <v>1</v>
      </c>
      <c r="O19" s="13">
        <f>[2]Globals!P57</f>
        <v>1</v>
      </c>
      <c r="P19" s="13">
        <f>[2]Globals!Q57</f>
        <v>1</v>
      </c>
      <c r="Q19" s="13">
        <f>[2]Globals!R57</f>
        <v>1</v>
      </c>
      <c r="R19" s="13">
        <f>[2]Globals!S57</f>
        <v>0.58208955223880599</v>
      </c>
      <c r="S19" s="13">
        <f>[2]Globals!T57</f>
        <v>0.39970459792101698</v>
      </c>
      <c r="T19" s="13">
        <f>[2]Globals!U57</f>
        <v>0.58208955223880599</v>
      </c>
      <c r="U19" s="13">
        <f>[2]Globals!V57</f>
        <v>0.58208955223880599</v>
      </c>
      <c r="V19" s="13">
        <f>[2]Globals!W57</f>
        <v>0.58208955223880599</v>
      </c>
      <c r="W19" s="13">
        <f>[2]Globals!X57</f>
        <v>0.58208955223880599</v>
      </c>
      <c r="X19" s="14">
        <f>[2]Globals!Y57</f>
        <v>0.58208955223880599</v>
      </c>
      <c r="Z19" s="16" t="s">
        <v>25</v>
      </c>
      <c r="AA19" s="16">
        <f t="shared" si="14"/>
        <v>0.58208955223880599</v>
      </c>
      <c r="AB19" s="14">
        <f t="shared" si="15"/>
        <v>1</v>
      </c>
      <c r="AC19" s="14">
        <f t="shared" si="16"/>
        <v>0.58208955223880599</v>
      </c>
      <c r="AD19" s="14"/>
    </row>
    <row r="20" spans="1:30" x14ac:dyDescent="0.35">
      <c r="A20" s="12" t="s">
        <v>26</v>
      </c>
      <c r="B20" s="16">
        <f>[2]Globals!C58</f>
        <v>3.3649415750000671</v>
      </c>
      <c r="C20" s="13">
        <f>[2]Globals!D58</f>
        <v>8.3906805000000162</v>
      </c>
      <c r="D20" s="13">
        <f>[2]Globals!E58</f>
        <v>1.0821424281250009</v>
      </c>
      <c r="E20" s="13">
        <f>[2]Globals!F58</f>
        <v>2.2151341299528591E-2</v>
      </c>
      <c r="F20" s="13">
        <f>[2]Globals!G58</f>
        <v>0.74092379285717613</v>
      </c>
      <c r="G20" s="13">
        <f>[2]Globals!H58</f>
        <v>0.16317191438813231</v>
      </c>
      <c r="H20" s="13">
        <f>[2]Globals!I58</f>
        <v>50</v>
      </c>
      <c r="I20" s="13">
        <f>[2]Globals!J58</f>
        <v>50</v>
      </c>
      <c r="J20" s="13">
        <f>[2]Globals!K58</f>
        <v>0.66101694915254239</v>
      </c>
      <c r="K20" s="13">
        <f>[2]Globals!L58</f>
        <v>1</v>
      </c>
      <c r="L20" s="13">
        <f>[2]Globals!M58</f>
        <v>0.70799552564447199</v>
      </c>
      <c r="M20" s="13">
        <f>[2]Globals!N58</f>
        <v>1</v>
      </c>
      <c r="N20" s="13">
        <f>[2]Globals!O58</f>
        <v>1</v>
      </c>
      <c r="O20" s="13">
        <f>[2]Globals!P58</f>
        <v>1</v>
      </c>
      <c r="P20" s="13">
        <f>[2]Globals!Q58</f>
        <v>1</v>
      </c>
      <c r="Q20" s="13">
        <f>[2]Globals!R58</f>
        <v>1</v>
      </c>
      <c r="R20" s="13">
        <f>[2]Globals!S58</f>
        <v>0.66101694915254239</v>
      </c>
      <c r="S20" s="13">
        <f>[2]Globals!T58</f>
        <v>0.46699334408309018</v>
      </c>
      <c r="T20" s="13">
        <f>[2]Globals!U58</f>
        <v>0.66101694915254239</v>
      </c>
      <c r="U20" s="13">
        <f>[2]Globals!V58</f>
        <v>0.66101694915254239</v>
      </c>
      <c r="V20" s="13">
        <f>[2]Globals!W58</f>
        <v>0.66101694915254239</v>
      </c>
      <c r="W20" s="13">
        <f>[2]Globals!X58</f>
        <v>0.66101694915254239</v>
      </c>
      <c r="X20" s="14">
        <f>[2]Globals!Y58</f>
        <v>0.66101694915254239</v>
      </c>
      <c r="Z20" s="16" t="s">
        <v>26</v>
      </c>
      <c r="AA20" s="16">
        <f t="shared" si="14"/>
        <v>0.66101694915254239</v>
      </c>
      <c r="AB20" s="14">
        <f t="shared" si="15"/>
        <v>1</v>
      </c>
      <c r="AC20" s="14">
        <f t="shared" si="16"/>
        <v>0.66101694915254239</v>
      </c>
      <c r="AD20" s="14"/>
    </row>
    <row r="21" spans="1:30" x14ac:dyDescent="0.35">
      <c r="A21" s="12" t="s">
        <v>27</v>
      </c>
      <c r="B21" s="16">
        <f>[2]Globals!C59</f>
        <v>3.5027382500000361</v>
      </c>
      <c r="C21" s="13">
        <f>[2]Globals!D59</f>
        <v>9.3777560500004711</v>
      </c>
      <c r="D21" s="13">
        <f>[2]Globals!E59</f>
        <v>1.205569518750071</v>
      </c>
      <c r="E21" s="13">
        <f>[2]Globals!F59</f>
        <v>2.3104503168478539E-2</v>
      </c>
      <c r="F21" s="13">
        <f>[2]Globals!G59</f>
        <v>0.88276189285712958</v>
      </c>
      <c r="G21" s="13">
        <f>[2]Globals!H59</f>
        <v>0.2184653733549877</v>
      </c>
      <c r="H21" s="13">
        <f>[2]Globals!I59</f>
        <v>55.5</v>
      </c>
      <c r="I21" s="13">
        <f>[2]Globals!J59</f>
        <v>55.5</v>
      </c>
      <c r="J21" s="13">
        <f>[2]Globals!K59</f>
        <v>0.70321637426900585</v>
      </c>
      <c r="K21" s="13">
        <f>[2]Globals!L59</f>
        <v>1</v>
      </c>
      <c r="L21" s="13">
        <f>[2]Globals!M59</f>
        <v>0.77560544089160144</v>
      </c>
      <c r="M21" s="13">
        <f>[2]Globals!N59</f>
        <v>1</v>
      </c>
      <c r="N21" s="13">
        <f>[2]Globals!O59</f>
        <v>1</v>
      </c>
      <c r="O21" s="13">
        <f>[2]Globals!P59</f>
        <v>1</v>
      </c>
      <c r="P21" s="13">
        <f>[2]Globals!Q59</f>
        <v>1</v>
      </c>
      <c r="Q21" s="13">
        <f>[2]Globals!R59</f>
        <v>1</v>
      </c>
      <c r="R21" s="13">
        <f>[2]Globals!S59</f>
        <v>0.70321637426900585</v>
      </c>
      <c r="S21" s="13">
        <f>[2]Globals!T59</f>
        <v>0.54548182625226205</v>
      </c>
      <c r="T21" s="13">
        <f>[2]Globals!U59</f>
        <v>0.70321637426900585</v>
      </c>
      <c r="U21" s="13">
        <f>[2]Globals!V59</f>
        <v>0.70321637426900585</v>
      </c>
      <c r="V21" s="13">
        <f>[2]Globals!W59</f>
        <v>0.70321637426900585</v>
      </c>
      <c r="W21" s="13">
        <f>[2]Globals!X59</f>
        <v>0.70321637426900585</v>
      </c>
      <c r="X21" s="14">
        <f>[2]Globals!Y59</f>
        <v>0.70321637426900585</v>
      </c>
      <c r="Z21" s="16" t="s">
        <v>27</v>
      </c>
      <c r="AA21" s="16">
        <f t="shared" si="14"/>
        <v>0.70321637426900585</v>
      </c>
      <c r="AB21" s="14">
        <f t="shared" si="15"/>
        <v>1</v>
      </c>
      <c r="AC21" s="14">
        <f t="shared" si="16"/>
        <v>0.70321637426900585</v>
      </c>
      <c r="AD21" s="14"/>
    </row>
    <row r="22" spans="1:30" x14ac:dyDescent="0.35">
      <c r="A22" s="12" t="s">
        <v>28</v>
      </c>
      <c r="B22" s="16">
        <f>[2]Globals!C60</f>
        <v>3.5519399500000901</v>
      </c>
      <c r="C22" s="13">
        <f>[2]Globals!D60</f>
        <v>12.923898724999971</v>
      </c>
      <c r="D22" s="13">
        <f>[2]Globals!E60</f>
        <v>1.6488897656249959</v>
      </c>
      <c r="E22" s="13">
        <f>[2]Globals!F60</f>
        <v>2.6735074075195261E-2</v>
      </c>
      <c r="F22" s="13">
        <f>[2]Globals!G60</f>
        <v>1.3791904285714209</v>
      </c>
      <c r="G22" s="13">
        <f>[2]Globals!H60</f>
        <v>0.38485605443993692</v>
      </c>
      <c r="H22" s="13">
        <f>[2]Globals!I60</f>
        <v>59</v>
      </c>
      <c r="I22" s="13">
        <f>[2]Globals!J60</f>
        <v>59</v>
      </c>
      <c r="J22" s="13">
        <f>[2]Globals!K60</f>
        <v>0.78</v>
      </c>
      <c r="K22" s="13">
        <f>[2]Globals!L60</f>
        <v>1</v>
      </c>
      <c r="L22" s="13">
        <f>[2]Globals!M60</f>
        <v>0.80264009029128869</v>
      </c>
      <c r="M22" s="13">
        <f>[2]Globals!N60</f>
        <v>1</v>
      </c>
      <c r="N22" s="13">
        <f>[2]Globals!O60</f>
        <v>1</v>
      </c>
      <c r="O22" s="13">
        <f>[2]Globals!P60</f>
        <v>1</v>
      </c>
      <c r="P22" s="13">
        <f>[2]Globals!Q60</f>
        <v>1</v>
      </c>
      <c r="Q22" s="13">
        <f>[2]Globals!R60</f>
        <v>1</v>
      </c>
      <c r="R22" s="13">
        <f>[2]Globals!S60</f>
        <v>0.78</v>
      </c>
      <c r="S22" s="13">
        <f>[2]Globals!T60</f>
        <v>0.62605927042720522</v>
      </c>
      <c r="T22" s="13">
        <f>[2]Globals!U60</f>
        <v>0.78</v>
      </c>
      <c r="U22" s="13">
        <f>[2]Globals!V60</f>
        <v>0.78</v>
      </c>
      <c r="V22" s="13">
        <f>[2]Globals!W60</f>
        <v>0.78</v>
      </c>
      <c r="W22" s="13">
        <f>[2]Globals!X60</f>
        <v>0.78</v>
      </c>
      <c r="X22" s="14">
        <f>[2]Globals!Y60</f>
        <v>0.78</v>
      </c>
      <c r="Z22" s="16" t="s">
        <v>28</v>
      </c>
      <c r="AA22" s="16">
        <f t="shared" si="14"/>
        <v>0.78</v>
      </c>
      <c r="AB22" s="14">
        <f t="shared" si="15"/>
        <v>1</v>
      </c>
      <c r="AC22" s="14">
        <f t="shared" si="16"/>
        <v>0.78</v>
      </c>
      <c r="AD22" s="14"/>
    </row>
    <row r="23" spans="1:30" x14ac:dyDescent="0.35">
      <c r="A23" s="12" t="s">
        <v>29</v>
      </c>
      <c r="B23" s="16">
        <f>[2]Globals!C61</f>
        <v>4.0469823999992514</v>
      </c>
      <c r="C23" s="13">
        <f>[2]Globals!D61</f>
        <v>14.470514400000519</v>
      </c>
      <c r="D23" s="13">
        <f>[2]Globals!E61</f>
        <v>1.842355187500047</v>
      </c>
      <c r="E23" s="13">
        <f>[2]Globals!F61</f>
        <v>2.8203640889830319E-2</v>
      </c>
      <c r="F23" s="13">
        <f>[2]Globals!G61</f>
        <v>1.6010427428572189</v>
      </c>
      <c r="G23" s="13">
        <f>[2]Globals!H61</f>
        <v>0.43180598988870211</v>
      </c>
      <c r="H23" s="13">
        <f>[2]Globals!I61</f>
        <v>67</v>
      </c>
      <c r="I23" s="13">
        <f>[2]Globals!J61</f>
        <v>67</v>
      </c>
      <c r="J23" s="13">
        <f>[2]Globals!K61</f>
        <v>0.90697674418604646</v>
      </c>
      <c r="K23" s="13">
        <f>[2]Globals!L61</f>
        <v>1</v>
      </c>
      <c r="L23" s="13">
        <f>[2]Globals!M61</f>
        <v>0.82461839053236619</v>
      </c>
      <c r="M23" s="13">
        <f>[2]Globals!N61</f>
        <v>1</v>
      </c>
      <c r="N23" s="13">
        <f>[2]Globals!O61</f>
        <v>1</v>
      </c>
      <c r="O23" s="13">
        <f>[2]Globals!P61</f>
        <v>1</v>
      </c>
      <c r="P23" s="13">
        <f>[2]Globals!Q61</f>
        <v>1</v>
      </c>
      <c r="Q23" s="13">
        <f>[2]Globals!R61</f>
        <v>1</v>
      </c>
      <c r="R23" s="13">
        <f>[2]Globals!S61</f>
        <v>0.90697674418604646</v>
      </c>
      <c r="S23" s="13">
        <f>[2]Globals!T61</f>
        <v>0.74790970304098325</v>
      </c>
      <c r="T23" s="13">
        <f>[2]Globals!U61</f>
        <v>0.90697674418604646</v>
      </c>
      <c r="U23" s="13">
        <f>[2]Globals!V61</f>
        <v>0.90697674418604646</v>
      </c>
      <c r="V23" s="13">
        <f>[2]Globals!W61</f>
        <v>0.90697674418604646</v>
      </c>
      <c r="W23" s="13">
        <f>[2]Globals!X61</f>
        <v>0.90697674418604646</v>
      </c>
      <c r="X23" s="14">
        <f>[2]Globals!Y61</f>
        <v>0.90697674418604646</v>
      </c>
      <c r="Z23" s="16" t="s">
        <v>29</v>
      </c>
      <c r="AA23" s="16">
        <f t="shared" si="14"/>
        <v>0.90697674418604646</v>
      </c>
      <c r="AB23" s="14">
        <f t="shared" si="15"/>
        <v>1</v>
      </c>
      <c r="AC23" s="14">
        <f t="shared" si="16"/>
        <v>0.90697674418604646</v>
      </c>
      <c r="AD23" s="14"/>
    </row>
    <row r="24" spans="1:30" x14ac:dyDescent="0.35">
      <c r="A24" s="12" t="s">
        <v>32</v>
      </c>
      <c r="B24" s="16">
        <f>B22-B20</f>
        <v>0.18699837500002303</v>
      </c>
      <c r="C24" s="13">
        <f t="shared" ref="C24:X24" si="17">C22-C20</f>
        <v>4.5332182249999544</v>
      </c>
      <c r="D24" s="13">
        <f t="shared" si="17"/>
        <v>0.56674733749999495</v>
      </c>
      <c r="E24" s="13">
        <f t="shared" si="17"/>
        <v>4.5837327756666699E-3</v>
      </c>
      <c r="F24" s="13">
        <f t="shared" si="17"/>
        <v>0.6382666357142448</v>
      </c>
      <c r="G24" s="13">
        <f t="shared" si="17"/>
        <v>0.22168414005180462</v>
      </c>
      <c r="H24" s="13">
        <f t="shared" si="17"/>
        <v>9</v>
      </c>
      <c r="I24" s="13">
        <f t="shared" si="17"/>
        <v>9</v>
      </c>
      <c r="J24" s="13">
        <f t="shared" si="17"/>
        <v>0.11898305084745764</v>
      </c>
      <c r="K24" s="13">
        <f t="shared" si="17"/>
        <v>0</v>
      </c>
      <c r="L24" s="13">
        <f t="shared" si="17"/>
        <v>9.4644564646816698E-2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0</v>
      </c>
      <c r="R24" s="13">
        <f t="shared" si="17"/>
        <v>0.11898305084745764</v>
      </c>
      <c r="S24" s="13">
        <f t="shared" si="17"/>
        <v>0.15906592634411504</v>
      </c>
      <c r="T24" s="13">
        <f t="shared" si="17"/>
        <v>0.11898305084745764</v>
      </c>
      <c r="U24" s="13">
        <f t="shared" si="17"/>
        <v>0.11898305084745764</v>
      </c>
      <c r="V24" s="13">
        <f t="shared" si="17"/>
        <v>0.11898305084745764</v>
      </c>
      <c r="W24" s="13">
        <f t="shared" si="17"/>
        <v>0.11898305084745764</v>
      </c>
      <c r="X24" s="14">
        <f t="shared" si="17"/>
        <v>0.11898305084745764</v>
      </c>
      <c r="Z24" s="16" t="s">
        <v>32</v>
      </c>
      <c r="AA24" s="16">
        <f t="shared" si="14"/>
        <v>0.11898305084745764</v>
      </c>
      <c r="AB24" s="14">
        <f t="shared" si="15"/>
        <v>0</v>
      </c>
      <c r="AC24" s="14">
        <f t="shared" si="16"/>
        <v>0.11898305084745764</v>
      </c>
      <c r="AD24" s="14"/>
    </row>
    <row r="25" spans="1:30" ht="15" thickBot="1" x14ac:dyDescent="0.4">
      <c r="A25" s="8" t="s">
        <v>33</v>
      </c>
      <c r="B25" s="4">
        <f>B23-B19</f>
        <v>0.90867139999920754</v>
      </c>
      <c r="C25" s="5">
        <f t="shared" ref="C25:X25" si="18">C23-C19</f>
        <v>6.7473267000007358</v>
      </c>
      <c r="D25" s="5">
        <f t="shared" si="18"/>
        <v>0.84332083750006959</v>
      </c>
      <c r="E25" s="5">
        <f t="shared" si="18"/>
        <v>7.2721936676088603E-3</v>
      </c>
      <c r="F25" s="5">
        <f t="shared" si="18"/>
        <v>0.9914103857143538</v>
      </c>
      <c r="G25" s="5">
        <f t="shared" si="18"/>
        <v>0.3082874889409587</v>
      </c>
      <c r="H25" s="5">
        <f t="shared" si="18"/>
        <v>24</v>
      </c>
      <c r="I25" s="5">
        <f t="shared" si="18"/>
        <v>24</v>
      </c>
      <c r="J25" s="5">
        <f t="shared" si="18"/>
        <v>0.32488719194724047</v>
      </c>
      <c r="K25" s="5">
        <f t="shared" si="18"/>
        <v>0</v>
      </c>
      <c r="L25" s="5">
        <f t="shared" si="18"/>
        <v>0.13794638897574718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0</v>
      </c>
      <c r="R25" s="5">
        <f t="shared" si="18"/>
        <v>0.32488719194724047</v>
      </c>
      <c r="S25" s="5">
        <f t="shared" si="18"/>
        <v>0.34820510511996627</v>
      </c>
      <c r="T25" s="5">
        <f t="shared" si="18"/>
        <v>0.32488719194724047</v>
      </c>
      <c r="U25" s="5">
        <f t="shared" si="18"/>
        <v>0.32488719194724047</v>
      </c>
      <c r="V25" s="5">
        <f t="shared" si="18"/>
        <v>0.32488719194724047</v>
      </c>
      <c r="W25" s="5">
        <f t="shared" si="18"/>
        <v>0.32488719194724047</v>
      </c>
      <c r="X25" s="6">
        <f t="shared" si="18"/>
        <v>0.32488719194724047</v>
      </c>
      <c r="Z25" s="4" t="s">
        <v>33</v>
      </c>
      <c r="AA25" s="4">
        <f t="shared" si="14"/>
        <v>0.32488719194724047</v>
      </c>
      <c r="AB25" s="6">
        <f t="shared" si="15"/>
        <v>0</v>
      </c>
      <c r="AC25" s="6">
        <f t="shared" si="16"/>
        <v>0.32488719194724047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[3]Globals!C55</f>
        <v>3.1835484000000349</v>
      </c>
      <c r="C30" s="2">
        <f>[3]Globals!D55</f>
        <v>9.4056438139999958</v>
      </c>
      <c r="D30" s="2">
        <f>[3]Globals!E55</f>
        <v>0.81869077583333338</v>
      </c>
      <c r="E30" s="2">
        <f>[3]Globals!F55</f>
        <v>1.6178490539037381E-2</v>
      </c>
      <c r="F30" s="2">
        <f>[3]Globals!G55</f>
        <v>0.60370371909090581</v>
      </c>
      <c r="G30" s="2">
        <f>[3]Globals!H55</f>
        <v>0.23417362690605911</v>
      </c>
      <c r="H30" s="2">
        <f>[3]Globals!I55</f>
        <v>50.28</v>
      </c>
      <c r="I30" s="2">
        <f>[3]Globals!J55</f>
        <v>50.28</v>
      </c>
      <c r="J30" s="2">
        <f>[3]Globals!K55</f>
        <v>0.79587860613541439</v>
      </c>
      <c r="K30" s="2">
        <f>[3]Globals!L55</f>
        <v>1</v>
      </c>
      <c r="L30" s="2">
        <f>[3]Globals!M55</f>
        <v>0.78501392383825874</v>
      </c>
      <c r="M30" s="2">
        <f>[3]Globals!N55</f>
        <v>1</v>
      </c>
      <c r="N30" s="2">
        <f>[3]Globals!O55</f>
        <v>1</v>
      </c>
      <c r="O30" s="2">
        <f>[3]Globals!P55</f>
        <v>1</v>
      </c>
      <c r="P30" s="2">
        <f>[3]Globals!Q55</f>
        <v>1</v>
      </c>
      <c r="Q30" s="2">
        <f>[3]Globals!R55</f>
        <v>1</v>
      </c>
      <c r="R30" s="2">
        <f>[3]Globals!S55</f>
        <v>0.79587860613541439</v>
      </c>
      <c r="S30" s="2">
        <f>[3]Globals!T55</f>
        <v>0.63036017182982806</v>
      </c>
      <c r="T30" s="2">
        <f>[3]Globals!U55</f>
        <v>0.79587860613541439</v>
      </c>
      <c r="U30" s="2">
        <f>[3]Globals!V55</f>
        <v>0.79587860613541439</v>
      </c>
      <c r="V30" s="2">
        <f>[3]Globals!W55</f>
        <v>0.79587860613541439</v>
      </c>
      <c r="W30" s="2">
        <f>[3]Globals!X55</f>
        <v>0.79587860613541439</v>
      </c>
      <c r="X30" s="3">
        <f>[3]Globals!Y55</f>
        <v>0.79587860613541439</v>
      </c>
      <c r="Z30" s="1" t="s">
        <v>23</v>
      </c>
      <c r="AA30" s="1">
        <f t="shared" ref="AA30:AA38" si="19">J30</f>
        <v>0.79587860613541439</v>
      </c>
      <c r="AB30" s="3">
        <f t="shared" ref="AB30:AB38" si="20">Q30</f>
        <v>1</v>
      </c>
      <c r="AC30" s="3">
        <f t="shared" ref="AC30:AC38" si="21">X30</f>
        <v>0.79587860613541439</v>
      </c>
      <c r="AD30" s="3"/>
    </row>
    <row r="31" spans="1:30" x14ac:dyDescent="0.35">
      <c r="A31" s="12" t="s">
        <v>24</v>
      </c>
      <c r="B31" s="16">
        <f>[3]Globals!C56</f>
        <v>0.13736895015771661</v>
      </c>
      <c r="C31" s="13">
        <f>[3]Globals!D56</f>
        <v>2.4649183949232412</v>
      </c>
      <c r="D31" s="13">
        <f>[3]Globals!E56</f>
        <v>0.20508494026513219</v>
      </c>
      <c r="E31" s="13">
        <f>[3]Globals!F56</f>
        <v>1.840713014418848E-3</v>
      </c>
      <c r="F31" s="13">
        <f>[3]Globals!G56</f>
        <v>0.22505606482349669</v>
      </c>
      <c r="G31" s="13">
        <f>[3]Globals!H56</f>
        <v>0.1125786291969206</v>
      </c>
      <c r="H31" s="13">
        <f>[3]Globals!I56</f>
        <v>8.0914164648819842</v>
      </c>
      <c r="I31" s="13">
        <f>[3]Globals!J56</f>
        <v>8.0914164648819842</v>
      </c>
      <c r="J31" s="13">
        <f>[3]Globals!K56</f>
        <v>0.12921033455965009</v>
      </c>
      <c r="K31" s="13">
        <f>[3]Globals!L56</f>
        <v>0</v>
      </c>
      <c r="L31" s="13">
        <f>[3]Globals!M56</f>
        <v>4.9227460685822157E-2</v>
      </c>
      <c r="M31" s="13">
        <f>[3]Globals!N56</f>
        <v>0</v>
      </c>
      <c r="N31" s="13">
        <f>[3]Globals!O56</f>
        <v>0</v>
      </c>
      <c r="O31" s="13">
        <f>[3]Globals!P56</f>
        <v>0</v>
      </c>
      <c r="P31" s="13">
        <f>[3]Globals!Q56</f>
        <v>0</v>
      </c>
      <c r="Q31" s="13">
        <f>[3]Globals!R56</f>
        <v>0</v>
      </c>
      <c r="R31" s="13">
        <f>[3]Globals!S56</f>
        <v>0.12921033455965009</v>
      </c>
      <c r="S31" s="13">
        <f>[3]Globals!T56</f>
        <v>0.1363414856205595</v>
      </c>
      <c r="T31" s="13">
        <f>[3]Globals!U56</f>
        <v>0.12921033455965009</v>
      </c>
      <c r="U31" s="13">
        <f>[3]Globals!V56</f>
        <v>0.12921033455965009</v>
      </c>
      <c r="V31" s="13">
        <f>[3]Globals!W56</f>
        <v>0.12921033455965009</v>
      </c>
      <c r="W31" s="13">
        <f>[3]Globals!X56</f>
        <v>0.12921033455965009</v>
      </c>
      <c r="X31" s="14">
        <f>[3]Globals!Y56</f>
        <v>0.12921033455965009</v>
      </c>
      <c r="Z31" s="16" t="s">
        <v>24</v>
      </c>
      <c r="AA31" s="16">
        <f t="shared" si="19"/>
        <v>0.12921033455965009</v>
      </c>
      <c r="AB31" s="14">
        <f t="shared" si="20"/>
        <v>0</v>
      </c>
      <c r="AC31" s="14">
        <f t="shared" si="21"/>
        <v>0.12921033455965009</v>
      </c>
      <c r="AD31" s="14"/>
    </row>
    <row r="32" spans="1:30" x14ac:dyDescent="0.35">
      <c r="A32" s="12" t="s">
        <v>25</v>
      </c>
      <c r="B32" s="16">
        <f>[3]Globals!C57</f>
        <v>2.9864847999999711</v>
      </c>
      <c r="C32" s="13">
        <f>[3]Globals!D57</f>
        <v>7.3445280999995362</v>
      </c>
      <c r="D32" s="13">
        <f>[3]Globals!E57</f>
        <v>0.64604584999997405</v>
      </c>
      <c r="E32" s="13">
        <f>[3]Globals!F57</f>
        <v>1.4551043939393471E-2</v>
      </c>
      <c r="F32" s="13">
        <f>[3]Globals!G57</f>
        <v>0.42303383636367059</v>
      </c>
      <c r="G32" s="13">
        <f>[3]Globals!H57</f>
        <v>0.14306275647187169</v>
      </c>
      <c r="H32" s="13">
        <f>[3]Globals!I57</f>
        <v>41</v>
      </c>
      <c r="I32" s="13">
        <f>[3]Globals!J57</f>
        <v>41</v>
      </c>
      <c r="J32" s="13">
        <f>[3]Globals!K57</f>
        <v>0.59090909090909094</v>
      </c>
      <c r="K32" s="13">
        <f>[3]Globals!L57</f>
        <v>1</v>
      </c>
      <c r="L32" s="13">
        <f>[3]Globals!M57</f>
        <v>0.65588387458485509</v>
      </c>
      <c r="M32" s="13">
        <f>[3]Globals!N57</f>
        <v>1</v>
      </c>
      <c r="N32" s="13">
        <f>[3]Globals!O57</f>
        <v>1</v>
      </c>
      <c r="O32" s="13">
        <f>[3]Globals!P57</f>
        <v>1</v>
      </c>
      <c r="P32" s="13">
        <f>[3]Globals!Q57</f>
        <v>1</v>
      </c>
      <c r="Q32" s="13">
        <f>[3]Globals!R57</f>
        <v>1</v>
      </c>
      <c r="R32" s="13">
        <f>[3]Globals!S57</f>
        <v>0.59090909090909094</v>
      </c>
      <c r="S32" s="13">
        <f>[3]Globals!T57</f>
        <v>0.38756774407286892</v>
      </c>
      <c r="T32" s="13">
        <f>[3]Globals!U57</f>
        <v>0.59090909090909094</v>
      </c>
      <c r="U32" s="13">
        <f>[3]Globals!V57</f>
        <v>0.59090909090909094</v>
      </c>
      <c r="V32" s="13">
        <f>[3]Globals!W57</f>
        <v>0.59090909090909094</v>
      </c>
      <c r="W32" s="13">
        <f>[3]Globals!X57</f>
        <v>0.59090909090909094</v>
      </c>
      <c r="X32" s="14">
        <f>[3]Globals!Y57</f>
        <v>0.59090909090909094</v>
      </c>
      <c r="Z32" s="16" t="s">
        <v>25</v>
      </c>
      <c r="AA32" s="16">
        <f t="shared" si="19"/>
        <v>0.59090909090909094</v>
      </c>
      <c r="AB32" s="14">
        <f t="shared" si="20"/>
        <v>1</v>
      </c>
      <c r="AC32" s="14">
        <f t="shared" si="21"/>
        <v>0.59090909090909094</v>
      </c>
      <c r="AD32" s="14"/>
    </row>
    <row r="33" spans="1:30" x14ac:dyDescent="0.35">
      <c r="A33" s="12" t="s">
        <v>26</v>
      </c>
      <c r="B33" s="16">
        <f>[3]Globals!C58</f>
        <v>3.097422424999976</v>
      </c>
      <c r="C33" s="13">
        <f>[3]Globals!D58</f>
        <v>7.6846822750000143</v>
      </c>
      <c r="D33" s="13">
        <f>[3]Globals!E58</f>
        <v>0.67488412083334259</v>
      </c>
      <c r="E33" s="13">
        <f>[3]Globals!F58</f>
        <v>1.5091277028447861E-2</v>
      </c>
      <c r="F33" s="13">
        <f>[3]Globals!G58</f>
        <v>0.43806010681817747</v>
      </c>
      <c r="G33" s="13">
        <f>[3]Globals!H58</f>
        <v>0.15139891587119161</v>
      </c>
      <c r="H33" s="13">
        <f>[3]Globals!I58</f>
        <v>41</v>
      </c>
      <c r="I33" s="13">
        <f>[3]Globals!J58</f>
        <v>41</v>
      </c>
      <c r="J33" s="13">
        <f>[3]Globals!K58</f>
        <v>0.70909090909090911</v>
      </c>
      <c r="K33" s="13">
        <f>[3]Globals!L58</f>
        <v>1</v>
      </c>
      <c r="L33" s="13">
        <f>[3]Globals!M58</f>
        <v>0.76968600831409251</v>
      </c>
      <c r="M33" s="13">
        <f>[3]Globals!N58</f>
        <v>1</v>
      </c>
      <c r="N33" s="13">
        <f>[3]Globals!O58</f>
        <v>1</v>
      </c>
      <c r="O33" s="13">
        <f>[3]Globals!P58</f>
        <v>1</v>
      </c>
      <c r="P33" s="13">
        <f>[3]Globals!Q58</f>
        <v>1</v>
      </c>
      <c r="Q33" s="13">
        <f>[3]Globals!R58</f>
        <v>1</v>
      </c>
      <c r="R33" s="13">
        <f>[3]Globals!S58</f>
        <v>0.70909090909090911</v>
      </c>
      <c r="S33" s="13">
        <f>[3]Globals!T58</f>
        <v>0.54577735134999283</v>
      </c>
      <c r="T33" s="13">
        <f>[3]Globals!U58</f>
        <v>0.70909090909090911</v>
      </c>
      <c r="U33" s="13">
        <f>[3]Globals!V58</f>
        <v>0.70909090909090911</v>
      </c>
      <c r="V33" s="13">
        <f>[3]Globals!W58</f>
        <v>0.70909090909090911</v>
      </c>
      <c r="W33" s="13">
        <f>[3]Globals!X58</f>
        <v>0.70909090909090911</v>
      </c>
      <c r="X33" s="14">
        <f>[3]Globals!Y58</f>
        <v>0.70909090909090911</v>
      </c>
      <c r="Z33" s="16" t="s">
        <v>26</v>
      </c>
      <c r="AA33" s="16">
        <f t="shared" si="19"/>
        <v>0.70909090909090911</v>
      </c>
      <c r="AB33" s="14">
        <f t="shared" si="20"/>
        <v>1</v>
      </c>
      <c r="AC33" s="14">
        <f t="shared" si="21"/>
        <v>0.70909090909090911</v>
      </c>
      <c r="AD33" s="14"/>
    </row>
    <row r="34" spans="1:30" x14ac:dyDescent="0.35">
      <c r="A34" s="12" t="s">
        <v>27</v>
      </c>
      <c r="B34" s="16">
        <f>[3]Globals!C59</f>
        <v>3.145049049999983</v>
      </c>
      <c r="C34" s="13">
        <f>[3]Globals!D59</f>
        <v>9.2218384999999614</v>
      </c>
      <c r="D34" s="13">
        <f>[3]Globals!E59</f>
        <v>0.80209733333331923</v>
      </c>
      <c r="E34" s="13">
        <f>[3]Globals!F59</f>
        <v>1.5723275805617019E-2</v>
      </c>
      <c r="F34" s="13">
        <f>[3]Globals!G59</f>
        <v>0.58030140454543622</v>
      </c>
      <c r="G34" s="13">
        <f>[3]Globals!H59</f>
        <v>0.22489567492423931</v>
      </c>
      <c r="H34" s="13">
        <f>[3]Globals!I59</f>
        <v>54</v>
      </c>
      <c r="I34" s="13">
        <f>[3]Globals!J59</f>
        <v>54</v>
      </c>
      <c r="J34" s="13">
        <f>[3]Globals!K59</f>
        <v>0.72246998284734132</v>
      </c>
      <c r="K34" s="13">
        <f>[3]Globals!L59</f>
        <v>1</v>
      </c>
      <c r="L34" s="13">
        <f>[3]Globals!M59</f>
        <v>0.77948999505597638</v>
      </c>
      <c r="M34" s="13">
        <f>[3]Globals!N59</f>
        <v>1</v>
      </c>
      <c r="N34" s="13">
        <f>[3]Globals!O59</f>
        <v>1</v>
      </c>
      <c r="O34" s="13">
        <f>[3]Globals!P59</f>
        <v>1</v>
      </c>
      <c r="P34" s="13">
        <f>[3]Globals!Q59</f>
        <v>1</v>
      </c>
      <c r="Q34" s="13">
        <f>[3]Globals!R59</f>
        <v>1</v>
      </c>
      <c r="R34" s="13">
        <f>[3]Globals!S59</f>
        <v>0.72246998284734132</v>
      </c>
      <c r="S34" s="13">
        <f>[3]Globals!T59</f>
        <v>0.56280394635780984</v>
      </c>
      <c r="T34" s="13">
        <f>[3]Globals!U59</f>
        <v>0.72246998284734132</v>
      </c>
      <c r="U34" s="13">
        <f>[3]Globals!V59</f>
        <v>0.72246998284734132</v>
      </c>
      <c r="V34" s="13">
        <f>[3]Globals!W59</f>
        <v>0.72246998284734132</v>
      </c>
      <c r="W34" s="13">
        <f>[3]Globals!X59</f>
        <v>0.72246998284734132</v>
      </c>
      <c r="X34" s="14">
        <f>[3]Globals!Y59</f>
        <v>0.72246998284734132</v>
      </c>
      <c r="Z34" s="16" t="s">
        <v>27</v>
      </c>
      <c r="AA34" s="16">
        <f t="shared" si="19"/>
        <v>0.72246998284734132</v>
      </c>
      <c r="AB34" s="14">
        <f t="shared" si="20"/>
        <v>1</v>
      </c>
      <c r="AC34" s="14">
        <f t="shared" si="21"/>
        <v>0.72246998284734132</v>
      </c>
      <c r="AD34" s="14"/>
    </row>
    <row r="35" spans="1:30" x14ac:dyDescent="0.35">
      <c r="A35" s="12" t="s">
        <v>28</v>
      </c>
      <c r="B35" s="16">
        <f>[3]Globals!C60</f>
        <v>3.243102300000011</v>
      </c>
      <c r="C35" s="13">
        <f>[3]Globals!D60</f>
        <v>9.6199814500000187</v>
      </c>
      <c r="D35" s="13">
        <f>[3]Globals!E60</f>
        <v>0.83575040208333373</v>
      </c>
      <c r="E35" s="13">
        <f>[3]Globals!F60</f>
        <v>1.644879227642284E-2</v>
      </c>
      <c r="F35" s="13">
        <f>[3]Globals!G60</f>
        <v>0.62455816818182575</v>
      </c>
      <c r="G35" s="13">
        <f>[3]Globals!H60</f>
        <v>0.23913730317640849</v>
      </c>
      <c r="H35" s="13">
        <f>[3]Globals!I60</f>
        <v>55</v>
      </c>
      <c r="I35" s="13">
        <f>[3]Globals!J60</f>
        <v>55</v>
      </c>
      <c r="J35" s="13">
        <f>[3]Globals!K60</f>
        <v>0.95121951219512191</v>
      </c>
      <c r="K35" s="13">
        <f>[3]Globals!L60</f>
        <v>1</v>
      </c>
      <c r="L35" s="13">
        <f>[3]Globals!M60</f>
        <v>0.82600543103242363</v>
      </c>
      <c r="M35" s="13">
        <f>[3]Globals!N60</f>
        <v>1</v>
      </c>
      <c r="N35" s="13">
        <f>[3]Globals!O60</f>
        <v>1</v>
      </c>
      <c r="O35" s="13">
        <f>[3]Globals!P60</f>
        <v>1</v>
      </c>
      <c r="P35" s="13">
        <f>[3]Globals!Q60</f>
        <v>1</v>
      </c>
      <c r="Q35" s="13">
        <f>[3]Globals!R60</f>
        <v>1</v>
      </c>
      <c r="R35" s="13">
        <f>[3]Globals!S60</f>
        <v>0.95121951219512191</v>
      </c>
      <c r="S35" s="13">
        <f>[3]Globals!T60</f>
        <v>0.78571248317718345</v>
      </c>
      <c r="T35" s="13">
        <f>[3]Globals!U60</f>
        <v>0.95121951219512191</v>
      </c>
      <c r="U35" s="13">
        <f>[3]Globals!V60</f>
        <v>0.95121951219512191</v>
      </c>
      <c r="V35" s="13">
        <f>[3]Globals!W60</f>
        <v>0.95121951219512191</v>
      </c>
      <c r="W35" s="13">
        <f>[3]Globals!X60</f>
        <v>0.95121951219512191</v>
      </c>
      <c r="X35" s="14">
        <f>[3]Globals!Y60</f>
        <v>0.95121951219512191</v>
      </c>
      <c r="Z35" s="16" t="s">
        <v>28</v>
      </c>
      <c r="AA35" s="16">
        <f t="shared" si="19"/>
        <v>0.95121951219512191</v>
      </c>
      <c r="AB35" s="14">
        <f t="shared" si="20"/>
        <v>1</v>
      </c>
      <c r="AC35" s="14">
        <f t="shared" si="21"/>
        <v>0.95121951219512191</v>
      </c>
      <c r="AD35" s="14"/>
    </row>
    <row r="36" spans="1:30" x14ac:dyDescent="0.35">
      <c r="A36" s="12" t="s">
        <v>29</v>
      </c>
      <c r="B36" s="16">
        <f>[3]Globals!C61</f>
        <v>3.5940202000001591</v>
      </c>
      <c r="C36" s="13">
        <f>[3]Globals!D61</f>
        <v>17.18838939999991</v>
      </c>
      <c r="D36" s="13">
        <f>[3]Globals!E61</f>
        <v>1.469199483333326</v>
      </c>
      <c r="E36" s="13">
        <f>[3]Globals!F61</f>
        <v>2.2260598232323119E-2</v>
      </c>
      <c r="F36" s="13">
        <f>[3]Globals!G61</f>
        <v>1.3312358272727201</v>
      </c>
      <c r="G36" s="13">
        <f>[3]Globals!H61</f>
        <v>0.60957749348484402</v>
      </c>
      <c r="H36" s="13">
        <f>[3]Globals!I61</f>
        <v>66</v>
      </c>
      <c r="I36" s="13">
        <f>[3]Globals!J61</f>
        <v>66</v>
      </c>
      <c r="J36" s="13">
        <f>[3]Globals!K61</f>
        <v>0.95121951219512191</v>
      </c>
      <c r="K36" s="13">
        <f>[3]Globals!L61</f>
        <v>1</v>
      </c>
      <c r="L36" s="13">
        <f>[3]Globals!M61</f>
        <v>0.8389275096539538</v>
      </c>
      <c r="M36" s="13">
        <f>[3]Globals!N61</f>
        <v>1</v>
      </c>
      <c r="N36" s="13">
        <f>[3]Globals!O61</f>
        <v>1</v>
      </c>
      <c r="O36" s="13">
        <f>[3]Globals!P61</f>
        <v>1</v>
      </c>
      <c r="P36" s="13">
        <f>[3]Globals!Q61</f>
        <v>1</v>
      </c>
      <c r="Q36" s="13">
        <f>[3]Globals!R61</f>
        <v>1</v>
      </c>
      <c r="R36" s="13">
        <f>[3]Globals!S61</f>
        <v>0.95121951219512191</v>
      </c>
      <c r="S36" s="13">
        <f>[3]Globals!T61</f>
        <v>0.79800421650010234</v>
      </c>
      <c r="T36" s="13">
        <f>[3]Globals!U61</f>
        <v>0.95121951219512191</v>
      </c>
      <c r="U36" s="13">
        <f>[3]Globals!V61</f>
        <v>0.95121951219512191</v>
      </c>
      <c r="V36" s="13">
        <f>[3]Globals!W61</f>
        <v>0.95121951219512191</v>
      </c>
      <c r="W36" s="13">
        <f>[3]Globals!X61</f>
        <v>0.95121951219512191</v>
      </c>
      <c r="X36" s="14">
        <f>[3]Globals!Y61</f>
        <v>0.95121951219512191</v>
      </c>
      <c r="Z36" s="16" t="s">
        <v>29</v>
      </c>
      <c r="AA36" s="16">
        <f t="shared" si="19"/>
        <v>0.95121951219512191</v>
      </c>
      <c r="AB36" s="14">
        <f t="shared" si="20"/>
        <v>1</v>
      </c>
      <c r="AC36" s="14">
        <f t="shared" si="21"/>
        <v>0.95121951219512191</v>
      </c>
      <c r="AD36" s="14"/>
    </row>
    <row r="37" spans="1:30" x14ac:dyDescent="0.35">
      <c r="A37" s="12" t="s">
        <v>32</v>
      </c>
      <c r="B37" s="16">
        <f>B35-B33</f>
        <v>0.14567987500003499</v>
      </c>
      <c r="C37" s="13">
        <f t="shared" ref="C37:X37" si="22">C35-C33</f>
        <v>1.9352991750000044</v>
      </c>
      <c r="D37" s="13">
        <f t="shared" si="22"/>
        <v>0.16086628124999114</v>
      </c>
      <c r="E37" s="13">
        <f t="shared" si="22"/>
        <v>1.3575152479749792E-3</v>
      </c>
      <c r="F37" s="13">
        <f t="shared" si="22"/>
        <v>0.18649806136364827</v>
      </c>
      <c r="G37" s="13">
        <f t="shared" si="22"/>
        <v>8.7738387305216881E-2</v>
      </c>
      <c r="H37" s="13">
        <f t="shared" si="22"/>
        <v>14</v>
      </c>
      <c r="I37" s="13">
        <f t="shared" si="22"/>
        <v>14</v>
      </c>
      <c r="J37" s="13">
        <f t="shared" si="22"/>
        <v>0.2421286031042128</v>
      </c>
      <c r="K37" s="13">
        <f t="shared" si="22"/>
        <v>0</v>
      </c>
      <c r="L37" s="13">
        <f t="shared" si="22"/>
        <v>5.6319422718331125E-2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0.2421286031042128</v>
      </c>
      <c r="S37" s="13">
        <f t="shared" si="22"/>
        <v>0.23993513182719062</v>
      </c>
      <c r="T37" s="13">
        <f t="shared" si="22"/>
        <v>0.2421286031042128</v>
      </c>
      <c r="U37" s="13">
        <f t="shared" si="22"/>
        <v>0.2421286031042128</v>
      </c>
      <c r="V37" s="13">
        <f t="shared" si="22"/>
        <v>0.2421286031042128</v>
      </c>
      <c r="W37" s="13">
        <f t="shared" si="22"/>
        <v>0.2421286031042128</v>
      </c>
      <c r="X37" s="14">
        <f t="shared" si="22"/>
        <v>0.2421286031042128</v>
      </c>
      <c r="Z37" s="16" t="s">
        <v>32</v>
      </c>
      <c r="AA37" s="16">
        <f t="shared" si="19"/>
        <v>0.2421286031042128</v>
      </c>
      <c r="AB37" s="14">
        <f t="shared" si="20"/>
        <v>0</v>
      </c>
      <c r="AC37" s="14">
        <f t="shared" si="21"/>
        <v>0.2421286031042128</v>
      </c>
      <c r="AD37" s="14"/>
    </row>
    <row r="38" spans="1:30" ht="15" thickBot="1" x14ac:dyDescent="0.4">
      <c r="A38" s="8" t="s">
        <v>33</v>
      </c>
      <c r="B38" s="4">
        <f>B36-B32</f>
        <v>0.60753540000018802</v>
      </c>
      <c r="C38" s="5">
        <f t="shared" ref="C38:X38" si="23">C36-C32</f>
        <v>9.8438613000003734</v>
      </c>
      <c r="D38" s="5">
        <f t="shared" si="23"/>
        <v>0.8231536333333519</v>
      </c>
      <c r="E38" s="5">
        <f t="shared" si="23"/>
        <v>7.709554292929648E-3</v>
      </c>
      <c r="F38" s="5">
        <f t="shared" si="23"/>
        <v>0.90820199090904952</v>
      </c>
      <c r="G38" s="5">
        <f t="shared" si="23"/>
        <v>0.4665147370129723</v>
      </c>
      <c r="H38" s="5">
        <f t="shared" si="23"/>
        <v>25</v>
      </c>
      <c r="I38" s="5">
        <f t="shared" si="23"/>
        <v>25</v>
      </c>
      <c r="J38" s="5">
        <f t="shared" si="23"/>
        <v>0.36031042128603097</v>
      </c>
      <c r="K38" s="5">
        <f t="shared" si="23"/>
        <v>0</v>
      </c>
      <c r="L38" s="5">
        <f t="shared" si="23"/>
        <v>0.18304363506909871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0.36031042128603097</v>
      </c>
      <c r="S38" s="5">
        <f t="shared" si="23"/>
        <v>0.41043647242723341</v>
      </c>
      <c r="T38" s="5">
        <f t="shared" si="23"/>
        <v>0.36031042128603097</v>
      </c>
      <c r="U38" s="5">
        <f t="shared" si="23"/>
        <v>0.36031042128603097</v>
      </c>
      <c r="V38" s="5">
        <f t="shared" si="23"/>
        <v>0.36031042128603097</v>
      </c>
      <c r="W38" s="5">
        <f t="shared" si="23"/>
        <v>0.36031042128603097</v>
      </c>
      <c r="X38" s="6">
        <f t="shared" si="23"/>
        <v>0.36031042128603097</v>
      </c>
      <c r="Z38" s="4" t="s">
        <v>33</v>
      </c>
      <c r="AA38" s="4">
        <f t="shared" si="19"/>
        <v>0.36031042128603097</v>
      </c>
      <c r="AB38" s="6">
        <f t="shared" si="20"/>
        <v>0</v>
      </c>
      <c r="AC38" s="6">
        <f t="shared" si="21"/>
        <v>0.36031042128603097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[4]Globals!C55</f>
        <v>3.0776702400000282</v>
      </c>
      <c r="C43" s="2">
        <f>[4]Globals!D55</f>
        <v>10.49655922000002</v>
      </c>
      <c r="D43" s="2">
        <f>[4]Globals!E55</f>
        <v>1.354102826250003</v>
      </c>
      <c r="E43" s="2">
        <f>[4]Globals!F55</f>
        <v>2.491014273714006E-2</v>
      </c>
      <c r="F43" s="2">
        <f>[4]Globals!G55</f>
        <v>1.1078789099999991</v>
      </c>
      <c r="G43" s="2">
        <f>[4]Globals!H55</f>
        <v>0.29109246722222198</v>
      </c>
      <c r="H43" s="2">
        <f>[4]Globals!I55</f>
        <v>53.94</v>
      </c>
      <c r="I43" s="2">
        <f>[4]Globals!J55</f>
        <v>53.94</v>
      </c>
      <c r="J43" s="2">
        <f>[4]Globals!K55</f>
        <v>0.73536394099080948</v>
      </c>
      <c r="K43" s="2">
        <f>[4]Globals!L55</f>
        <v>1</v>
      </c>
      <c r="L43" s="2">
        <f>[4]Globals!M55</f>
        <v>0.75888754272781722</v>
      </c>
      <c r="M43" s="2">
        <f>[4]Globals!N55</f>
        <v>1</v>
      </c>
      <c r="N43" s="2">
        <f>[4]Globals!O55</f>
        <v>1</v>
      </c>
      <c r="O43" s="2">
        <f>[4]Globals!P55</f>
        <v>1</v>
      </c>
      <c r="P43" s="2">
        <f>[4]Globals!Q55</f>
        <v>1</v>
      </c>
      <c r="Q43" s="2">
        <f>[4]Globals!R55</f>
        <v>1</v>
      </c>
      <c r="R43" s="2">
        <f>[4]Globals!S55</f>
        <v>0.73536394099080948</v>
      </c>
      <c r="S43" s="2">
        <f>[4]Globals!T55</f>
        <v>0.5628133415066805</v>
      </c>
      <c r="T43" s="2">
        <f>[4]Globals!U55</f>
        <v>0.73536394099080948</v>
      </c>
      <c r="U43" s="2">
        <f>[4]Globals!V55</f>
        <v>0.73536394099080948</v>
      </c>
      <c r="V43" s="2">
        <f>[4]Globals!W55</f>
        <v>0.73536394099080948</v>
      </c>
      <c r="W43" s="2">
        <f>[4]Globals!X55</f>
        <v>0.73536394099080948</v>
      </c>
      <c r="X43" s="3">
        <f>[4]Globals!Y55</f>
        <v>0.73536394099080948</v>
      </c>
      <c r="Z43" s="1" t="s">
        <v>23</v>
      </c>
      <c r="AA43" s="1">
        <f t="shared" ref="AA43:AA51" si="24">J43</f>
        <v>0.73536394099080948</v>
      </c>
      <c r="AB43" s="3">
        <f t="shared" ref="AB43:AB51" si="25">Q43</f>
        <v>1</v>
      </c>
      <c r="AC43" s="3">
        <f t="shared" ref="AC43:AC51" si="26">X43</f>
        <v>0.73536394099080948</v>
      </c>
      <c r="AD43" s="3"/>
    </row>
    <row r="44" spans="1:30" x14ac:dyDescent="0.35">
      <c r="A44" s="12" t="s">
        <v>24</v>
      </c>
      <c r="B44" s="16">
        <f>[4]Globals!C56</f>
        <v>9.2504593169793745E-2</v>
      </c>
      <c r="C44" s="13">
        <f>[4]Globals!D56</f>
        <v>2.2061244389990411</v>
      </c>
      <c r="D44" s="13">
        <f>[4]Globals!E56</f>
        <v>0.27757013659231061</v>
      </c>
      <c r="E44" s="13">
        <f>[4]Globals!F56</f>
        <v>2.7433917939349611E-3</v>
      </c>
      <c r="F44" s="13">
        <f>[4]Globals!G56</f>
        <v>0.31749357969151198</v>
      </c>
      <c r="G44" s="13">
        <f>[4]Globals!H56</f>
        <v>0.1050243327208452</v>
      </c>
      <c r="H44" s="13">
        <f>[4]Globals!I56</f>
        <v>6.402837381240615</v>
      </c>
      <c r="I44" s="13">
        <f>[4]Globals!J56</f>
        <v>6.402837381240615</v>
      </c>
      <c r="J44" s="13">
        <f>[4]Globals!K56</f>
        <v>0.1069023808825996</v>
      </c>
      <c r="K44" s="13">
        <f>[4]Globals!L56</f>
        <v>0</v>
      </c>
      <c r="L44" s="13">
        <f>[4]Globals!M56</f>
        <v>4.9914419632775701E-2</v>
      </c>
      <c r="M44" s="13">
        <f>[4]Globals!N56</f>
        <v>0</v>
      </c>
      <c r="N44" s="13">
        <f>[4]Globals!O56</f>
        <v>0</v>
      </c>
      <c r="O44" s="13">
        <f>[4]Globals!P56</f>
        <v>0</v>
      </c>
      <c r="P44" s="13">
        <f>[4]Globals!Q56</f>
        <v>0</v>
      </c>
      <c r="Q44" s="13">
        <f>[4]Globals!R56</f>
        <v>0</v>
      </c>
      <c r="R44" s="13">
        <f>[4]Globals!S56</f>
        <v>0.1069023808825996</v>
      </c>
      <c r="S44" s="13">
        <f>[4]Globals!T56</f>
        <v>0.1215345671094453</v>
      </c>
      <c r="T44" s="13">
        <f>[4]Globals!U56</f>
        <v>0.1069023808825996</v>
      </c>
      <c r="U44" s="13">
        <f>[4]Globals!V56</f>
        <v>0.1069023808825996</v>
      </c>
      <c r="V44" s="13">
        <f>[4]Globals!W56</f>
        <v>0.1069023808825996</v>
      </c>
      <c r="W44" s="13">
        <f>[4]Globals!X56</f>
        <v>0.1069023808825996</v>
      </c>
      <c r="X44" s="14">
        <f>[4]Globals!Y56</f>
        <v>0.1069023808825996</v>
      </c>
      <c r="Z44" s="16" t="s">
        <v>24</v>
      </c>
      <c r="AA44" s="16">
        <f t="shared" si="24"/>
        <v>0.1069023808825996</v>
      </c>
      <c r="AB44" s="14">
        <f t="shared" si="25"/>
        <v>0</v>
      </c>
      <c r="AC44" s="14">
        <f t="shared" si="26"/>
        <v>0.1069023808825996</v>
      </c>
      <c r="AD44" s="14"/>
    </row>
    <row r="45" spans="1:30" x14ac:dyDescent="0.35">
      <c r="A45" s="12" t="s">
        <v>25</v>
      </c>
      <c r="B45" s="16">
        <f>[4]Globals!C57</f>
        <v>2.964828299999795</v>
      </c>
      <c r="C45" s="13">
        <f>[4]Globals!D57</f>
        <v>6.8716037000009456</v>
      </c>
      <c r="D45" s="13">
        <f>[4]Globals!E57</f>
        <v>0.89935973750010589</v>
      </c>
      <c r="E45" s="13">
        <f>[4]Globals!F57</f>
        <v>2.164775636792492E-2</v>
      </c>
      <c r="F45" s="13">
        <f>[4]Globals!G57</f>
        <v>0.60137731428566055</v>
      </c>
      <c r="G45" s="13">
        <f>[4]Globals!H57</f>
        <v>0.1237690646825451</v>
      </c>
      <c r="H45" s="13">
        <f>[4]Globals!I57</f>
        <v>39</v>
      </c>
      <c r="I45" s="13">
        <f>[4]Globals!J57</f>
        <v>39</v>
      </c>
      <c r="J45" s="13">
        <f>[4]Globals!K57</f>
        <v>0.66101694915254239</v>
      </c>
      <c r="K45" s="13">
        <f>[4]Globals!L57</f>
        <v>1</v>
      </c>
      <c r="L45" s="13">
        <f>[4]Globals!M57</f>
        <v>0.69746543128544836</v>
      </c>
      <c r="M45" s="13">
        <f>[4]Globals!N57</f>
        <v>1</v>
      </c>
      <c r="N45" s="13">
        <f>[4]Globals!O57</f>
        <v>1</v>
      </c>
      <c r="O45" s="13">
        <f>[4]Globals!P57</f>
        <v>1</v>
      </c>
      <c r="P45" s="13">
        <f>[4]Globals!Q57</f>
        <v>1</v>
      </c>
      <c r="Q45" s="13">
        <f>[4]Globals!R57</f>
        <v>1</v>
      </c>
      <c r="R45" s="13">
        <f>[4]Globals!S57</f>
        <v>0.66101694915254239</v>
      </c>
      <c r="S45" s="13">
        <f>[4]Globals!T57</f>
        <v>0.46103647152766919</v>
      </c>
      <c r="T45" s="13">
        <f>[4]Globals!U57</f>
        <v>0.66101694915254239</v>
      </c>
      <c r="U45" s="13">
        <f>[4]Globals!V57</f>
        <v>0.66101694915254239</v>
      </c>
      <c r="V45" s="13">
        <f>[4]Globals!W57</f>
        <v>0.66101694915254239</v>
      </c>
      <c r="W45" s="13">
        <f>[4]Globals!X57</f>
        <v>0.66101694915254239</v>
      </c>
      <c r="X45" s="14">
        <f>[4]Globals!Y57</f>
        <v>0.66101694915254239</v>
      </c>
      <c r="Z45" s="16" t="s">
        <v>25</v>
      </c>
      <c r="AA45" s="16">
        <f t="shared" si="24"/>
        <v>0.66101694915254239</v>
      </c>
      <c r="AB45" s="14">
        <f t="shared" si="25"/>
        <v>1</v>
      </c>
      <c r="AC45" s="14">
        <f t="shared" si="26"/>
        <v>0.66101694915254239</v>
      </c>
      <c r="AD45" s="14"/>
    </row>
    <row r="46" spans="1:30" x14ac:dyDescent="0.35">
      <c r="A46" s="12" t="s">
        <v>26</v>
      </c>
      <c r="B46" s="16">
        <f>[4]Globals!C58</f>
        <v>3.0302768000002871</v>
      </c>
      <c r="C46" s="13">
        <f>[4]Globals!D58</f>
        <v>8.9579673249998848</v>
      </c>
      <c r="D46" s="13">
        <f>[4]Globals!E58</f>
        <v>1.160107621875003</v>
      </c>
      <c r="E46" s="13">
        <f>[4]Globals!F58</f>
        <v>2.2444606191038208E-2</v>
      </c>
      <c r="F46" s="13">
        <f>[4]Globals!G58</f>
        <v>0.88828281428571843</v>
      </c>
      <c r="G46" s="13">
        <f>[4]Globals!H58</f>
        <v>0.2197046722222171</v>
      </c>
      <c r="H46" s="13">
        <f>[4]Globals!I58</f>
        <v>53</v>
      </c>
      <c r="I46" s="13">
        <f>[4]Globals!J58</f>
        <v>53</v>
      </c>
      <c r="J46" s="13">
        <f>[4]Globals!K58</f>
        <v>0.66101694915254239</v>
      </c>
      <c r="K46" s="13">
        <f>[4]Globals!L58</f>
        <v>1</v>
      </c>
      <c r="L46" s="13">
        <f>[4]Globals!M58</f>
        <v>0.71258051591253913</v>
      </c>
      <c r="M46" s="13">
        <f>[4]Globals!N58</f>
        <v>1</v>
      </c>
      <c r="N46" s="13">
        <f>[4]Globals!O58</f>
        <v>1</v>
      </c>
      <c r="O46" s="13">
        <f>[4]Globals!P58</f>
        <v>1</v>
      </c>
      <c r="P46" s="13">
        <f>[4]Globals!Q58</f>
        <v>1</v>
      </c>
      <c r="Q46" s="13">
        <f>[4]Globals!R58</f>
        <v>1</v>
      </c>
      <c r="R46" s="13">
        <f>[4]Globals!S58</f>
        <v>0.66101694915254239</v>
      </c>
      <c r="S46" s="13">
        <f>[4]Globals!T58</f>
        <v>0.47102779865405142</v>
      </c>
      <c r="T46" s="13">
        <f>[4]Globals!U58</f>
        <v>0.66101694915254239</v>
      </c>
      <c r="U46" s="13">
        <f>[4]Globals!V58</f>
        <v>0.66101694915254239</v>
      </c>
      <c r="V46" s="13">
        <f>[4]Globals!W58</f>
        <v>0.66101694915254239</v>
      </c>
      <c r="W46" s="13">
        <f>[4]Globals!X58</f>
        <v>0.66101694915254239</v>
      </c>
      <c r="X46" s="14">
        <f>[4]Globals!Y58</f>
        <v>0.66101694915254239</v>
      </c>
      <c r="Z46" s="16" t="s">
        <v>26</v>
      </c>
      <c r="AA46" s="16">
        <f t="shared" si="24"/>
        <v>0.66101694915254239</v>
      </c>
      <c r="AB46" s="14">
        <f t="shared" si="25"/>
        <v>1</v>
      </c>
      <c r="AC46" s="14">
        <f t="shared" si="26"/>
        <v>0.66101694915254239</v>
      </c>
      <c r="AD46" s="14"/>
    </row>
    <row r="47" spans="1:30" x14ac:dyDescent="0.35">
      <c r="A47" s="12" t="s">
        <v>27</v>
      </c>
      <c r="B47" s="16">
        <f>[4]Globals!C59</f>
        <v>3.0632998000001019</v>
      </c>
      <c r="C47" s="13">
        <f>[4]Globals!D59</f>
        <v>9.319156350000199</v>
      </c>
      <c r="D47" s="13">
        <f>[4]Globals!E59</f>
        <v>1.205322612500016</v>
      </c>
      <c r="E47" s="13">
        <f>[4]Globals!F59</f>
        <v>2.3878638782051102E-2</v>
      </c>
      <c r="F47" s="13">
        <f>[4]Globals!G59</f>
        <v>0.93781747142856831</v>
      </c>
      <c r="G47" s="13">
        <f>[4]Globals!H59</f>
        <v>0.23184709742063569</v>
      </c>
      <c r="H47" s="13">
        <f>[4]Globals!I59</f>
        <v>53</v>
      </c>
      <c r="I47" s="13">
        <f>[4]Globals!J59</f>
        <v>53</v>
      </c>
      <c r="J47" s="13">
        <f>[4]Globals!K59</f>
        <v>0.73584905660377353</v>
      </c>
      <c r="K47" s="13">
        <f>[4]Globals!L59</f>
        <v>1</v>
      </c>
      <c r="L47" s="13">
        <f>[4]Globals!M59</f>
        <v>0.77702590271026939</v>
      </c>
      <c r="M47" s="13">
        <f>[4]Globals!N59</f>
        <v>1</v>
      </c>
      <c r="N47" s="13">
        <f>[4]Globals!O59</f>
        <v>1</v>
      </c>
      <c r="O47" s="13">
        <f>[4]Globals!P59</f>
        <v>1</v>
      </c>
      <c r="P47" s="13">
        <f>[4]Globals!Q59</f>
        <v>1</v>
      </c>
      <c r="Q47" s="13">
        <f>[4]Globals!R59</f>
        <v>1</v>
      </c>
      <c r="R47" s="13">
        <f>[4]Globals!S59</f>
        <v>0.73584905660377353</v>
      </c>
      <c r="S47" s="13">
        <f>[4]Globals!T59</f>
        <v>0.57177377746604718</v>
      </c>
      <c r="T47" s="13">
        <f>[4]Globals!U59</f>
        <v>0.73584905660377353</v>
      </c>
      <c r="U47" s="13">
        <f>[4]Globals!V59</f>
        <v>0.73584905660377353</v>
      </c>
      <c r="V47" s="13">
        <f>[4]Globals!W59</f>
        <v>0.73584905660377353</v>
      </c>
      <c r="W47" s="13">
        <f>[4]Globals!X59</f>
        <v>0.73584905660377353</v>
      </c>
      <c r="X47" s="14">
        <f>[4]Globals!Y59</f>
        <v>0.73584905660377353</v>
      </c>
      <c r="Z47" s="16" t="s">
        <v>27</v>
      </c>
      <c r="AA47" s="16">
        <f t="shared" si="24"/>
        <v>0.73584905660377353</v>
      </c>
      <c r="AB47" s="14">
        <f t="shared" si="25"/>
        <v>1</v>
      </c>
      <c r="AC47" s="14">
        <f t="shared" si="26"/>
        <v>0.73584905660377353</v>
      </c>
      <c r="AD47" s="14"/>
    </row>
    <row r="48" spans="1:30" x14ac:dyDescent="0.35">
      <c r="A48" s="12" t="s">
        <v>28</v>
      </c>
      <c r="B48" s="16">
        <f>[4]Globals!C60</f>
        <v>3.1004579999999748</v>
      </c>
      <c r="C48" s="13">
        <f>[4]Globals!D60</f>
        <v>12.62245617500022</v>
      </c>
      <c r="D48" s="13">
        <f>[4]Globals!E60</f>
        <v>1.6271236625000061</v>
      </c>
      <c r="E48" s="13">
        <f>[4]Globals!F60</f>
        <v>2.757836716101705E-2</v>
      </c>
      <c r="F48" s="13">
        <f>[4]Globals!G60</f>
        <v>1.423661024999973</v>
      </c>
      <c r="G48" s="13">
        <f>[4]Globals!H60</f>
        <v>0.39568705238096558</v>
      </c>
      <c r="H48" s="13">
        <f>[4]Globals!I60</f>
        <v>59</v>
      </c>
      <c r="I48" s="13">
        <f>[4]Globals!J60</f>
        <v>59</v>
      </c>
      <c r="J48" s="13">
        <f>[4]Globals!K60</f>
        <v>0.73584905660377353</v>
      </c>
      <c r="K48" s="13">
        <f>[4]Globals!L60</f>
        <v>1</v>
      </c>
      <c r="L48" s="13">
        <f>[4]Globals!M60</f>
        <v>0.78640692965335635</v>
      </c>
      <c r="M48" s="13">
        <f>[4]Globals!N60</f>
        <v>1</v>
      </c>
      <c r="N48" s="13">
        <f>[4]Globals!O60</f>
        <v>1</v>
      </c>
      <c r="O48" s="13">
        <f>[4]Globals!P60</f>
        <v>1</v>
      </c>
      <c r="P48" s="13">
        <f>[4]Globals!Q60</f>
        <v>1</v>
      </c>
      <c r="Q48" s="13">
        <f>[4]Globals!R60</f>
        <v>1</v>
      </c>
      <c r="R48" s="13">
        <f>[4]Globals!S60</f>
        <v>0.73584905660377353</v>
      </c>
      <c r="S48" s="13">
        <f>[4]Globals!T60</f>
        <v>0.57867679729209243</v>
      </c>
      <c r="T48" s="13">
        <f>[4]Globals!U60</f>
        <v>0.73584905660377353</v>
      </c>
      <c r="U48" s="13">
        <f>[4]Globals!V60</f>
        <v>0.73584905660377353</v>
      </c>
      <c r="V48" s="13">
        <f>[4]Globals!W60</f>
        <v>0.73584905660377353</v>
      </c>
      <c r="W48" s="13">
        <f>[4]Globals!X60</f>
        <v>0.73584905660377353</v>
      </c>
      <c r="X48" s="14">
        <f>[4]Globals!Y60</f>
        <v>0.73584905660377353</v>
      </c>
      <c r="Z48" s="16" t="s">
        <v>28</v>
      </c>
      <c r="AA48" s="16">
        <f t="shared" si="24"/>
        <v>0.73584905660377353</v>
      </c>
      <c r="AB48" s="14">
        <f t="shared" si="25"/>
        <v>1</v>
      </c>
      <c r="AC48" s="14">
        <f t="shared" si="26"/>
        <v>0.73584905660377353</v>
      </c>
      <c r="AD48" s="14"/>
    </row>
    <row r="49" spans="1:30" x14ac:dyDescent="0.35">
      <c r="A49" s="12" t="s">
        <v>29</v>
      </c>
      <c r="B49" s="16">
        <f>[4]Globals!C61</f>
        <v>3.4504694000002019</v>
      </c>
      <c r="C49" s="13">
        <f>[4]Globals!D61</f>
        <v>13.65678279999986</v>
      </c>
      <c r="D49" s="13">
        <f>[4]Globals!E61</f>
        <v>1.7476427999999591</v>
      </c>
      <c r="E49" s="13">
        <f>[4]Globals!F61</f>
        <v>2.962106440677896E-2</v>
      </c>
      <c r="F49" s="13">
        <f>[4]Globals!G61</f>
        <v>1.561895528571378</v>
      </c>
      <c r="G49" s="13">
        <f>[4]Globals!H61</f>
        <v>0.43923328968253761</v>
      </c>
      <c r="H49" s="13">
        <f>[4]Globals!I61</f>
        <v>59</v>
      </c>
      <c r="I49" s="13">
        <f>[4]Globals!J61</f>
        <v>59</v>
      </c>
      <c r="J49" s="13">
        <f>[4]Globals!K61</f>
        <v>1</v>
      </c>
      <c r="K49" s="13">
        <f>[4]Globals!L61</f>
        <v>1</v>
      </c>
      <c r="L49" s="13">
        <f>[4]Globals!M61</f>
        <v>0.85926692664822357</v>
      </c>
      <c r="M49" s="13">
        <f>[4]Globals!N61</f>
        <v>1</v>
      </c>
      <c r="N49" s="13">
        <f>[4]Globals!O61</f>
        <v>1</v>
      </c>
      <c r="O49" s="13">
        <f>[4]Globals!P61</f>
        <v>1</v>
      </c>
      <c r="P49" s="13">
        <f>[4]Globals!Q61</f>
        <v>1</v>
      </c>
      <c r="Q49" s="13">
        <f>[4]Globals!R61</f>
        <v>1</v>
      </c>
      <c r="R49" s="13">
        <f>[4]Globals!S61</f>
        <v>1</v>
      </c>
      <c r="S49" s="13">
        <f>[4]Globals!T61</f>
        <v>0.85926692664822357</v>
      </c>
      <c r="T49" s="13">
        <f>[4]Globals!U61</f>
        <v>1</v>
      </c>
      <c r="U49" s="13">
        <f>[4]Globals!V61</f>
        <v>1</v>
      </c>
      <c r="V49" s="13">
        <f>[4]Globals!W61</f>
        <v>1</v>
      </c>
      <c r="W49" s="13">
        <f>[4]Globals!X61</f>
        <v>1</v>
      </c>
      <c r="X49" s="14">
        <f>[4]Globals!Y61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7.0181199999687749E-2</v>
      </c>
      <c r="C50" s="13">
        <f t="shared" ref="C50:X50" si="27">C48-C46</f>
        <v>3.6644888500003354</v>
      </c>
      <c r="D50" s="13">
        <f t="shared" si="27"/>
        <v>0.46701604062500301</v>
      </c>
      <c r="E50" s="13">
        <f t="shared" si="27"/>
        <v>5.1337609699788414E-3</v>
      </c>
      <c r="F50" s="13">
        <f t="shared" si="27"/>
        <v>0.53537821071425462</v>
      </c>
      <c r="G50" s="13">
        <f t="shared" si="27"/>
        <v>0.17598238015874848</v>
      </c>
      <c r="H50" s="13">
        <f t="shared" si="27"/>
        <v>6</v>
      </c>
      <c r="I50" s="13">
        <f t="shared" si="27"/>
        <v>6</v>
      </c>
      <c r="J50" s="13">
        <f t="shared" si="27"/>
        <v>7.4832107451231145E-2</v>
      </c>
      <c r="K50" s="13">
        <f t="shared" si="27"/>
        <v>0</v>
      </c>
      <c r="L50" s="13">
        <f t="shared" si="27"/>
        <v>7.3826413740817221E-2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7.4832107451231145E-2</v>
      </c>
      <c r="S50" s="13">
        <f t="shared" si="27"/>
        <v>0.107648998638041</v>
      </c>
      <c r="T50" s="13">
        <f t="shared" si="27"/>
        <v>7.4832107451231145E-2</v>
      </c>
      <c r="U50" s="13">
        <f t="shared" si="27"/>
        <v>7.4832107451231145E-2</v>
      </c>
      <c r="V50" s="13">
        <f t="shared" si="27"/>
        <v>7.4832107451231145E-2</v>
      </c>
      <c r="W50" s="13">
        <f t="shared" si="27"/>
        <v>7.4832107451231145E-2</v>
      </c>
      <c r="X50" s="14">
        <f t="shared" si="27"/>
        <v>7.4832107451231145E-2</v>
      </c>
      <c r="Z50" s="16" t="s">
        <v>32</v>
      </c>
      <c r="AA50" s="16">
        <f t="shared" si="24"/>
        <v>7.4832107451231145E-2</v>
      </c>
      <c r="AB50" s="14">
        <f t="shared" si="25"/>
        <v>0</v>
      </c>
      <c r="AC50" s="14">
        <f t="shared" si="26"/>
        <v>7.4832107451231145E-2</v>
      </c>
      <c r="AD50" s="14"/>
    </row>
    <row r="51" spans="1:30" ht="15" thickBot="1" x14ac:dyDescent="0.4">
      <c r="A51" s="8" t="s">
        <v>33</v>
      </c>
      <c r="B51" s="4">
        <f>B49-B45</f>
        <v>0.48564110000040683</v>
      </c>
      <c r="C51" s="5">
        <f t="shared" ref="C51:X51" si="28">C49-C45</f>
        <v>6.7851790999989143</v>
      </c>
      <c r="D51" s="5">
        <f t="shared" si="28"/>
        <v>0.84828306249985319</v>
      </c>
      <c r="E51" s="5">
        <f t="shared" si="28"/>
        <v>7.9733080388540399E-3</v>
      </c>
      <c r="F51" s="5">
        <f t="shared" si="28"/>
        <v>0.96051821428571749</v>
      </c>
      <c r="G51" s="5">
        <f t="shared" si="28"/>
        <v>0.31546422499999249</v>
      </c>
      <c r="H51" s="5">
        <f t="shared" si="28"/>
        <v>20</v>
      </c>
      <c r="I51" s="5">
        <f t="shared" si="28"/>
        <v>20</v>
      </c>
      <c r="J51" s="5">
        <f t="shared" si="28"/>
        <v>0.33898305084745761</v>
      </c>
      <c r="K51" s="5">
        <f t="shared" si="28"/>
        <v>0</v>
      </c>
      <c r="L51" s="5">
        <f t="shared" si="28"/>
        <v>0.16180149536277522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0</v>
      </c>
      <c r="R51" s="5">
        <f t="shared" si="28"/>
        <v>0.33898305084745761</v>
      </c>
      <c r="S51" s="5">
        <f t="shared" si="28"/>
        <v>0.39823045512055438</v>
      </c>
      <c r="T51" s="5">
        <f t="shared" si="28"/>
        <v>0.33898305084745761</v>
      </c>
      <c r="U51" s="5">
        <f t="shared" si="28"/>
        <v>0.33898305084745761</v>
      </c>
      <c r="V51" s="5">
        <f t="shared" si="28"/>
        <v>0.33898305084745761</v>
      </c>
      <c r="W51" s="5">
        <f t="shared" si="28"/>
        <v>0.33898305084745761</v>
      </c>
      <c r="X51" s="6">
        <f t="shared" si="28"/>
        <v>0.33898305084745761</v>
      </c>
      <c r="Z51" s="4" t="s">
        <v>33</v>
      </c>
      <c r="AA51" s="4">
        <f t="shared" si="24"/>
        <v>0.33898305084745761</v>
      </c>
      <c r="AB51" s="6">
        <f t="shared" si="25"/>
        <v>0</v>
      </c>
      <c r="AC51" s="6">
        <f t="shared" si="26"/>
        <v>0.33898305084745761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[5]Globals!C55</f>
        <v>2.6252089799999871</v>
      </c>
      <c r="C56" s="2">
        <f>[5]Globals!D55</f>
        <v>12.11562754400002</v>
      </c>
      <c r="D56" s="2">
        <f>[5]Globals!E55</f>
        <v>0.7964177783749995</v>
      </c>
      <c r="E56" s="2">
        <f>[5]Globals!F55</f>
        <v>1.358252834064658E-2</v>
      </c>
      <c r="F56" s="2">
        <f>[5]Globals!G55</f>
        <v>0.67449836493333359</v>
      </c>
      <c r="G56" s="2">
        <f>[5]Globals!H55</f>
        <v>0.47505613441999911</v>
      </c>
      <c r="H56" s="2">
        <f>[5]Globals!I55</f>
        <v>57.86</v>
      </c>
      <c r="I56" s="2">
        <f>[5]Globals!J55</f>
        <v>57.86</v>
      </c>
      <c r="J56" s="2">
        <f>[5]Globals!K55</f>
        <v>0.68699108191296165</v>
      </c>
      <c r="K56" s="2">
        <f>[5]Globals!L55</f>
        <v>1</v>
      </c>
      <c r="L56" s="2">
        <f>[5]Globals!M55</f>
        <v>0.73202787605894992</v>
      </c>
      <c r="M56" s="2">
        <f>[5]Globals!N55</f>
        <v>1</v>
      </c>
      <c r="N56" s="2">
        <f>[5]Globals!O55</f>
        <v>1</v>
      </c>
      <c r="O56" s="2">
        <f>[5]Globals!P55</f>
        <v>1</v>
      </c>
      <c r="P56" s="2">
        <f>[5]Globals!Q55</f>
        <v>1</v>
      </c>
      <c r="Q56" s="2">
        <f>[5]Globals!R55</f>
        <v>1</v>
      </c>
      <c r="R56" s="2">
        <f>[5]Globals!S55</f>
        <v>0.68699108191296165</v>
      </c>
      <c r="S56" s="2">
        <f>[5]Globals!T55</f>
        <v>0.50783167890058423</v>
      </c>
      <c r="T56" s="2">
        <f>[5]Globals!U55</f>
        <v>0.68699108191296165</v>
      </c>
      <c r="U56" s="2">
        <f>[5]Globals!V55</f>
        <v>0.68699108191296165</v>
      </c>
      <c r="V56" s="2">
        <f>[5]Globals!W55</f>
        <v>0.68699108191296165</v>
      </c>
      <c r="W56" s="2">
        <f>[5]Globals!X55</f>
        <v>0.68699108191296165</v>
      </c>
      <c r="X56" s="3">
        <f>[5]Globals!Y55</f>
        <v>0.68699108191296165</v>
      </c>
      <c r="Z56" s="1" t="s">
        <v>23</v>
      </c>
      <c r="AA56" s="1">
        <f t="shared" ref="AA56:AA64" si="29">J56</f>
        <v>0.68699108191296165</v>
      </c>
      <c r="AB56" s="3">
        <f t="shared" ref="AB56:AB64" si="30">Q56</f>
        <v>1</v>
      </c>
      <c r="AC56" s="3">
        <f t="shared" ref="AC56:AC64" si="31">X56</f>
        <v>0.68699108191296165</v>
      </c>
      <c r="AD56" s="3"/>
    </row>
    <row r="57" spans="1:30" x14ac:dyDescent="0.35">
      <c r="A57" s="12" t="s">
        <v>24</v>
      </c>
      <c r="B57" s="16">
        <f>[5]Globals!C56</f>
        <v>0.10546645159349349</v>
      </c>
      <c r="C57" s="13">
        <f>[5]Globals!D56</f>
        <v>3.3272260752561511</v>
      </c>
      <c r="D57" s="13">
        <f>[5]Globals!E56</f>
        <v>0.20776840776828789</v>
      </c>
      <c r="E57" s="13">
        <f>[5]Globals!F56</f>
        <v>2.0217132460325698E-3</v>
      </c>
      <c r="F57" s="13">
        <f>[5]Globals!G56</f>
        <v>0.22317820331361191</v>
      </c>
      <c r="G57" s="13">
        <f>[5]Globals!H56</f>
        <v>0.22804730206506299</v>
      </c>
      <c r="H57" s="13">
        <f>[5]Globals!I56</f>
        <v>7.6505568691542472</v>
      </c>
      <c r="I57" s="13">
        <f>[5]Globals!J56</f>
        <v>7.6505568691542472</v>
      </c>
      <c r="J57" s="13">
        <f>[5]Globals!K56</f>
        <v>0.10105880653866491</v>
      </c>
      <c r="K57" s="13">
        <f>[5]Globals!L56</f>
        <v>0</v>
      </c>
      <c r="L57" s="13">
        <f>[5]Globals!M56</f>
        <v>5.5972351595247057E-2</v>
      </c>
      <c r="M57" s="13">
        <f>[5]Globals!N56</f>
        <v>0</v>
      </c>
      <c r="N57" s="13">
        <f>[5]Globals!O56</f>
        <v>0</v>
      </c>
      <c r="O57" s="13">
        <f>[5]Globals!P56</f>
        <v>0</v>
      </c>
      <c r="P57" s="13">
        <f>[5]Globals!Q56</f>
        <v>0</v>
      </c>
      <c r="Q57" s="13">
        <f>[5]Globals!R56</f>
        <v>0</v>
      </c>
      <c r="R57" s="13">
        <f>[5]Globals!S56</f>
        <v>0.10105880653866491</v>
      </c>
      <c r="S57" s="13">
        <f>[5]Globals!T56</f>
        <v>0.1119660871816575</v>
      </c>
      <c r="T57" s="13">
        <f>[5]Globals!U56</f>
        <v>0.10105880653866491</v>
      </c>
      <c r="U57" s="13">
        <f>[5]Globals!V56</f>
        <v>0.10105880653866491</v>
      </c>
      <c r="V57" s="13">
        <f>[5]Globals!W56</f>
        <v>0.10105880653866491</v>
      </c>
      <c r="W57" s="13">
        <f>[5]Globals!X56</f>
        <v>0.10105880653866491</v>
      </c>
      <c r="X57" s="14">
        <f>[5]Globals!Y56</f>
        <v>0.10105880653866491</v>
      </c>
      <c r="Z57" s="16" t="s">
        <v>24</v>
      </c>
      <c r="AA57" s="16">
        <f t="shared" si="29"/>
        <v>0.10105880653866491</v>
      </c>
      <c r="AB57" s="14">
        <f t="shared" si="30"/>
        <v>0</v>
      </c>
      <c r="AC57" s="14">
        <f t="shared" si="31"/>
        <v>0.10105880653866491</v>
      </c>
      <c r="AD57" s="14"/>
    </row>
    <row r="58" spans="1:30" x14ac:dyDescent="0.35">
      <c r="A58" s="12" t="s">
        <v>25</v>
      </c>
      <c r="B58" s="16">
        <f>[5]Globals!C57</f>
        <v>2.52524020000007</v>
      </c>
      <c r="C58" s="13">
        <f>[5]Globals!D57</f>
        <v>7.7108474000003753</v>
      </c>
      <c r="D58" s="13">
        <f>[5]Globals!E57</f>
        <v>0.51908927500002022</v>
      </c>
      <c r="E58" s="13">
        <f>[5]Globals!F57</f>
        <v>1.120748706140268E-2</v>
      </c>
      <c r="F58" s="13">
        <f>[5]Globals!G57</f>
        <v>0.38348808666667838</v>
      </c>
      <c r="G58" s="13">
        <f>[5]Globals!H57</f>
        <v>0.19190127222223241</v>
      </c>
      <c r="H58" s="13">
        <f>[5]Globals!I57</f>
        <v>43</v>
      </c>
      <c r="I58" s="13">
        <f>[5]Globals!J57</f>
        <v>43</v>
      </c>
      <c r="J58" s="13">
        <f>[5]Globals!K57</f>
        <v>0.57352941176470584</v>
      </c>
      <c r="K58" s="13">
        <f>[5]Globals!L57</f>
        <v>1</v>
      </c>
      <c r="L58" s="13">
        <f>[5]Globals!M57</f>
        <v>0.65394010139618453</v>
      </c>
      <c r="M58" s="13">
        <f>[5]Globals!N57</f>
        <v>1</v>
      </c>
      <c r="N58" s="13">
        <f>[5]Globals!O57</f>
        <v>1</v>
      </c>
      <c r="O58" s="13">
        <f>[5]Globals!P57</f>
        <v>1</v>
      </c>
      <c r="P58" s="13">
        <f>[5]Globals!Q57</f>
        <v>1</v>
      </c>
      <c r="Q58" s="13">
        <f>[5]Globals!R57</f>
        <v>1</v>
      </c>
      <c r="R58" s="13">
        <f>[5]Globals!S57</f>
        <v>0.57352941176470584</v>
      </c>
      <c r="S58" s="13">
        <f>[5]Globals!T57</f>
        <v>0.37505388168310583</v>
      </c>
      <c r="T58" s="13">
        <f>[5]Globals!U57</f>
        <v>0.57352941176470584</v>
      </c>
      <c r="U58" s="13">
        <f>[5]Globals!V57</f>
        <v>0.57352941176470584</v>
      </c>
      <c r="V58" s="13">
        <f>[5]Globals!W57</f>
        <v>0.57352941176470584</v>
      </c>
      <c r="W58" s="13">
        <f>[5]Globals!X57</f>
        <v>0.57352941176470584</v>
      </c>
      <c r="X58" s="14">
        <f>[5]Globals!Y57</f>
        <v>0.57352941176470584</v>
      </c>
      <c r="Z58" s="16" t="s">
        <v>25</v>
      </c>
      <c r="AA58" s="16">
        <f t="shared" si="29"/>
        <v>0.57352941176470584</v>
      </c>
      <c r="AB58" s="14">
        <f t="shared" si="30"/>
        <v>1</v>
      </c>
      <c r="AC58" s="14">
        <f t="shared" si="31"/>
        <v>0.57352941176470584</v>
      </c>
      <c r="AD58" s="14"/>
    </row>
    <row r="59" spans="1:30" x14ac:dyDescent="0.35">
      <c r="A59" s="12" t="s">
        <v>26</v>
      </c>
      <c r="B59" s="16">
        <f>[5]Globals!C58</f>
        <v>2.5529759249999842</v>
      </c>
      <c r="C59" s="13">
        <f>[5]Globals!D58</f>
        <v>9.4631290750005803</v>
      </c>
      <c r="D59" s="13">
        <f>[5]Globals!E58</f>
        <v>0.6321902953124966</v>
      </c>
      <c r="E59" s="13">
        <f>[5]Globals!F58</f>
        <v>1.185766852540809E-2</v>
      </c>
      <c r="F59" s="13">
        <f>[5]Globals!G58</f>
        <v>0.49959532666663709</v>
      </c>
      <c r="G59" s="13">
        <f>[5]Globals!H58</f>
        <v>0.3001459219444228</v>
      </c>
      <c r="H59" s="13">
        <f>[5]Globals!I58</f>
        <v>55</v>
      </c>
      <c r="I59" s="13">
        <f>[5]Globals!J58</f>
        <v>55</v>
      </c>
      <c r="J59" s="13">
        <f>[5]Globals!K58</f>
        <v>0.609375</v>
      </c>
      <c r="K59" s="13">
        <f>[5]Globals!L58</f>
        <v>1</v>
      </c>
      <c r="L59" s="13">
        <f>[5]Globals!M58</f>
        <v>0.67240174820644172</v>
      </c>
      <c r="M59" s="13">
        <f>[5]Globals!N58</f>
        <v>1</v>
      </c>
      <c r="N59" s="13">
        <f>[5]Globals!O58</f>
        <v>1</v>
      </c>
      <c r="O59" s="13">
        <f>[5]Globals!P58</f>
        <v>1</v>
      </c>
      <c r="P59" s="13">
        <f>[5]Globals!Q58</f>
        <v>1</v>
      </c>
      <c r="Q59" s="13">
        <f>[5]Globals!R58</f>
        <v>1</v>
      </c>
      <c r="R59" s="13">
        <f>[5]Globals!S58</f>
        <v>0.609375</v>
      </c>
      <c r="S59" s="13">
        <f>[5]Globals!T58</f>
        <v>0.40871696786047129</v>
      </c>
      <c r="T59" s="13">
        <f>[5]Globals!U58</f>
        <v>0.609375</v>
      </c>
      <c r="U59" s="13">
        <f>[5]Globals!V58</f>
        <v>0.609375</v>
      </c>
      <c r="V59" s="13">
        <f>[5]Globals!W58</f>
        <v>0.609375</v>
      </c>
      <c r="W59" s="13">
        <f>[5]Globals!X58</f>
        <v>0.609375</v>
      </c>
      <c r="X59" s="14">
        <f>[5]Globals!Y58</f>
        <v>0.609375</v>
      </c>
      <c r="Z59" s="16" t="s">
        <v>26</v>
      </c>
      <c r="AA59" s="16">
        <f t="shared" si="29"/>
        <v>0.609375</v>
      </c>
      <c r="AB59" s="14">
        <f t="shared" si="30"/>
        <v>1</v>
      </c>
      <c r="AC59" s="14">
        <f t="shared" si="31"/>
        <v>0.609375</v>
      </c>
      <c r="AD59" s="14"/>
    </row>
    <row r="60" spans="1:30" x14ac:dyDescent="0.35">
      <c r="A60" s="12" t="s">
        <v>27</v>
      </c>
      <c r="B60" s="16">
        <f>[5]Globals!C59</f>
        <v>2.5843259999999759</v>
      </c>
      <c r="C60" s="13">
        <f>[5]Globals!D59</f>
        <v>10.15845289999943</v>
      </c>
      <c r="D60" s="13">
        <f>[5]Globals!E59</f>
        <v>0.67434682187495643</v>
      </c>
      <c r="E60" s="13">
        <f>[5]Globals!F59</f>
        <v>1.2769891281712501E-2</v>
      </c>
      <c r="F60" s="13">
        <f>[5]Globals!G59</f>
        <v>0.5369248999999674</v>
      </c>
      <c r="G60" s="13">
        <f>[5]Globals!H59</f>
        <v>0.32847192388886293</v>
      </c>
      <c r="H60" s="13">
        <f>[5]Globals!I59</f>
        <v>57</v>
      </c>
      <c r="I60" s="13">
        <f>[5]Globals!J59</f>
        <v>57</v>
      </c>
      <c r="J60" s="13">
        <f>[5]Globals!K59</f>
        <v>0.68421052631578949</v>
      </c>
      <c r="K60" s="13">
        <f>[5]Globals!L59</f>
        <v>1</v>
      </c>
      <c r="L60" s="13">
        <f>[5]Globals!M59</f>
        <v>0.75748115919918857</v>
      </c>
      <c r="M60" s="13">
        <f>[5]Globals!N59</f>
        <v>1</v>
      </c>
      <c r="N60" s="13">
        <f>[5]Globals!O59</f>
        <v>1</v>
      </c>
      <c r="O60" s="13">
        <f>[5]Globals!P59</f>
        <v>1</v>
      </c>
      <c r="P60" s="13">
        <f>[5]Globals!Q59</f>
        <v>1</v>
      </c>
      <c r="Q60" s="13">
        <f>[5]Globals!R59</f>
        <v>1</v>
      </c>
      <c r="R60" s="13">
        <f>[5]Globals!S59</f>
        <v>0.68421052631578949</v>
      </c>
      <c r="S60" s="13">
        <f>[5]Globals!T59</f>
        <v>0.52631854098489805</v>
      </c>
      <c r="T60" s="13">
        <f>[5]Globals!U59</f>
        <v>0.68421052631578949</v>
      </c>
      <c r="U60" s="13">
        <f>[5]Globals!V59</f>
        <v>0.68421052631578949</v>
      </c>
      <c r="V60" s="13">
        <f>[5]Globals!W59</f>
        <v>0.68421052631578949</v>
      </c>
      <c r="W60" s="13">
        <f>[5]Globals!X59</f>
        <v>0.68421052631578949</v>
      </c>
      <c r="X60" s="14">
        <f>[5]Globals!Y59</f>
        <v>0.68421052631578949</v>
      </c>
      <c r="Z60" s="16" t="s">
        <v>27</v>
      </c>
      <c r="AA60" s="16">
        <f t="shared" si="29"/>
        <v>0.68421052631578949</v>
      </c>
      <c r="AB60" s="14">
        <f t="shared" si="30"/>
        <v>1</v>
      </c>
      <c r="AC60" s="14">
        <f t="shared" si="31"/>
        <v>0.68421052631578949</v>
      </c>
      <c r="AD60" s="14"/>
    </row>
    <row r="61" spans="1:30" x14ac:dyDescent="0.35">
      <c r="A61" s="12" t="s">
        <v>28</v>
      </c>
      <c r="B61" s="16">
        <f>[5]Globals!C60</f>
        <v>2.6657903999998709</v>
      </c>
      <c r="C61" s="13">
        <f>[5]Globals!D60</f>
        <v>15.65256659999952</v>
      </c>
      <c r="D61" s="13">
        <f>[5]Globals!E60</f>
        <v>1.015666773437492</v>
      </c>
      <c r="E61" s="13">
        <f>[5]Globals!F60</f>
        <v>1.56913090332025E-2</v>
      </c>
      <c r="F61" s="13">
        <f>[5]Globals!G60</f>
        <v>0.90694482500000595</v>
      </c>
      <c r="G61" s="13">
        <f>[5]Globals!H60</f>
        <v>0.72413838958334242</v>
      </c>
      <c r="H61" s="13">
        <f>[5]Globals!I60</f>
        <v>64</v>
      </c>
      <c r="I61" s="13">
        <f>[5]Globals!J60</f>
        <v>64</v>
      </c>
      <c r="J61" s="13">
        <f>[5]Globals!K60</f>
        <v>0.70909090909090911</v>
      </c>
      <c r="K61" s="13">
        <f>[5]Globals!L60</f>
        <v>1</v>
      </c>
      <c r="L61" s="13">
        <f>[5]Globals!M60</f>
        <v>0.77346272617660727</v>
      </c>
      <c r="M61" s="13">
        <f>[5]Globals!N60</f>
        <v>1</v>
      </c>
      <c r="N61" s="13">
        <f>[5]Globals!O60</f>
        <v>1</v>
      </c>
      <c r="O61" s="13">
        <f>[5]Globals!P60</f>
        <v>1</v>
      </c>
      <c r="P61" s="13">
        <f>[5]Globals!Q60</f>
        <v>1</v>
      </c>
      <c r="Q61" s="13">
        <f>[5]Globals!R60</f>
        <v>1</v>
      </c>
      <c r="R61" s="13">
        <f>[5]Globals!S60</f>
        <v>0.70909090909090911</v>
      </c>
      <c r="S61" s="13">
        <f>[5]Globals!T60</f>
        <v>0.54997983988897836</v>
      </c>
      <c r="T61" s="13">
        <f>[5]Globals!U60</f>
        <v>0.70909090909090911</v>
      </c>
      <c r="U61" s="13">
        <f>[5]Globals!V60</f>
        <v>0.70909090909090911</v>
      </c>
      <c r="V61" s="13">
        <f>[5]Globals!W60</f>
        <v>0.70909090909090911</v>
      </c>
      <c r="W61" s="13">
        <f>[5]Globals!X60</f>
        <v>0.70909090909090911</v>
      </c>
      <c r="X61" s="14">
        <f>[5]Globals!Y60</f>
        <v>0.70909090909090911</v>
      </c>
      <c r="Z61" s="16" t="s">
        <v>28</v>
      </c>
      <c r="AA61" s="16">
        <f t="shared" si="29"/>
        <v>0.70909090909090911</v>
      </c>
      <c r="AB61" s="14">
        <f t="shared" si="30"/>
        <v>1</v>
      </c>
      <c r="AC61" s="14">
        <f t="shared" si="31"/>
        <v>0.70909090909090911</v>
      </c>
      <c r="AD61" s="14"/>
    </row>
    <row r="62" spans="1:30" x14ac:dyDescent="0.35">
      <c r="A62" s="12" t="s">
        <v>29</v>
      </c>
      <c r="B62" s="16">
        <f>[5]Globals!C61</f>
        <v>3.0888816999997739</v>
      </c>
      <c r="C62" s="13">
        <f>[5]Globals!D61</f>
        <v>17.381946000000109</v>
      </c>
      <c r="D62" s="13">
        <f>[5]Globals!E61</f>
        <v>1.1257883937500071</v>
      </c>
      <c r="E62" s="13">
        <f>[5]Globals!F61</f>
        <v>1.7003736230468719E-2</v>
      </c>
      <c r="F62" s="13">
        <f>[5]Globals!G61</f>
        <v>1.029601300000011</v>
      </c>
      <c r="G62" s="13">
        <f>[5]Globals!H61</f>
        <v>0.83555137244445199</v>
      </c>
      <c r="H62" s="13">
        <f>[5]Globals!I61</f>
        <v>68</v>
      </c>
      <c r="I62" s="13">
        <f>[5]Globals!J61</f>
        <v>68</v>
      </c>
      <c r="J62" s="13">
        <f>[5]Globals!K61</f>
        <v>0.90697674418604646</v>
      </c>
      <c r="K62" s="13">
        <f>[5]Globals!L61</f>
        <v>1</v>
      </c>
      <c r="L62" s="13">
        <f>[5]Globals!M61</f>
        <v>0.82506131377047343</v>
      </c>
      <c r="M62" s="13">
        <f>[5]Globals!N61</f>
        <v>1</v>
      </c>
      <c r="N62" s="13">
        <f>[5]Globals!O61</f>
        <v>1</v>
      </c>
      <c r="O62" s="13">
        <f>[5]Globals!P61</f>
        <v>1</v>
      </c>
      <c r="P62" s="13">
        <f>[5]Globals!Q61</f>
        <v>1</v>
      </c>
      <c r="Q62" s="13">
        <f>[5]Globals!R61</f>
        <v>1</v>
      </c>
      <c r="R62" s="13">
        <f>[5]Globals!S61</f>
        <v>0.90697674418604646</v>
      </c>
      <c r="S62" s="13">
        <f>[5]Globals!T61</f>
        <v>0.74831142411740603</v>
      </c>
      <c r="T62" s="13">
        <f>[5]Globals!U61</f>
        <v>0.90697674418604646</v>
      </c>
      <c r="U62" s="13">
        <f>[5]Globals!V61</f>
        <v>0.90697674418604646</v>
      </c>
      <c r="V62" s="13">
        <f>[5]Globals!W61</f>
        <v>0.90697674418604646</v>
      </c>
      <c r="W62" s="13">
        <f>[5]Globals!X61</f>
        <v>0.90697674418604646</v>
      </c>
      <c r="X62" s="14">
        <f>[5]Globals!Y61</f>
        <v>0.90697674418604646</v>
      </c>
      <c r="Z62" s="16" t="s">
        <v>29</v>
      </c>
      <c r="AA62" s="16">
        <f t="shared" si="29"/>
        <v>0.90697674418604646</v>
      </c>
      <c r="AB62" s="14">
        <f t="shared" si="30"/>
        <v>1</v>
      </c>
      <c r="AC62" s="14">
        <f t="shared" si="31"/>
        <v>0.90697674418604646</v>
      </c>
      <c r="AD62" s="14"/>
    </row>
    <row r="63" spans="1:30" x14ac:dyDescent="0.35">
      <c r="A63" s="12" t="s">
        <v>32</v>
      </c>
      <c r="B63" s="16">
        <f>B61-B59</f>
        <v>0.11281447499988673</v>
      </c>
      <c r="C63" s="13">
        <f t="shared" ref="C63:X63" si="32">C61-C59</f>
        <v>6.1894375249989402</v>
      </c>
      <c r="D63" s="13">
        <f t="shared" si="32"/>
        <v>0.38347647812499541</v>
      </c>
      <c r="E63" s="13">
        <f t="shared" si="32"/>
        <v>3.83364050779441E-3</v>
      </c>
      <c r="F63" s="13">
        <f t="shared" si="32"/>
        <v>0.40734949833336886</v>
      </c>
      <c r="G63" s="13">
        <f t="shared" si="32"/>
        <v>0.42399246763891962</v>
      </c>
      <c r="H63" s="13">
        <f t="shared" si="32"/>
        <v>9</v>
      </c>
      <c r="I63" s="13">
        <f t="shared" si="32"/>
        <v>9</v>
      </c>
      <c r="J63" s="13">
        <f t="shared" si="32"/>
        <v>9.9715909090909105E-2</v>
      </c>
      <c r="K63" s="13">
        <f t="shared" si="32"/>
        <v>0</v>
      </c>
      <c r="L63" s="13">
        <f t="shared" si="32"/>
        <v>0.10106097797016556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9.9715909090909105E-2</v>
      </c>
      <c r="S63" s="13">
        <f t="shared" si="32"/>
        <v>0.14126287202850707</v>
      </c>
      <c r="T63" s="13">
        <f t="shared" si="32"/>
        <v>9.9715909090909105E-2</v>
      </c>
      <c r="U63" s="13">
        <f t="shared" si="32"/>
        <v>9.9715909090909105E-2</v>
      </c>
      <c r="V63" s="13">
        <f t="shared" si="32"/>
        <v>9.9715909090909105E-2</v>
      </c>
      <c r="W63" s="13">
        <f t="shared" si="32"/>
        <v>9.9715909090909105E-2</v>
      </c>
      <c r="X63" s="14">
        <f t="shared" si="32"/>
        <v>9.9715909090909105E-2</v>
      </c>
      <c r="Z63" s="16" t="s">
        <v>32</v>
      </c>
      <c r="AA63" s="16">
        <f t="shared" si="29"/>
        <v>9.9715909090909105E-2</v>
      </c>
      <c r="AB63" s="14">
        <f t="shared" si="30"/>
        <v>0</v>
      </c>
      <c r="AC63" s="14">
        <f t="shared" si="31"/>
        <v>9.9715909090909105E-2</v>
      </c>
      <c r="AD63" s="14"/>
    </row>
    <row r="64" spans="1:30" ht="15" thickBot="1" x14ac:dyDescent="0.4">
      <c r="A64" s="8" t="s">
        <v>33</v>
      </c>
      <c r="B64" s="4">
        <f>B62-B58</f>
        <v>0.56364149999970392</v>
      </c>
      <c r="C64" s="5">
        <f t="shared" ref="C64:X64" si="33">C62-C58</f>
        <v>9.6710985999997341</v>
      </c>
      <c r="D64" s="5">
        <f t="shared" si="33"/>
        <v>0.60669911874998683</v>
      </c>
      <c r="E64" s="5">
        <f t="shared" si="33"/>
        <v>5.7962491690660388E-3</v>
      </c>
      <c r="F64" s="5">
        <f t="shared" si="33"/>
        <v>0.64611321333333271</v>
      </c>
      <c r="G64" s="5">
        <f t="shared" si="33"/>
        <v>0.64365010022221958</v>
      </c>
      <c r="H64" s="5">
        <f t="shared" si="33"/>
        <v>25</v>
      </c>
      <c r="I64" s="5">
        <f t="shared" si="33"/>
        <v>25</v>
      </c>
      <c r="J64" s="5">
        <f t="shared" si="33"/>
        <v>0.33344733242134061</v>
      </c>
      <c r="K64" s="5">
        <f t="shared" si="33"/>
        <v>0</v>
      </c>
      <c r="L64" s="5">
        <f t="shared" si="33"/>
        <v>0.1711212123742889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0.33344733242134061</v>
      </c>
      <c r="S64" s="5">
        <f t="shared" si="33"/>
        <v>0.3732575424343002</v>
      </c>
      <c r="T64" s="5">
        <f t="shared" si="33"/>
        <v>0.33344733242134061</v>
      </c>
      <c r="U64" s="5">
        <f t="shared" si="33"/>
        <v>0.33344733242134061</v>
      </c>
      <c r="V64" s="5">
        <f t="shared" si="33"/>
        <v>0.33344733242134061</v>
      </c>
      <c r="W64" s="5">
        <f t="shared" si="33"/>
        <v>0.33344733242134061</v>
      </c>
      <c r="X64" s="6">
        <f t="shared" si="33"/>
        <v>0.33344733242134061</v>
      </c>
      <c r="Z64" s="4" t="s">
        <v>33</v>
      </c>
      <c r="AA64" s="4">
        <f t="shared" si="29"/>
        <v>0.33344733242134061</v>
      </c>
      <c r="AB64" s="6">
        <f t="shared" si="30"/>
        <v>0</v>
      </c>
      <c r="AC64" s="6">
        <f t="shared" si="31"/>
        <v>0.33344733242134061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[6]Globals!C55</f>
        <v>2.4291178059999949</v>
      </c>
      <c r="C69" s="2">
        <f>[6]Globals!D55</f>
        <v>9.69182851399996</v>
      </c>
      <c r="D69" s="2">
        <f>[6]Globals!E55</f>
        <v>0.47806603681818222</v>
      </c>
      <c r="E69" s="2">
        <f>[6]Globals!F55</f>
        <v>9.0220787424563423E-3</v>
      </c>
      <c r="F69" s="2">
        <f>[6]Globals!G55</f>
        <v>0.38515880971428651</v>
      </c>
      <c r="G69" s="2">
        <f>[6]Globals!H55</f>
        <v>0.23286411588881459</v>
      </c>
      <c r="H69" s="2">
        <f>[6]Globals!I55</f>
        <v>53.04</v>
      </c>
      <c r="I69" s="2">
        <f>[6]Globals!J55</f>
        <v>53.04</v>
      </c>
      <c r="J69" s="2">
        <f>[6]Globals!K55</f>
        <v>0.74983980564156272</v>
      </c>
      <c r="K69" s="2">
        <f>[6]Globals!L55</f>
        <v>1</v>
      </c>
      <c r="L69" s="2">
        <f>[6]Globals!M55</f>
        <v>0.77305769173276406</v>
      </c>
      <c r="M69" s="2">
        <f>[6]Globals!N55</f>
        <v>1</v>
      </c>
      <c r="N69" s="2">
        <f>[6]Globals!O55</f>
        <v>1</v>
      </c>
      <c r="O69" s="2">
        <f>[6]Globals!P55</f>
        <v>1</v>
      </c>
      <c r="P69" s="2">
        <f>[6]Globals!Q55</f>
        <v>1</v>
      </c>
      <c r="Q69" s="2">
        <f>[6]Globals!R55</f>
        <v>1</v>
      </c>
      <c r="R69" s="2">
        <f>[6]Globals!S55</f>
        <v>0.74983980564156272</v>
      </c>
      <c r="S69" s="2">
        <f>[6]Globals!T55</f>
        <v>0.58278290864358961</v>
      </c>
      <c r="T69" s="2">
        <f>[6]Globals!U55</f>
        <v>0.74983980564156272</v>
      </c>
      <c r="U69" s="2">
        <f>[6]Globals!V55</f>
        <v>0.74983980564156272</v>
      </c>
      <c r="V69" s="2">
        <f>[6]Globals!W55</f>
        <v>0.74983980564156272</v>
      </c>
      <c r="W69" s="2">
        <f>[6]Globals!X55</f>
        <v>0.74983980564156272</v>
      </c>
      <c r="X69" s="3">
        <f>[6]Globals!Y55</f>
        <v>0.74983980564156272</v>
      </c>
      <c r="Z69" s="1" t="s">
        <v>23</v>
      </c>
      <c r="AA69" s="1">
        <f t="shared" ref="AA69:AA77" si="34">J69</f>
        <v>0.74983980564156272</v>
      </c>
      <c r="AB69" s="3">
        <f t="shared" ref="AB69:AB77" si="35">Q69</f>
        <v>1</v>
      </c>
      <c r="AC69" s="3">
        <f t="shared" ref="AC69:AC77" si="36">X69</f>
        <v>0.74983980564156272</v>
      </c>
      <c r="AD69" s="3"/>
    </row>
    <row r="70" spans="1:30" x14ac:dyDescent="0.35">
      <c r="A70" s="12" t="s">
        <v>24</v>
      </c>
      <c r="B70" s="16">
        <f>[6]Globals!C56</f>
        <v>0.1152251009459369</v>
      </c>
      <c r="C70" s="13">
        <f>[6]Globals!D56</f>
        <v>1.933163466167459</v>
      </c>
      <c r="D70" s="13">
        <f>[6]Globals!E56</f>
        <v>8.7697347170956591E-2</v>
      </c>
      <c r="E70" s="13">
        <f>[6]Globals!F56</f>
        <v>8.6504921556568228E-4</v>
      </c>
      <c r="F70" s="13">
        <f>[6]Globals!G56</f>
        <v>9.1236601590382077E-2</v>
      </c>
      <c r="G70" s="13">
        <f>[6]Globals!H56</f>
        <v>4.745476508453237E-2</v>
      </c>
      <c r="H70" s="13">
        <f>[6]Globals!I56</f>
        <v>7.2785959623868033</v>
      </c>
      <c r="I70" s="13">
        <f>[6]Globals!J56</f>
        <v>7.2785959623868033</v>
      </c>
      <c r="J70" s="13">
        <f>[6]Globals!K56</f>
        <v>0.10907355557568341</v>
      </c>
      <c r="K70" s="13">
        <f>[6]Globals!L56</f>
        <v>0</v>
      </c>
      <c r="L70" s="13">
        <f>[6]Globals!M56</f>
        <v>3.4279672643781928E-2</v>
      </c>
      <c r="M70" s="13">
        <f>[6]Globals!N56</f>
        <v>0</v>
      </c>
      <c r="N70" s="13">
        <f>[6]Globals!O56</f>
        <v>0</v>
      </c>
      <c r="O70" s="13">
        <f>[6]Globals!P56</f>
        <v>0</v>
      </c>
      <c r="P70" s="13">
        <f>[6]Globals!Q56</f>
        <v>0</v>
      </c>
      <c r="Q70" s="13">
        <f>[6]Globals!R56</f>
        <v>0</v>
      </c>
      <c r="R70" s="13">
        <f>[6]Globals!S56</f>
        <v>0.10907355557568341</v>
      </c>
      <c r="S70" s="13">
        <f>[6]Globals!T56</f>
        <v>0.1072043900842324</v>
      </c>
      <c r="T70" s="13">
        <f>[6]Globals!U56</f>
        <v>0.10907355557568341</v>
      </c>
      <c r="U70" s="13">
        <f>[6]Globals!V56</f>
        <v>0.10907355557568341</v>
      </c>
      <c r="V70" s="13">
        <f>[6]Globals!W56</f>
        <v>0.10907355557568341</v>
      </c>
      <c r="W70" s="13">
        <f>[6]Globals!X56</f>
        <v>0.10907355557568341</v>
      </c>
      <c r="X70" s="14">
        <f>[6]Globals!Y56</f>
        <v>0.10907355557568341</v>
      </c>
      <c r="Z70" s="16" t="s">
        <v>24</v>
      </c>
      <c r="AA70" s="16">
        <f t="shared" si="34"/>
        <v>0.10907355557568341</v>
      </c>
      <c r="AB70" s="14">
        <f t="shared" si="35"/>
        <v>0</v>
      </c>
      <c r="AC70" s="14">
        <f t="shared" si="36"/>
        <v>0.10907355557568341</v>
      </c>
      <c r="AD70" s="14"/>
    </row>
    <row r="71" spans="1:30" x14ac:dyDescent="0.35">
      <c r="A71" s="12" t="s">
        <v>25</v>
      </c>
      <c r="B71" s="16">
        <f>[6]Globals!C57</f>
        <v>2.3182594000002719</v>
      </c>
      <c r="C71" s="13">
        <f>[6]Globals!D57</f>
        <v>7.8928670999999264</v>
      </c>
      <c r="D71" s="13">
        <f>[6]Globals!E57</f>
        <v>0.39505053181817901</v>
      </c>
      <c r="E71" s="13">
        <f>[6]Globals!F57</f>
        <v>8.3230309848485867E-3</v>
      </c>
      <c r="F71" s="13">
        <f>[6]Globals!G57</f>
        <v>0.29959510476190221</v>
      </c>
      <c r="G71" s="13">
        <f>[6]Globals!H57</f>
        <v>0.18816950103174521</v>
      </c>
      <c r="H71" s="13">
        <f>[6]Globals!I57</f>
        <v>41</v>
      </c>
      <c r="I71" s="13">
        <f>[6]Globals!J57</f>
        <v>41</v>
      </c>
      <c r="J71" s="13">
        <f>[6]Globals!K57</f>
        <v>0.54929577464788737</v>
      </c>
      <c r="K71" s="13">
        <f>[6]Globals!L57</f>
        <v>1</v>
      </c>
      <c r="L71" s="13">
        <f>[6]Globals!M57</f>
        <v>0.6453173116863905</v>
      </c>
      <c r="M71" s="13">
        <f>[6]Globals!N57</f>
        <v>1</v>
      </c>
      <c r="N71" s="13">
        <f>[6]Globals!O57</f>
        <v>1</v>
      </c>
      <c r="O71" s="13">
        <f>[6]Globals!P57</f>
        <v>1</v>
      </c>
      <c r="P71" s="13">
        <f>[6]Globals!Q57</f>
        <v>1</v>
      </c>
      <c r="Q71" s="13">
        <f>[6]Globals!R57</f>
        <v>1</v>
      </c>
      <c r="R71" s="13">
        <f>[6]Globals!S57</f>
        <v>0.54929577464788737</v>
      </c>
      <c r="S71" s="13">
        <f>[6]Globals!T57</f>
        <v>0.35590753821708387</v>
      </c>
      <c r="T71" s="13">
        <f>[6]Globals!U57</f>
        <v>0.54929577464788737</v>
      </c>
      <c r="U71" s="13">
        <f>[6]Globals!V57</f>
        <v>0.54929577464788737</v>
      </c>
      <c r="V71" s="13">
        <f>[6]Globals!W57</f>
        <v>0.54929577464788737</v>
      </c>
      <c r="W71" s="13">
        <f>[6]Globals!X57</f>
        <v>0.54929577464788737</v>
      </c>
      <c r="X71" s="14">
        <f>[6]Globals!Y57</f>
        <v>0.54929577464788737</v>
      </c>
      <c r="Z71" s="16" t="s">
        <v>25</v>
      </c>
      <c r="AA71" s="16">
        <f t="shared" si="34"/>
        <v>0.54929577464788737</v>
      </c>
      <c r="AB71" s="14">
        <f t="shared" si="35"/>
        <v>1</v>
      </c>
      <c r="AC71" s="14">
        <f t="shared" si="36"/>
        <v>0.54929577464788737</v>
      </c>
      <c r="AD71" s="14"/>
    </row>
    <row r="72" spans="1:30" x14ac:dyDescent="0.35">
      <c r="A72" s="12" t="s">
        <v>26</v>
      </c>
      <c r="B72" s="16">
        <f>[6]Globals!C58</f>
        <v>2.3573719249999812</v>
      </c>
      <c r="C72" s="13">
        <f>[6]Globals!D58</f>
        <v>8.4415118750003302</v>
      </c>
      <c r="D72" s="13">
        <f>[6]Globals!E58</f>
        <v>0.42768657159089751</v>
      </c>
      <c r="E72" s="13">
        <f>[6]Globals!F58</f>
        <v>8.4693610186689292E-3</v>
      </c>
      <c r="F72" s="13">
        <f>[6]Globals!G58</f>
        <v>0.33459777976189081</v>
      </c>
      <c r="G72" s="13">
        <f>[6]Globals!H58</f>
        <v>0.20837613051019829</v>
      </c>
      <c r="H72" s="13">
        <f>[6]Globals!I58</f>
        <v>43</v>
      </c>
      <c r="I72" s="13">
        <f>[6]Globals!J58</f>
        <v>43</v>
      </c>
      <c r="J72" s="13">
        <f>[6]Globals!K58</f>
        <v>0.6964285714285714</v>
      </c>
      <c r="K72" s="13">
        <f>[6]Globals!L58</f>
        <v>1</v>
      </c>
      <c r="L72" s="13">
        <f>[6]Globals!M58</f>
        <v>0.76170906107851577</v>
      </c>
      <c r="M72" s="13">
        <f>[6]Globals!N58</f>
        <v>1</v>
      </c>
      <c r="N72" s="13">
        <f>[6]Globals!O58</f>
        <v>1</v>
      </c>
      <c r="O72" s="13">
        <f>[6]Globals!P58</f>
        <v>1</v>
      </c>
      <c r="P72" s="13">
        <f>[6]Globals!Q58</f>
        <v>1</v>
      </c>
      <c r="Q72" s="13">
        <f>[6]Globals!R58</f>
        <v>1</v>
      </c>
      <c r="R72" s="13">
        <f>[6]Globals!S58</f>
        <v>0.6964285714285714</v>
      </c>
      <c r="S72" s="13">
        <f>[6]Globals!T58</f>
        <v>0.52819642695930491</v>
      </c>
      <c r="T72" s="13">
        <f>[6]Globals!U58</f>
        <v>0.6964285714285714</v>
      </c>
      <c r="U72" s="13">
        <f>[6]Globals!V58</f>
        <v>0.6964285714285714</v>
      </c>
      <c r="V72" s="13">
        <f>[6]Globals!W58</f>
        <v>0.6964285714285714</v>
      </c>
      <c r="W72" s="13">
        <f>[6]Globals!X58</f>
        <v>0.6964285714285714</v>
      </c>
      <c r="X72" s="14">
        <f>[6]Globals!Y58</f>
        <v>0.6964285714285714</v>
      </c>
      <c r="Z72" s="16" t="s">
        <v>26</v>
      </c>
      <c r="AA72" s="16">
        <f t="shared" si="34"/>
        <v>0.6964285714285714</v>
      </c>
      <c r="AB72" s="14">
        <f t="shared" si="35"/>
        <v>1</v>
      </c>
      <c r="AC72" s="14">
        <f t="shared" si="36"/>
        <v>0.6964285714285714</v>
      </c>
      <c r="AD72" s="14"/>
    </row>
    <row r="73" spans="1:30" x14ac:dyDescent="0.35">
      <c r="A73" s="12" t="s">
        <v>27</v>
      </c>
      <c r="B73" s="16">
        <f>[6]Globals!C59</f>
        <v>2.3917143000000181</v>
      </c>
      <c r="C73" s="13">
        <f>[6]Globals!D59</f>
        <v>9.6514243499999921</v>
      </c>
      <c r="D73" s="13">
        <f>[6]Globals!E59</f>
        <v>0.4761248840909113</v>
      </c>
      <c r="E73" s="13">
        <f>[6]Globals!F59</f>
        <v>8.6855242288961659E-3</v>
      </c>
      <c r="F73" s="13">
        <f>[6]Globals!G59</f>
        <v>0.3813874833333124</v>
      </c>
      <c r="G73" s="13">
        <f>[6]Globals!H59</f>
        <v>0.2307226546031689</v>
      </c>
      <c r="H73" s="13">
        <f>[6]Globals!I59</f>
        <v>56</v>
      </c>
      <c r="I73" s="13">
        <f>[6]Globals!J59</f>
        <v>56</v>
      </c>
      <c r="J73" s="13">
        <f>[6]Globals!K59</f>
        <v>0.6964285714285714</v>
      </c>
      <c r="K73" s="13">
        <f>[6]Globals!L59</f>
        <v>1</v>
      </c>
      <c r="L73" s="13">
        <f>[6]Globals!M59</f>
        <v>0.76894217856582414</v>
      </c>
      <c r="M73" s="13">
        <f>[6]Globals!N59</f>
        <v>1</v>
      </c>
      <c r="N73" s="13">
        <f>[6]Globals!O59</f>
        <v>1</v>
      </c>
      <c r="O73" s="13">
        <f>[6]Globals!P59</f>
        <v>1</v>
      </c>
      <c r="P73" s="13">
        <f>[6]Globals!Q59</f>
        <v>1</v>
      </c>
      <c r="Q73" s="13">
        <f>[6]Globals!R59</f>
        <v>1</v>
      </c>
      <c r="R73" s="13">
        <f>[6]Globals!S59</f>
        <v>0.6964285714285714</v>
      </c>
      <c r="S73" s="13">
        <f>[6]Globals!T59</f>
        <v>0.53551330292977029</v>
      </c>
      <c r="T73" s="13">
        <f>[6]Globals!U59</f>
        <v>0.6964285714285714</v>
      </c>
      <c r="U73" s="13">
        <f>[6]Globals!V59</f>
        <v>0.6964285714285714</v>
      </c>
      <c r="V73" s="13">
        <f>[6]Globals!W59</f>
        <v>0.6964285714285714</v>
      </c>
      <c r="W73" s="13">
        <f>[6]Globals!X59</f>
        <v>0.6964285714285714</v>
      </c>
      <c r="X73" s="14">
        <f>[6]Globals!Y59</f>
        <v>0.6964285714285714</v>
      </c>
      <c r="Z73" s="16" t="s">
        <v>27</v>
      </c>
      <c r="AA73" s="16">
        <f t="shared" si="34"/>
        <v>0.6964285714285714</v>
      </c>
      <c r="AB73" s="14">
        <f t="shared" si="35"/>
        <v>1</v>
      </c>
      <c r="AC73" s="14">
        <f t="shared" si="36"/>
        <v>0.6964285714285714</v>
      </c>
      <c r="AD73" s="14"/>
    </row>
    <row r="74" spans="1:30" x14ac:dyDescent="0.35">
      <c r="A74" s="12" t="s">
        <v>28</v>
      </c>
      <c r="B74" s="16">
        <f>[6]Globals!C60</f>
        <v>2.436426749999868</v>
      </c>
      <c r="C74" s="13">
        <f>[6]Globals!D60</f>
        <v>9.9662694000001721</v>
      </c>
      <c r="D74" s="13">
        <f>[6]Globals!E60</f>
        <v>0.49201090909093642</v>
      </c>
      <c r="E74" s="13">
        <f>[6]Globals!F60</f>
        <v>9.2489005813950875E-3</v>
      </c>
      <c r="F74" s="13">
        <f>[6]Globals!G60</f>
        <v>0.40058451309526588</v>
      </c>
      <c r="G74" s="13">
        <f>[6]Globals!H60</f>
        <v>0.24068910996032419</v>
      </c>
      <c r="H74" s="13">
        <f>[6]Globals!I60</f>
        <v>56</v>
      </c>
      <c r="I74" s="13">
        <f>[6]Globals!J60</f>
        <v>56</v>
      </c>
      <c r="J74" s="13">
        <f>[6]Globals!K60</f>
        <v>0.90697674418604646</v>
      </c>
      <c r="K74" s="13">
        <f>[6]Globals!L60</f>
        <v>1</v>
      </c>
      <c r="L74" s="13">
        <f>[6]Globals!M60</f>
        <v>0.80111120581601702</v>
      </c>
      <c r="M74" s="13">
        <f>[6]Globals!N60</f>
        <v>1</v>
      </c>
      <c r="N74" s="13">
        <f>[6]Globals!O60</f>
        <v>1</v>
      </c>
      <c r="O74" s="13">
        <f>[6]Globals!P60</f>
        <v>1</v>
      </c>
      <c r="P74" s="13">
        <f>[6]Globals!Q60</f>
        <v>1</v>
      </c>
      <c r="Q74" s="13">
        <f>[6]Globals!R60</f>
        <v>1</v>
      </c>
      <c r="R74" s="13">
        <f>[6]Globals!S60</f>
        <v>0.90697674418604646</v>
      </c>
      <c r="S74" s="13">
        <f>[6]Globals!T60</f>
        <v>0.72056616728553946</v>
      </c>
      <c r="T74" s="13">
        <f>[6]Globals!U60</f>
        <v>0.90697674418604646</v>
      </c>
      <c r="U74" s="13">
        <f>[6]Globals!V60</f>
        <v>0.90697674418604646</v>
      </c>
      <c r="V74" s="13">
        <f>[6]Globals!W60</f>
        <v>0.90697674418604646</v>
      </c>
      <c r="W74" s="13">
        <f>[6]Globals!X60</f>
        <v>0.90697674418604646</v>
      </c>
      <c r="X74" s="14">
        <f>[6]Globals!Y60</f>
        <v>0.90697674418604646</v>
      </c>
      <c r="Z74" s="16" t="s">
        <v>28</v>
      </c>
      <c r="AA74" s="16">
        <f t="shared" si="34"/>
        <v>0.90697674418604646</v>
      </c>
      <c r="AB74" s="14">
        <f t="shared" si="35"/>
        <v>1</v>
      </c>
      <c r="AC74" s="14">
        <f t="shared" si="36"/>
        <v>0.90697674418604646</v>
      </c>
      <c r="AD74" s="14"/>
    </row>
    <row r="75" spans="1:30" x14ac:dyDescent="0.35">
      <c r="A75" s="12" t="s">
        <v>29</v>
      </c>
      <c r="B75" s="16">
        <f>[6]Globals!C61</f>
        <v>2.8358164999998512</v>
      </c>
      <c r="C75" s="13">
        <f>[6]Globals!D61</f>
        <v>18.275416999999148</v>
      </c>
      <c r="D75" s="13">
        <f>[6]Globals!E61</f>
        <v>0.86712523181814116</v>
      </c>
      <c r="E75" s="13">
        <f>[6]Globals!F61</f>
        <v>1.294216763907673E-2</v>
      </c>
      <c r="F75" s="13">
        <f>[6]Globals!G61</f>
        <v>0.79161879999999418</v>
      </c>
      <c r="G75" s="13">
        <f>[6]Globals!H61</f>
        <v>0.44842709277777559</v>
      </c>
      <c r="H75" s="13">
        <f>[6]Globals!I61</f>
        <v>71</v>
      </c>
      <c r="I75" s="13">
        <f>[6]Globals!J61</f>
        <v>71</v>
      </c>
      <c r="J75" s="13">
        <f>[6]Globals!K61</f>
        <v>0.95121951219512191</v>
      </c>
      <c r="K75" s="13">
        <f>[6]Globals!L61</f>
        <v>1</v>
      </c>
      <c r="L75" s="13">
        <f>[6]Globals!M61</f>
        <v>0.81867276041890935</v>
      </c>
      <c r="M75" s="13">
        <f>[6]Globals!N61</f>
        <v>1</v>
      </c>
      <c r="N75" s="13">
        <f>[6]Globals!O61</f>
        <v>1</v>
      </c>
      <c r="O75" s="13">
        <f>[6]Globals!P61</f>
        <v>1</v>
      </c>
      <c r="P75" s="13">
        <f>[6]Globals!Q61</f>
        <v>1</v>
      </c>
      <c r="Q75" s="13">
        <f>[6]Globals!R61</f>
        <v>1</v>
      </c>
      <c r="R75" s="13">
        <f>[6]Globals!S61</f>
        <v>0.95121951219512191</v>
      </c>
      <c r="S75" s="13">
        <f>[6]Globals!T61</f>
        <v>0.77873750381310891</v>
      </c>
      <c r="T75" s="13">
        <f>[6]Globals!U61</f>
        <v>0.95121951219512191</v>
      </c>
      <c r="U75" s="13">
        <f>[6]Globals!V61</f>
        <v>0.95121951219512191</v>
      </c>
      <c r="V75" s="13">
        <f>[6]Globals!W61</f>
        <v>0.95121951219512191</v>
      </c>
      <c r="W75" s="13">
        <f>[6]Globals!X61</f>
        <v>0.95121951219512191</v>
      </c>
      <c r="X75" s="14">
        <f>[6]Globals!Y61</f>
        <v>0.95121951219512191</v>
      </c>
      <c r="Z75" s="16" t="s">
        <v>29</v>
      </c>
      <c r="AA75" s="16">
        <f t="shared" si="34"/>
        <v>0.95121951219512191</v>
      </c>
      <c r="AB75" s="14">
        <f t="shared" si="35"/>
        <v>1</v>
      </c>
      <c r="AC75" s="14">
        <f t="shared" si="36"/>
        <v>0.95121951219512191</v>
      </c>
      <c r="AD75" s="14"/>
    </row>
    <row r="76" spans="1:30" x14ac:dyDescent="0.35">
      <c r="A76" s="12" t="s">
        <v>32</v>
      </c>
      <c r="B76" s="16">
        <f>B74-B72</f>
        <v>7.9054824999886808E-2</v>
      </c>
      <c r="C76" s="13">
        <f t="shared" ref="C76:X76" si="37">C74-C72</f>
        <v>1.524757524999842</v>
      </c>
      <c r="D76" s="13">
        <f t="shared" si="37"/>
        <v>6.4324337500038908E-2</v>
      </c>
      <c r="E76" s="13">
        <f t="shared" si="37"/>
        <v>7.7953956272615831E-4</v>
      </c>
      <c r="F76" s="13">
        <f t="shared" si="37"/>
        <v>6.5986733333375069E-2</v>
      </c>
      <c r="G76" s="13">
        <f t="shared" si="37"/>
        <v>3.23129794501259E-2</v>
      </c>
      <c r="H76" s="13">
        <f t="shared" si="37"/>
        <v>13</v>
      </c>
      <c r="I76" s="13">
        <f t="shared" si="37"/>
        <v>13</v>
      </c>
      <c r="J76" s="13">
        <f t="shared" si="37"/>
        <v>0.21054817275747506</v>
      </c>
      <c r="K76" s="13">
        <f t="shared" si="37"/>
        <v>0</v>
      </c>
      <c r="L76" s="13">
        <f t="shared" si="37"/>
        <v>3.9402144737501255E-2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0.21054817275747506</v>
      </c>
      <c r="S76" s="13">
        <f t="shared" si="37"/>
        <v>0.19236974032623455</v>
      </c>
      <c r="T76" s="13">
        <f t="shared" si="37"/>
        <v>0.21054817275747506</v>
      </c>
      <c r="U76" s="13">
        <f t="shared" si="37"/>
        <v>0.21054817275747506</v>
      </c>
      <c r="V76" s="13">
        <f t="shared" si="37"/>
        <v>0.21054817275747506</v>
      </c>
      <c r="W76" s="13">
        <f t="shared" si="37"/>
        <v>0.21054817275747506</v>
      </c>
      <c r="X76" s="14">
        <f t="shared" si="37"/>
        <v>0.21054817275747506</v>
      </c>
      <c r="Z76" s="16" t="s">
        <v>32</v>
      </c>
      <c r="AA76" s="16">
        <f t="shared" si="34"/>
        <v>0.21054817275747506</v>
      </c>
      <c r="AB76" s="14">
        <f t="shared" si="35"/>
        <v>0</v>
      </c>
      <c r="AC76" s="14">
        <f t="shared" si="36"/>
        <v>0.21054817275747506</v>
      </c>
      <c r="AD76" s="14"/>
    </row>
    <row r="77" spans="1:30" ht="15" thickBot="1" x14ac:dyDescent="0.4">
      <c r="A77" s="8" t="s">
        <v>33</v>
      </c>
      <c r="B77" s="4">
        <f>B75-B71</f>
        <v>0.51755709999957933</v>
      </c>
      <c r="C77" s="5">
        <f t="shared" ref="C77:X77" si="38">C75-C71</f>
        <v>10.382549899999223</v>
      </c>
      <c r="D77" s="5">
        <f t="shared" si="38"/>
        <v>0.47207469999996216</v>
      </c>
      <c r="E77" s="5">
        <f t="shared" si="38"/>
        <v>4.6191366542281433E-3</v>
      </c>
      <c r="F77" s="5">
        <f t="shared" si="38"/>
        <v>0.49202369523809197</v>
      </c>
      <c r="G77" s="5">
        <f t="shared" si="38"/>
        <v>0.26025759174603036</v>
      </c>
      <c r="H77" s="5">
        <f t="shared" si="38"/>
        <v>30</v>
      </c>
      <c r="I77" s="5">
        <f t="shared" si="38"/>
        <v>30</v>
      </c>
      <c r="J77" s="5">
        <f t="shared" si="38"/>
        <v>0.40192373754723454</v>
      </c>
      <c r="K77" s="5">
        <f t="shared" si="38"/>
        <v>0</v>
      </c>
      <c r="L77" s="5">
        <f t="shared" si="38"/>
        <v>0.17335544873251885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0.40192373754723454</v>
      </c>
      <c r="S77" s="5">
        <f t="shared" si="38"/>
        <v>0.42282996559602504</v>
      </c>
      <c r="T77" s="5">
        <f t="shared" si="38"/>
        <v>0.40192373754723454</v>
      </c>
      <c r="U77" s="5">
        <f t="shared" si="38"/>
        <v>0.40192373754723454</v>
      </c>
      <c r="V77" s="5">
        <f t="shared" si="38"/>
        <v>0.40192373754723454</v>
      </c>
      <c r="W77" s="5">
        <f t="shared" si="38"/>
        <v>0.40192373754723454</v>
      </c>
      <c r="X77" s="6">
        <f t="shared" si="38"/>
        <v>0.40192373754723454</v>
      </c>
      <c r="Z77" s="4" t="s">
        <v>33</v>
      </c>
      <c r="AA77" s="4">
        <f t="shared" si="34"/>
        <v>0.40192373754723454</v>
      </c>
      <c r="AB77" s="6">
        <f t="shared" si="35"/>
        <v>0</v>
      </c>
      <c r="AC77" s="6">
        <f t="shared" si="36"/>
        <v>0.40192373754723454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[7]Globals!C55</f>
        <v>2.3425200979999738</v>
      </c>
      <c r="C82" s="2">
        <f>[7]Globals!D55</f>
        <v>10.72746666399998</v>
      </c>
      <c r="D82" s="2">
        <f>[7]Globals!E55</f>
        <v>0.94016028216666458</v>
      </c>
      <c r="E82" s="2">
        <f>[7]Globals!F55</f>
        <v>1.7119933728865729E-2</v>
      </c>
      <c r="F82" s="2">
        <f>[7]Globals!G55</f>
        <v>0.81267302618181825</v>
      </c>
      <c r="G82" s="2">
        <f>[7]Globals!H55</f>
        <v>0.48068128447468028</v>
      </c>
      <c r="H82" s="2">
        <f>[7]Globals!I55</f>
        <v>53.98</v>
      </c>
      <c r="I82" s="2">
        <f>[7]Globals!J55</f>
        <v>53.98</v>
      </c>
      <c r="J82" s="2">
        <f>[7]Globals!K55</f>
        <v>0.73754472903352086</v>
      </c>
      <c r="K82" s="2">
        <f>[7]Globals!L55</f>
        <v>1</v>
      </c>
      <c r="L82" s="2">
        <f>[7]Globals!M55</f>
        <v>0.76021449748265935</v>
      </c>
      <c r="M82" s="2">
        <f>[7]Globals!N55</f>
        <v>1</v>
      </c>
      <c r="N82" s="2">
        <f>[7]Globals!O55</f>
        <v>1</v>
      </c>
      <c r="O82" s="2">
        <f>[7]Globals!P55</f>
        <v>1</v>
      </c>
      <c r="P82" s="2">
        <f>[7]Globals!Q55</f>
        <v>0.99987897722768637</v>
      </c>
      <c r="Q82" s="2">
        <f>[7]Globals!R55</f>
        <v>0.99995965907589535</v>
      </c>
      <c r="R82" s="2">
        <f>[7]Globals!S55</f>
        <v>0.73754472903352086</v>
      </c>
      <c r="S82" s="2">
        <f>[7]Globals!T55</f>
        <v>0.56658676018453324</v>
      </c>
      <c r="T82" s="2">
        <f>[7]Globals!U55</f>
        <v>0.73754472903352086</v>
      </c>
      <c r="U82" s="2">
        <f>[7]Globals!V55</f>
        <v>0.73754472903352086</v>
      </c>
      <c r="V82" s="2">
        <f>[7]Globals!W55</f>
        <v>0.73754472903352086</v>
      </c>
      <c r="W82" s="2">
        <f>[7]Globals!X55</f>
        <v>0.73747098078164197</v>
      </c>
      <c r="X82" s="3">
        <f>[7]Globals!Y55</f>
        <v>0.73752014628289442</v>
      </c>
      <c r="Z82" s="1" t="s">
        <v>23</v>
      </c>
      <c r="AA82" s="1">
        <f t="shared" ref="AA82:AA90" si="39">J82</f>
        <v>0.73754472903352086</v>
      </c>
      <c r="AB82" s="3">
        <f t="shared" ref="AB82:AB90" si="40">Q82</f>
        <v>0.99995965907589535</v>
      </c>
      <c r="AC82" s="3">
        <f t="shared" ref="AC82:AC90" si="41">X82</f>
        <v>0.73752014628289442</v>
      </c>
      <c r="AD82" s="3"/>
    </row>
    <row r="83" spans="1:30" x14ac:dyDescent="0.35">
      <c r="A83" s="12" t="s">
        <v>24</v>
      </c>
      <c r="B83" s="16">
        <f>[7]Globals!C56</f>
        <v>9.7565048843009747E-2</v>
      </c>
      <c r="C83" s="13">
        <f>[7]Globals!D56</f>
        <v>3.368003381335487</v>
      </c>
      <c r="D83" s="13">
        <f>[7]Globals!E56</f>
        <v>0.28174893933823097</v>
      </c>
      <c r="E83" s="13">
        <f>[7]Globals!F56</f>
        <v>2.8055828881213929E-3</v>
      </c>
      <c r="F83" s="13">
        <f>[7]Globals!G56</f>
        <v>0.30792236799611472</v>
      </c>
      <c r="G83" s="13">
        <f>[7]Globals!H56</f>
        <v>0.30911780775316322</v>
      </c>
      <c r="H83" s="13">
        <f>[7]Globals!I56</f>
        <v>7.6758034878228516</v>
      </c>
      <c r="I83" s="13">
        <f>[7]Globals!J56</f>
        <v>7.6758034878228516</v>
      </c>
      <c r="J83" s="13">
        <f>[7]Globals!K56</f>
        <v>0.1094604879816676</v>
      </c>
      <c r="K83" s="13">
        <f>[7]Globals!L56</f>
        <v>0</v>
      </c>
      <c r="L83" s="13">
        <f>[7]Globals!M56</f>
        <v>6.0746476115025781E-2</v>
      </c>
      <c r="M83" s="13">
        <f>[7]Globals!N56</f>
        <v>0</v>
      </c>
      <c r="N83" s="13">
        <f>[7]Globals!O56</f>
        <v>0</v>
      </c>
      <c r="O83" s="13">
        <f>[7]Globals!P56</f>
        <v>0</v>
      </c>
      <c r="P83" s="13">
        <f>[7]Globals!Q56</f>
        <v>5.1671991286249936E-4</v>
      </c>
      <c r="Q83" s="13">
        <f>[7]Globals!R56</f>
        <v>1.722399709541702E-4</v>
      </c>
      <c r="R83" s="13">
        <f>[7]Globals!S56</f>
        <v>0.1094604879816676</v>
      </c>
      <c r="S83" s="13">
        <f>[7]Globals!T56</f>
        <v>0.1247753197418331</v>
      </c>
      <c r="T83" s="13">
        <f>[7]Globals!U56</f>
        <v>0.1094604879816676</v>
      </c>
      <c r="U83" s="13">
        <f>[7]Globals!V56</f>
        <v>0.1094604879816676</v>
      </c>
      <c r="V83" s="13">
        <f>[7]Globals!W56</f>
        <v>0.1094604879816676</v>
      </c>
      <c r="W83" s="13">
        <f>[7]Globals!X56</f>
        <v>0.1095490208583375</v>
      </c>
      <c r="X83" s="14">
        <f>[7]Globals!Y56</f>
        <v>0.1094899062796463</v>
      </c>
      <c r="Z83" s="16" t="s">
        <v>24</v>
      </c>
      <c r="AA83" s="16">
        <f t="shared" si="39"/>
        <v>0.1094604879816676</v>
      </c>
      <c r="AB83" s="14">
        <f t="shared" si="40"/>
        <v>1.722399709541702E-4</v>
      </c>
      <c r="AC83" s="14">
        <f t="shared" si="41"/>
        <v>0.1094899062796463</v>
      </c>
      <c r="AD83" s="14"/>
    </row>
    <row r="84" spans="1:30" x14ac:dyDescent="0.35">
      <c r="A84" s="12" t="s">
        <v>25</v>
      </c>
      <c r="B84" s="16">
        <f>[7]Globals!C57</f>
        <v>2.2611681999996449</v>
      </c>
      <c r="C84" s="13">
        <f>[7]Globals!D57</f>
        <v>7.3401088000006212</v>
      </c>
      <c r="D84" s="13">
        <f>[7]Globals!E57</f>
        <v>0.65465080833338141</v>
      </c>
      <c r="E84" s="13">
        <f>[7]Globals!F57</f>
        <v>1.4731792575756139E-2</v>
      </c>
      <c r="F84" s="13">
        <f>[7]Globals!G57</f>
        <v>0.50710916363640413</v>
      </c>
      <c r="G84" s="13">
        <f>[7]Globals!H57</f>
        <v>0.17440294247834989</v>
      </c>
      <c r="H84" s="13">
        <f>[7]Globals!I57</f>
        <v>41</v>
      </c>
      <c r="I84" s="13">
        <f>[7]Globals!J57</f>
        <v>41</v>
      </c>
      <c r="J84" s="13">
        <f>[7]Globals!K57</f>
        <v>0.609375</v>
      </c>
      <c r="K84" s="13">
        <f>[7]Globals!L57</f>
        <v>1</v>
      </c>
      <c r="L84" s="13">
        <f>[7]Globals!M57</f>
        <v>0.66150570513392992</v>
      </c>
      <c r="M84" s="13">
        <f>[7]Globals!N57</f>
        <v>1</v>
      </c>
      <c r="N84" s="13">
        <f>[7]Globals!O57</f>
        <v>1</v>
      </c>
      <c r="O84" s="13">
        <f>[7]Globals!P57</f>
        <v>1</v>
      </c>
      <c r="P84" s="13">
        <f>[7]Globals!Q57</f>
        <v>0.99734646449178854</v>
      </c>
      <c r="Q84" s="13">
        <f>[7]Globals!R57</f>
        <v>0.99911548816392948</v>
      </c>
      <c r="R84" s="13">
        <f>[7]Globals!S57</f>
        <v>0.609375</v>
      </c>
      <c r="S84" s="13">
        <f>[7]Globals!T57</f>
        <v>0.40310503906598849</v>
      </c>
      <c r="T84" s="13">
        <f>[7]Globals!U57</f>
        <v>0.609375</v>
      </c>
      <c r="U84" s="13">
        <f>[7]Globals!V57</f>
        <v>0.609375</v>
      </c>
      <c r="V84" s="13">
        <f>[7]Globals!W57</f>
        <v>0.609375</v>
      </c>
      <c r="W84" s="13">
        <f>[7]Globals!X57</f>
        <v>0.60775800179968364</v>
      </c>
      <c r="X84" s="14">
        <f>[7]Globals!Y57</f>
        <v>0.60883600059989451</v>
      </c>
      <c r="Z84" s="16" t="s">
        <v>25</v>
      </c>
      <c r="AA84" s="16">
        <f t="shared" si="39"/>
        <v>0.609375</v>
      </c>
      <c r="AB84" s="14">
        <f t="shared" si="40"/>
        <v>0.99911548816392948</v>
      </c>
      <c r="AC84" s="14">
        <f t="shared" si="41"/>
        <v>0.60883600059989451</v>
      </c>
      <c r="AD84" s="14"/>
    </row>
    <row r="85" spans="1:30" x14ac:dyDescent="0.35">
      <c r="A85" s="12" t="s">
        <v>26</v>
      </c>
      <c r="B85" s="16">
        <f>[7]Globals!C58</f>
        <v>2.2921362249998301</v>
      </c>
      <c r="C85" s="13">
        <f>[7]Globals!D58</f>
        <v>8.5806956749999728</v>
      </c>
      <c r="D85" s="13">
        <f>[7]Globals!E58</f>
        <v>0.75825966458330762</v>
      </c>
      <c r="E85" s="13">
        <f>[7]Globals!F58</f>
        <v>1.5019378718805191E-2</v>
      </c>
      <c r="F85" s="13">
        <f>[7]Globals!G58</f>
        <v>0.61784670227274185</v>
      </c>
      <c r="G85" s="13">
        <f>[7]Globals!H58</f>
        <v>0.28766345201568438</v>
      </c>
      <c r="H85" s="13">
        <f>[7]Globals!I58</f>
        <v>51</v>
      </c>
      <c r="I85" s="13">
        <f>[7]Globals!J58</f>
        <v>51</v>
      </c>
      <c r="J85" s="13">
        <f>[7]Globals!K58</f>
        <v>0.609375</v>
      </c>
      <c r="K85" s="13">
        <f>[7]Globals!L58</f>
        <v>1</v>
      </c>
      <c r="L85" s="13">
        <f>[7]Globals!M58</f>
        <v>0.68005140832407585</v>
      </c>
      <c r="M85" s="13">
        <f>[7]Globals!N58</f>
        <v>1</v>
      </c>
      <c r="N85" s="13">
        <f>[7]Globals!O58</f>
        <v>1</v>
      </c>
      <c r="O85" s="13">
        <f>[7]Globals!P58</f>
        <v>1</v>
      </c>
      <c r="P85" s="13">
        <f>[7]Globals!Q58</f>
        <v>1</v>
      </c>
      <c r="Q85" s="13">
        <f>[7]Globals!R58</f>
        <v>1</v>
      </c>
      <c r="R85" s="13">
        <f>[7]Globals!S58</f>
        <v>0.609375</v>
      </c>
      <c r="S85" s="13">
        <f>[7]Globals!T58</f>
        <v>0.41440632694748369</v>
      </c>
      <c r="T85" s="13">
        <f>[7]Globals!U58</f>
        <v>0.609375</v>
      </c>
      <c r="U85" s="13">
        <f>[7]Globals!V58</f>
        <v>0.609375</v>
      </c>
      <c r="V85" s="13">
        <f>[7]Globals!W58</f>
        <v>0.609375</v>
      </c>
      <c r="W85" s="13">
        <f>[7]Globals!X58</f>
        <v>0.609375</v>
      </c>
      <c r="X85" s="14">
        <f>[7]Globals!Y58</f>
        <v>0.609375</v>
      </c>
      <c r="Z85" s="16" t="s">
        <v>26</v>
      </c>
      <c r="AA85" s="16">
        <f t="shared" si="39"/>
        <v>0.609375</v>
      </c>
      <c r="AB85" s="14">
        <f t="shared" si="40"/>
        <v>1</v>
      </c>
      <c r="AC85" s="14">
        <f t="shared" si="41"/>
        <v>0.609375</v>
      </c>
      <c r="AD85" s="14"/>
    </row>
    <row r="86" spans="1:30" x14ac:dyDescent="0.35">
      <c r="A86" s="12" t="s">
        <v>27</v>
      </c>
      <c r="B86" s="16">
        <f>[7]Globals!C59</f>
        <v>2.313333550000003</v>
      </c>
      <c r="C86" s="13">
        <f>[7]Globals!D59</f>
        <v>8.8725003499998962</v>
      </c>
      <c r="D86" s="13">
        <f>[7]Globals!E59</f>
        <v>0.79156488333332464</v>
      </c>
      <c r="E86" s="13">
        <f>[7]Globals!F59</f>
        <v>1.5544609386512391E-2</v>
      </c>
      <c r="F86" s="13">
        <f>[7]Globals!G59</f>
        <v>0.64134322272726696</v>
      </c>
      <c r="G86" s="13">
        <f>[7]Globals!H59</f>
        <v>0.30499416435608029</v>
      </c>
      <c r="H86" s="13">
        <f>[7]Globals!I59</f>
        <v>51</v>
      </c>
      <c r="I86" s="13">
        <f>[7]Globals!J59</f>
        <v>51</v>
      </c>
      <c r="J86" s="13">
        <f>[7]Globals!K59</f>
        <v>0.76470588235294112</v>
      </c>
      <c r="K86" s="13">
        <f>[7]Globals!L59</f>
        <v>1</v>
      </c>
      <c r="L86" s="13">
        <f>[7]Globals!M59</f>
        <v>0.7887283621883483</v>
      </c>
      <c r="M86" s="13">
        <f>[7]Globals!N59</f>
        <v>1</v>
      </c>
      <c r="N86" s="13">
        <f>[7]Globals!O59</f>
        <v>1</v>
      </c>
      <c r="O86" s="13">
        <f>[7]Globals!P59</f>
        <v>1</v>
      </c>
      <c r="P86" s="13">
        <f>[7]Globals!Q59</f>
        <v>1</v>
      </c>
      <c r="Q86" s="13">
        <f>[7]Globals!R59</f>
        <v>1</v>
      </c>
      <c r="R86" s="13">
        <f>[7]Globals!S59</f>
        <v>0.76470588235294112</v>
      </c>
      <c r="S86" s="13">
        <f>[7]Globals!T59</f>
        <v>0.6031452181440311</v>
      </c>
      <c r="T86" s="13">
        <f>[7]Globals!U59</f>
        <v>0.76470588235294112</v>
      </c>
      <c r="U86" s="13">
        <f>[7]Globals!V59</f>
        <v>0.76470588235294112</v>
      </c>
      <c r="V86" s="13">
        <f>[7]Globals!W59</f>
        <v>0.76470588235294112</v>
      </c>
      <c r="W86" s="13">
        <f>[7]Globals!X59</f>
        <v>0.76470588235294112</v>
      </c>
      <c r="X86" s="14">
        <f>[7]Globals!Y59</f>
        <v>0.76470588235294112</v>
      </c>
      <c r="Z86" s="16" t="s">
        <v>27</v>
      </c>
      <c r="AA86" s="16">
        <f t="shared" si="39"/>
        <v>0.76470588235294112</v>
      </c>
      <c r="AB86" s="14">
        <f t="shared" si="40"/>
        <v>1</v>
      </c>
      <c r="AC86" s="14">
        <f t="shared" si="41"/>
        <v>0.76470588235294112</v>
      </c>
      <c r="AD86" s="14"/>
    </row>
    <row r="87" spans="1:30" x14ac:dyDescent="0.35">
      <c r="A87" s="12" t="s">
        <v>28</v>
      </c>
      <c r="B87" s="16">
        <f>[7]Globals!C60</f>
        <v>2.363670024999958</v>
      </c>
      <c r="C87" s="13">
        <f>[7]Globals!D60</f>
        <v>15.004778925000471</v>
      </c>
      <c r="D87" s="13">
        <f>[7]Globals!E60</f>
        <v>1.2934209770833549</v>
      </c>
      <c r="E87" s="13">
        <f>[7]Globals!F60</f>
        <v>2.020970276692742E-2</v>
      </c>
      <c r="F87" s="13">
        <f>[7]Globals!G60</f>
        <v>1.202612495454592</v>
      </c>
      <c r="G87" s="13">
        <f>[7]Globals!H60</f>
        <v>0.86750996812768799</v>
      </c>
      <c r="H87" s="13">
        <f>[7]Globals!I60</f>
        <v>64</v>
      </c>
      <c r="I87" s="13">
        <f>[7]Globals!J60</f>
        <v>64</v>
      </c>
      <c r="J87" s="13">
        <f>[7]Globals!K60</f>
        <v>0.76470588235294112</v>
      </c>
      <c r="K87" s="13">
        <f>[7]Globals!L60</f>
        <v>1</v>
      </c>
      <c r="L87" s="13">
        <f>[7]Globals!M60</f>
        <v>0.79696586955717497</v>
      </c>
      <c r="M87" s="13">
        <f>[7]Globals!N60</f>
        <v>1</v>
      </c>
      <c r="N87" s="13">
        <f>[7]Globals!O60</f>
        <v>1</v>
      </c>
      <c r="O87" s="13">
        <f>[7]Globals!P60</f>
        <v>1</v>
      </c>
      <c r="P87" s="13">
        <f>[7]Globals!Q60</f>
        <v>1</v>
      </c>
      <c r="Q87" s="13">
        <f>[7]Globals!R60</f>
        <v>1</v>
      </c>
      <c r="R87" s="13">
        <f>[7]Globals!S60</f>
        <v>0.76470588235294112</v>
      </c>
      <c r="S87" s="13">
        <f>[7]Globals!T60</f>
        <v>0.60944448848489852</v>
      </c>
      <c r="T87" s="13">
        <f>[7]Globals!U60</f>
        <v>0.76470588235294112</v>
      </c>
      <c r="U87" s="13">
        <f>[7]Globals!V60</f>
        <v>0.76470588235294112</v>
      </c>
      <c r="V87" s="13">
        <f>[7]Globals!W60</f>
        <v>0.76470588235294112</v>
      </c>
      <c r="W87" s="13">
        <f>[7]Globals!X60</f>
        <v>0.76470588235294112</v>
      </c>
      <c r="X87" s="14">
        <f>[7]Globals!Y60</f>
        <v>0.76470588235294112</v>
      </c>
      <c r="Z87" s="16" t="s">
        <v>28</v>
      </c>
      <c r="AA87" s="16">
        <f t="shared" si="39"/>
        <v>0.76470588235294112</v>
      </c>
      <c r="AB87" s="14">
        <f t="shared" si="40"/>
        <v>1</v>
      </c>
      <c r="AC87" s="14">
        <f t="shared" si="41"/>
        <v>0.76470588235294112</v>
      </c>
      <c r="AD87" s="14"/>
    </row>
    <row r="88" spans="1:30" x14ac:dyDescent="0.35">
      <c r="A88" s="12" t="s">
        <v>29</v>
      </c>
      <c r="B88" s="16">
        <f>[7]Globals!C61</f>
        <v>2.827564199999983</v>
      </c>
      <c r="C88" s="13">
        <f>[7]Globals!D61</f>
        <v>16.644194600000901</v>
      </c>
      <c r="D88" s="13">
        <f>[7]Globals!E61</f>
        <v>1.4386689749999471</v>
      </c>
      <c r="E88" s="13">
        <f>[7]Globals!F61</f>
        <v>2.2479202734374169E-2</v>
      </c>
      <c r="F88" s="13">
        <f>[7]Globals!G61</f>
        <v>1.3624064454544711</v>
      </c>
      <c r="G88" s="13">
        <f>[7]Globals!H61</f>
        <v>1.0200888044588861</v>
      </c>
      <c r="H88" s="13">
        <f>[7]Globals!I61</f>
        <v>64</v>
      </c>
      <c r="I88" s="13">
        <f>[7]Globals!J61</f>
        <v>64</v>
      </c>
      <c r="J88" s="13">
        <f>[7]Globals!K61</f>
        <v>0.95121951219512191</v>
      </c>
      <c r="K88" s="13">
        <f>[7]Globals!L61</f>
        <v>1</v>
      </c>
      <c r="L88" s="13">
        <f>[7]Globals!M61</f>
        <v>0.83910391131990869</v>
      </c>
      <c r="M88" s="13">
        <f>[7]Globals!N61</f>
        <v>1</v>
      </c>
      <c r="N88" s="13">
        <f>[7]Globals!O61</f>
        <v>1</v>
      </c>
      <c r="O88" s="13">
        <f>[7]Globals!P61</f>
        <v>1</v>
      </c>
      <c r="P88" s="13">
        <f>[7]Globals!Q61</f>
        <v>1</v>
      </c>
      <c r="Q88" s="13">
        <f>[7]Globals!R61</f>
        <v>1</v>
      </c>
      <c r="R88" s="13">
        <f>[7]Globals!S61</f>
        <v>0.95121951219512191</v>
      </c>
      <c r="S88" s="13">
        <f>[7]Globals!T61</f>
        <v>0.79817201320674236</v>
      </c>
      <c r="T88" s="13">
        <f>[7]Globals!U61</f>
        <v>0.95121951219512191</v>
      </c>
      <c r="U88" s="13">
        <f>[7]Globals!V61</f>
        <v>0.95121951219512191</v>
      </c>
      <c r="V88" s="13">
        <f>[7]Globals!W61</f>
        <v>0.95121951219512191</v>
      </c>
      <c r="W88" s="13">
        <f>[7]Globals!X61</f>
        <v>0.95121951219512191</v>
      </c>
      <c r="X88" s="14">
        <f>[7]Globals!Y61</f>
        <v>0.95121951219512191</v>
      </c>
      <c r="Z88" s="16" t="s">
        <v>29</v>
      </c>
      <c r="AA88" s="16">
        <f t="shared" si="39"/>
        <v>0.95121951219512191</v>
      </c>
      <c r="AB88" s="14">
        <f t="shared" si="40"/>
        <v>1</v>
      </c>
      <c r="AC88" s="14">
        <f t="shared" si="41"/>
        <v>0.95121951219512191</v>
      </c>
      <c r="AD88" s="14"/>
    </row>
    <row r="89" spans="1:30" x14ac:dyDescent="0.35">
      <c r="A89" s="12" t="s">
        <v>32</v>
      </c>
      <c r="B89" s="16">
        <f>B87-B85</f>
        <v>7.1533800000127989E-2</v>
      </c>
      <c r="C89" s="13">
        <f t="shared" ref="C89:X89" si="42">C87-C85</f>
        <v>6.4240832500004981</v>
      </c>
      <c r="D89" s="13">
        <f t="shared" si="42"/>
        <v>0.53516131250004728</v>
      </c>
      <c r="E89" s="13">
        <f t="shared" si="42"/>
        <v>5.1903240481222298E-3</v>
      </c>
      <c r="F89" s="13">
        <f t="shared" si="42"/>
        <v>0.58476579318185018</v>
      </c>
      <c r="G89" s="13">
        <f t="shared" si="42"/>
        <v>0.57984651611200366</v>
      </c>
      <c r="H89" s="13">
        <f t="shared" si="42"/>
        <v>13</v>
      </c>
      <c r="I89" s="13">
        <f t="shared" si="42"/>
        <v>13</v>
      </c>
      <c r="J89" s="13">
        <f t="shared" si="42"/>
        <v>0.15533088235294112</v>
      </c>
      <c r="K89" s="13">
        <f t="shared" si="42"/>
        <v>0</v>
      </c>
      <c r="L89" s="13">
        <f t="shared" si="42"/>
        <v>0.11691446123309912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0.15533088235294112</v>
      </c>
      <c r="S89" s="13">
        <f t="shared" si="42"/>
        <v>0.19503816153741482</v>
      </c>
      <c r="T89" s="13">
        <f t="shared" si="42"/>
        <v>0.15533088235294112</v>
      </c>
      <c r="U89" s="13">
        <f t="shared" si="42"/>
        <v>0.15533088235294112</v>
      </c>
      <c r="V89" s="13">
        <f t="shared" si="42"/>
        <v>0.15533088235294112</v>
      </c>
      <c r="W89" s="13">
        <f t="shared" si="42"/>
        <v>0.15533088235294112</v>
      </c>
      <c r="X89" s="14">
        <f t="shared" si="42"/>
        <v>0.15533088235294112</v>
      </c>
      <c r="Z89" s="16" t="s">
        <v>32</v>
      </c>
      <c r="AA89" s="16">
        <f t="shared" si="39"/>
        <v>0.15533088235294112</v>
      </c>
      <c r="AB89" s="14">
        <f t="shared" si="40"/>
        <v>0</v>
      </c>
      <c r="AC89" s="14">
        <f t="shared" si="41"/>
        <v>0.15533088235294112</v>
      </c>
      <c r="AD89" s="14"/>
    </row>
    <row r="90" spans="1:30" ht="15" thickBot="1" x14ac:dyDescent="0.4">
      <c r="A90" s="8" t="s">
        <v>33</v>
      </c>
      <c r="B90" s="4">
        <f>B88-B84</f>
        <v>0.56639600000033807</v>
      </c>
      <c r="C90" s="5">
        <f t="shared" ref="C90:X90" si="43">C88-C84</f>
        <v>9.30408580000028</v>
      </c>
      <c r="D90" s="5">
        <f t="shared" si="43"/>
        <v>0.78401816666656565</v>
      </c>
      <c r="E90" s="5">
        <f t="shared" si="43"/>
        <v>7.7474101586180299E-3</v>
      </c>
      <c r="F90" s="5">
        <f t="shared" si="43"/>
        <v>0.85529728181806697</v>
      </c>
      <c r="G90" s="5">
        <f t="shared" si="43"/>
        <v>0.84568586198053619</v>
      </c>
      <c r="H90" s="5">
        <f t="shared" si="43"/>
        <v>23</v>
      </c>
      <c r="I90" s="5">
        <f t="shared" si="43"/>
        <v>23</v>
      </c>
      <c r="J90" s="5">
        <f t="shared" si="43"/>
        <v>0.34184451219512191</v>
      </c>
      <c r="K90" s="5">
        <f t="shared" si="43"/>
        <v>0</v>
      </c>
      <c r="L90" s="5">
        <f t="shared" si="43"/>
        <v>0.17759820618597877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2.6535355082114576E-3</v>
      </c>
      <c r="Q90" s="5">
        <f t="shared" si="43"/>
        <v>8.8451183607052286E-4</v>
      </c>
      <c r="R90" s="5">
        <f t="shared" si="43"/>
        <v>0.34184451219512191</v>
      </c>
      <c r="S90" s="5">
        <f t="shared" si="43"/>
        <v>0.39506697414075387</v>
      </c>
      <c r="T90" s="5">
        <f t="shared" si="43"/>
        <v>0.34184451219512191</v>
      </c>
      <c r="U90" s="5">
        <f t="shared" si="43"/>
        <v>0.34184451219512191</v>
      </c>
      <c r="V90" s="5">
        <f t="shared" si="43"/>
        <v>0.34184451219512191</v>
      </c>
      <c r="W90" s="5">
        <f t="shared" si="43"/>
        <v>0.34346151039543826</v>
      </c>
      <c r="X90" s="6">
        <f t="shared" si="43"/>
        <v>0.3423835115952274</v>
      </c>
      <c r="Z90" s="4" t="s">
        <v>33</v>
      </c>
      <c r="AA90" s="4">
        <f t="shared" si="39"/>
        <v>0.34184451219512191</v>
      </c>
      <c r="AB90" s="6">
        <f t="shared" si="40"/>
        <v>8.8451183607052286E-4</v>
      </c>
      <c r="AC90" s="6">
        <f t="shared" si="41"/>
        <v>0.3423835115952274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[8]Globals!C55</f>
        <v>2.0949535540000319</v>
      </c>
      <c r="C95" s="2">
        <f>[8]Globals!D55</f>
        <v>10.261710886000049</v>
      </c>
      <c r="D95" s="2">
        <f>[8]Globals!E55</f>
        <v>0.52889251857143449</v>
      </c>
      <c r="E95" s="2">
        <f>[8]Globals!F55</f>
        <v>9.2286040863803261E-3</v>
      </c>
      <c r="F95" s="2">
        <f>[8]Globals!G55</f>
        <v>0.45058946680000461</v>
      </c>
      <c r="G95" s="2">
        <f>[8]Globals!H55</f>
        <v>0.25907294133778058</v>
      </c>
      <c r="H95" s="2">
        <f>[8]Globals!I55</f>
        <v>57.22</v>
      </c>
      <c r="I95" s="2">
        <f>[8]Globals!J55</f>
        <v>57.22</v>
      </c>
      <c r="J95" s="2">
        <f>[8]Globals!K55</f>
        <v>0.68827065902269591</v>
      </c>
      <c r="K95" s="2">
        <f>[8]Globals!L55</f>
        <v>1</v>
      </c>
      <c r="L95" s="2">
        <f>[8]Globals!M55</f>
        <v>0.75909336100316649</v>
      </c>
      <c r="M95" s="2">
        <f>[8]Globals!N55</f>
        <v>1</v>
      </c>
      <c r="N95" s="2">
        <f>[8]Globals!O55</f>
        <v>1</v>
      </c>
      <c r="O95" s="2">
        <f>[8]Globals!P55</f>
        <v>1</v>
      </c>
      <c r="P95" s="2">
        <f>[8]Globals!Q55</f>
        <v>1</v>
      </c>
      <c r="Q95" s="2">
        <f>[8]Globals!R55</f>
        <v>1</v>
      </c>
      <c r="R95" s="2">
        <f>[8]Globals!S55</f>
        <v>0.68827065902269591</v>
      </c>
      <c r="S95" s="2">
        <f>[8]Globals!T55</f>
        <v>0.52414493308663612</v>
      </c>
      <c r="T95" s="2">
        <f>[8]Globals!U55</f>
        <v>0.68827065902269591</v>
      </c>
      <c r="U95" s="2">
        <f>[8]Globals!V55</f>
        <v>0.68827065902269591</v>
      </c>
      <c r="V95" s="2">
        <f>[8]Globals!W55</f>
        <v>0.68827065902269591</v>
      </c>
      <c r="W95" s="2">
        <f>[8]Globals!X55</f>
        <v>0.68827065902269591</v>
      </c>
      <c r="X95" s="3">
        <f>[8]Globals!Y55</f>
        <v>0.68827065902269591</v>
      </c>
      <c r="Z95" s="1" t="s">
        <v>23</v>
      </c>
      <c r="AA95" s="1">
        <f t="shared" ref="AA95:AA103" si="44">J95</f>
        <v>0.68827065902269591</v>
      </c>
      <c r="AB95" s="3">
        <f t="shared" ref="AB95:AB103" si="45">Q95</f>
        <v>1</v>
      </c>
      <c r="AC95" s="3">
        <f t="shared" ref="AC95:AC103" si="46">X95</f>
        <v>0.68827065902269591</v>
      </c>
      <c r="AD95" s="3"/>
    </row>
    <row r="96" spans="1:30" x14ac:dyDescent="0.35">
      <c r="A96" s="12" t="s">
        <v>24</v>
      </c>
      <c r="B96" s="16">
        <f>[8]Globals!C56</f>
        <v>0.1066719728591716</v>
      </c>
      <c r="C96" s="13">
        <f>[8]Globals!D56</f>
        <v>1.824342275338706</v>
      </c>
      <c r="D96" s="13">
        <f>[8]Globals!E56</f>
        <v>8.6958749539615632E-2</v>
      </c>
      <c r="E96" s="13">
        <f>[8]Globals!F56</f>
        <v>9.2050740279816731E-4</v>
      </c>
      <c r="F96" s="13">
        <f>[8]Globals!G56</f>
        <v>8.9796981105077056E-2</v>
      </c>
      <c r="G96" s="13">
        <f>[8]Globals!H56</f>
        <v>4.4846643068580543E-2</v>
      </c>
      <c r="H96" s="13">
        <f>[8]Globals!I56</f>
        <v>5.3233793164623124</v>
      </c>
      <c r="I96" s="13">
        <f>[8]Globals!J56</f>
        <v>5.3233793164623124</v>
      </c>
      <c r="J96" s="13">
        <f>[8]Globals!K56</f>
        <v>7.4672455314625533E-2</v>
      </c>
      <c r="K96" s="13">
        <f>[8]Globals!L56</f>
        <v>0</v>
      </c>
      <c r="L96" s="13">
        <f>[8]Globals!M56</f>
        <v>2.9775700187586771E-2</v>
      </c>
      <c r="M96" s="13">
        <f>[8]Globals!N56</f>
        <v>0</v>
      </c>
      <c r="N96" s="13">
        <f>[8]Globals!O56</f>
        <v>0</v>
      </c>
      <c r="O96" s="13">
        <f>[8]Globals!P56</f>
        <v>0</v>
      </c>
      <c r="P96" s="13">
        <f>[8]Globals!Q56</f>
        <v>0</v>
      </c>
      <c r="Q96" s="13">
        <f>[8]Globals!R56</f>
        <v>0</v>
      </c>
      <c r="R96" s="13">
        <f>[8]Globals!S56</f>
        <v>7.4672455314625533E-2</v>
      </c>
      <c r="S96" s="13">
        <f>[8]Globals!T56</f>
        <v>7.4908782177378411E-2</v>
      </c>
      <c r="T96" s="13">
        <f>[8]Globals!U56</f>
        <v>7.4672455314625533E-2</v>
      </c>
      <c r="U96" s="13">
        <f>[8]Globals!V56</f>
        <v>7.4672455314625533E-2</v>
      </c>
      <c r="V96" s="13">
        <f>[8]Globals!W56</f>
        <v>7.4672455314625533E-2</v>
      </c>
      <c r="W96" s="13">
        <f>[8]Globals!X56</f>
        <v>7.4672455314625533E-2</v>
      </c>
      <c r="X96" s="14">
        <f>[8]Globals!Y56</f>
        <v>7.4672455314625533E-2</v>
      </c>
      <c r="Z96" s="16" t="s">
        <v>24</v>
      </c>
      <c r="AA96" s="16">
        <f t="shared" si="44"/>
        <v>7.4672455314625533E-2</v>
      </c>
      <c r="AB96" s="14">
        <f t="shared" si="45"/>
        <v>0</v>
      </c>
      <c r="AC96" s="14">
        <f t="shared" si="46"/>
        <v>7.4672455314625533E-2</v>
      </c>
      <c r="AD96" s="14"/>
    </row>
    <row r="97" spans="1:30" x14ac:dyDescent="0.35">
      <c r="A97" s="12" t="s">
        <v>25</v>
      </c>
      <c r="B97" s="16">
        <f>[8]Globals!C57</f>
        <v>1.9709475999997039</v>
      </c>
      <c r="C97" s="13">
        <f>[8]Globals!D57</f>
        <v>7.7581251000002567</v>
      </c>
      <c r="D97" s="13">
        <f>[8]Globals!E57</f>
        <v>0.40856651904766211</v>
      </c>
      <c r="E97" s="13">
        <f>[8]Globals!F57</f>
        <v>8.5998956349205031E-3</v>
      </c>
      <c r="F97" s="13">
        <f>[8]Globals!G57</f>
        <v>0.32688004500003559</v>
      </c>
      <c r="G97" s="13">
        <f>[8]Globals!H57</f>
        <v>0.19581632758334841</v>
      </c>
      <c r="H97" s="13">
        <f>[8]Globals!I57</f>
        <v>41</v>
      </c>
      <c r="I97" s="13">
        <f>[8]Globals!J57</f>
        <v>41</v>
      </c>
      <c r="J97" s="13">
        <f>[8]Globals!K57</f>
        <v>0.54929577464788737</v>
      </c>
      <c r="K97" s="13">
        <f>[8]Globals!L57</f>
        <v>1</v>
      </c>
      <c r="L97" s="13">
        <f>[8]Globals!M57</f>
        <v>0.65333763902862219</v>
      </c>
      <c r="M97" s="13">
        <f>[8]Globals!N57</f>
        <v>1</v>
      </c>
      <c r="N97" s="13">
        <f>[8]Globals!O57</f>
        <v>1</v>
      </c>
      <c r="O97" s="13">
        <f>[8]Globals!P57</f>
        <v>1</v>
      </c>
      <c r="P97" s="13">
        <f>[8]Globals!Q57</f>
        <v>1</v>
      </c>
      <c r="Q97" s="13">
        <f>[8]Globals!R57</f>
        <v>1</v>
      </c>
      <c r="R97" s="13">
        <f>[8]Globals!S57</f>
        <v>0.54929577464788737</v>
      </c>
      <c r="S97" s="13">
        <f>[8]Globals!T57</f>
        <v>0.36563938012266772</v>
      </c>
      <c r="T97" s="13">
        <f>[8]Globals!U57</f>
        <v>0.54929577464788737</v>
      </c>
      <c r="U97" s="13">
        <f>[8]Globals!V57</f>
        <v>0.54929577464788737</v>
      </c>
      <c r="V97" s="13">
        <f>[8]Globals!W57</f>
        <v>0.54929577464788737</v>
      </c>
      <c r="W97" s="13">
        <f>[8]Globals!X57</f>
        <v>0.54929577464788737</v>
      </c>
      <c r="X97" s="14">
        <f>[8]Globals!Y57</f>
        <v>0.54929577464788737</v>
      </c>
      <c r="Z97" s="16" t="s">
        <v>25</v>
      </c>
      <c r="AA97" s="16">
        <f t="shared" si="44"/>
        <v>0.54929577464788737</v>
      </c>
      <c r="AB97" s="14">
        <f t="shared" si="45"/>
        <v>1</v>
      </c>
      <c r="AC97" s="14">
        <f t="shared" si="46"/>
        <v>0.54929577464788737</v>
      </c>
      <c r="AD97" s="14"/>
    </row>
    <row r="98" spans="1:30" x14ac:dyDescent="0.35">
      <c r="A98" s="12" t="s">
        <v>26</v>
      </c>
      <c r="B98" s="16">
        <f>[8]Globals!C58</f>
        <v>2.0387012500000101</v>
      </c>
      <c r="C98" s="13">
        <f>[8]Globals!D58</f>
        <v>9.6824991250000849</v>
      </c>
      <c r="D98" s="13">
        <f>[8]Globals!E58</f>
        <v>0.50034252857143879</v>
      </c>
      <c r="E98" s="13">
        <f>[8]Globals!F58</f>
        <v>8.8006758404200677E-3</v>
      </c>
      <c r="F98" s="13">
        <f>[8]Globals!G58</f>
        <v>0.41863081750001929</v>
      </c>
      <c r="G98" s="13">
        <f>[8]Globals!H58</f>
        <v>0.24120826268749329</v>
      </c>
      <c r="H98" s="13">
        <f>[8]Globals!I58</f>
        <v>56</v>
      </c>
      <c r="I98" s="13">
        <f>[8]Globals!J58</f>
        <v>56</v>
      </c>
      <c r="J98" s="13">
        <f>[8]Globals!K58</f>
        <v>0.65</v>
      </c>
      <c r="K98" s="13">
        <f>[8]Globals!L58</f>
        <v>1</v>
      </c>
      <c r="L98" s="13">
        <f>[8]Globals!M58</f>
        <v>0.75751089848161857</v>
      </c>
      <c r="M98" s="13">
        <f>[8]Globals!N58</f>
        <v>1</v>
      </c>
      <c r="N98" s="13">
        <f>[8]Globals!O58</f>
        <v>1</v>
      </c>
      <c r="O98" s="13">
        <f>[8]Globals!P58</f>
        <v>1</v>
      </c>
      <c r="P98" s="13">
        <f>[8]Globals!Q58</f>
        <v>1</v>
      </c>
      <c r="Q98" s="13">
        <f>[8]Globals!R58</f>
        <v>1</v>
      </c>
      <c r="R98" s="13">
        <f>[8]Globals!S58</f>
        <v>0.65</v>
      </c>
      <c r="S98" s="13">
        <f>[8]Globals!T58</f>
        <v>0.49252803159498398</v>
      </c>
      <c r="T98" s="13">
        <f>[8]Globals!U58</f>
        <v>0.65</v>
      </c>
      <c r="U98" s="13">
        <f>[8]Globals!V58</f>
        <v>0.65</v>
      </c>
      <c r="V98" s="13">
        <f>[8]Globals!W58</f>
        <v>0.65</v>
      </c>
      <c r="W98" s="13">
        <f>[8]Globals!X58</f>
        <v>0.65</v>
      </c>
      <c r="X98" s="14">
        <f>[8]Globals!Y58</f>
        <v>0.65</v>
      </c>
      <c r="Z98" s="16" t="s">
        <v>26</v>
      </c>
      <c r="AA98" s="16">
        <f t="shared" si="44"/>
        <v>0.65</v>
      </c>
      <c r="AB98" s="14">
        <f t="shared" si="45"/>
        <v>1</v>
      </c>
      <c r="AC98" s="14">
        <f t="shared" si="46"/>
        <v>0.65</v>
      </c>
      <c r="AD98" s="14"/>
    </row>
    <row r="99" spans="1:30" x14ac:dyDescent="0.35">
      <c r="A99" s="12" t="s">
        <v>27</v>
      </c>
      <c r="B99" s="16">
        <f>[8]Globals!C59</f>
        <v>2.0660348000000819</v>
      </c>
      <c r="C99" s="13">
        <f>[8]Globals!D59</f>
        <v>10.009309550000021</v>
      </c>
      <c r="D99" s="13">
        <f>[8]Globals!E59</f>
        <v>0.51591313809523554</v>
      </c>
      <c r="E99" s="13">
        <f>[8]Globals!F59</f>
        <v>8.9217206547618551E-3</v>
      </c>
      <c r="F99" s="13">
        <f>[8]Globals!G59</f>
        <v>0.43581730499999338</v>
      </c>
      <c r="G99" s="13">
        <f>[8]Globals!H59</f>
        <v>0.25118036929166848</v>
      </c>
      <c r="H99" s="13">
        <f>[8]Globals!I59</f>
        <v>56</v>
      </c>
      <c r="I99" s="13">
        <f>[8]Globals!J59</f>
        <v>56</v>
      </c>
      <c r="J99" s="13">
        <f>[8]Globals!K59</f>
        <v>0.6964285714285714</v>
      </c>
      <c r="K99" s="13">
        <f>[8]Globals!L59</f>
        <v>1</v>
      </c>
      <c r="L99" s="13">
        <f>[8]Globals!M59</f>
        <v>0.76074984665286838</v>
      </c>
      <c r="M99" s="13">
        <f>[8]Globals!N59</f>
        <v>1</v>
      </c>
      <c r="N99" s="13">
        <f>[8]Globals!O59</f>
        <v>1</v>
      </c>
      <c r="O99" s="13">
        <f>[8]Globals!P59</f>
        <v>1</v>
      </c>
      <c r="P99" s="13">
        <f>[8]Globals!Q59</f>
        <v>1</v>
      </c>
      <c r="Q99" s="13">
        <f>[8]Globals!R59</f>
        <v>1</v>
      </c>
      <c r="R99" s="13">
        <f>[8]Globals!S59</f>
        <v>0.6964285714285714</v>
      </c>
      <c r="S99" s="13">
        <f>[8]Globals!T59</f>
        <v>0.52974446573789991</v>
      </c>
      <c r="T99" s="13">
        <f>[8]Globals!U59</f>
        <v>0.6964285714285714</v>
      </c>
      <c r="U99" s="13">
        <f>[8]Globals!V59</f>
        <v>0.6964285714285714</v>
      </c>
      <c r="V99" s="13">
        <f>[8]Globals!W59</f>
        <v>0.6964285714285714</v>
      </c>
      <c r="W99" s="13">
        <f>[8]Globals!X59</f>
        <v>0.6964285714285714</v>
      </c>
      <c r="X99" s="14">
        <f>[8]Globals!Y59</f>
        <v>0.6964285714285714</v>
      </c>
      <c r="Z99" s="16" t="s">
        <v>27</v>
      </c>
      <c r="AA99" s="16">
        <f t="shared" si="44"/>
        <v>0.6964285714285714</v>
      </c>
      <c r="AB99" s="14">
        <f t="shared" si="45"/>
        <v>1</v>
      </c>
      <c r="AC99" s="14">
        <f t="shared" si="46"/>
        <v>0.6964285714285714</v>
      </c>
      <c r="AD99" s="14"/>
    </row>
    <row r="100" spans="1:30" x14ac:dyDescent="0.35">
      <c r="A100" s="12" t="s">
        <v>28</v>
      </c>
      <c r="B100" s="16">
        <f>[8]Globals!C60</f>
        <v>2.118079049999992</v>
      </c>
      <c r="C100" s="13">
        <f>[8]Globals!D60</f>
        <v>10.156985850000179</v>
      </c>
      <c r="D100" s="13">
        <f>[8]Globals!E60</f>
        <v>0.52804129166668723</v>
      </c>
      <c r="E100" s="13">
        <f>[8]Globals!F60</f>
        <v>9.2030691468256102E-3</v>
      </c>
      <c r="F100" s="13">
        <f>[8]Globals!G60</f>
        <v>0.44864534000000228</v>
      </c>
      <c r="G100" s="13">
        <f>[8]Globals!H60</f>
        <v>0.25973021935418328</v>
      </c>
      <c r="H100" s="13">
        <f>[8]Globals!I60</f>
        <v>60</v>
      </c>
      <c r="I100" s="13">
        <f>[8]Globals!J60</f>
        <v>60</v>
      </c>
      <c r="J100" s="13">
        <f>[8]Globals!K60</f>
        <v>0.6964285714285714</v>
      </c>
      <c r="K100" s="13">
        <f>[8]Globals!L60</f>
        <v>1</v>
      </c>
      <c r="L100" s="13">
        <f>[8]Globals!M60</f>
        <v>0.76821590396030137</v>
      </c>
      <c r="M100" s="13">
        <f>[8]Globals!N60</f>
        <v>1</v>
      </c>
      <c r="N100" s="13">
        <f>[8]Globals!O60</f>
        <v>1</v>
      </c>
      <c r="O100" s="13">
        <f>[8]Globals!P60</f>
        <v>1</v>
      </c>
      <c r="P100" s="13">
        <f>[8]Globals!Q60</f>
        <v>1</v>
      </c>
      <c r="Q100" s="13">
        <f>[8]Globals!R60</f>
        <v>1</v>
      </c>
      <c r="R100" s="13">
        <f>[8]Globals!S60</f>
        <v>0.6964285714285714</v>
      </c>
      <c r="S100" s="13">
        <f>[8]Globals!T60</f>
        <v>0.53500750454378121</v>
      </c>
      <c r="T100" s="13">
        <f>[8]Globals!U60</f>
        <v>0.6964285714285714</v>
      </c>
      <c r="U100" s="13">
        <f>[8]Globals!V60</f>
        <v>0.6964285714285714</v>
      </c>
      <c r="V100" s="13">
        <f>[8]Globals!W60</f>
        <v>0.6964285714285714</v>
      </c>
      <c r="W100" s="13">
        <f>[8]Globals!X60</f>
        <v>0.6964285714285714</v>
      </c>
      <c r="X100" s="14">
        <f>[8]Globals!Y60</f>
        <v>0.6964285714285714</v>
      </c>
      <c r="Z100" s="16" t="s">
        <v>28</v>
      </c>
      <c r="AA100" s="16">
        <f t="shared" si="44"/>
        <v>0.6964285714285714</v>
      </c>
      <c r="AB100" s="14">
        <f t="shared" si="45"/>
        <v>1</v>
      </c>
      <c r="AC100" s="14">
        <f t="shared" si="46"/>
        <v>0.6964285714285714</v>
      </c>
      <c r="AD100" s="14"/>
    </row>
    <row r="101" spans="1:30" x14ac:dyDescent="0.35">
      <c r="A101" s="12" t="s">
        <v>29</v>
      </c>
      <c r="B101" s="16">
        <f>[8]Globals!C61</f>
        <v>2.543178899999702</v>
      </c>
      <c r="C101" s="13">
        <f>[8]Globals!D61</f>
        <v>17.44251260000005</v>
      </c>
      <c r="D101" s="13">
        <f>[8]Globals!E61</f>
        <v>0.87195295238095671</v>
      </c>
      <c r="E101" s="13">
        <f>[8]Globals!F61</f>
        <v>1.301422316986502E-2</v>
      </c>
      <c r="F101" s="13">
        <f>[8]Globals!G61</f>
        <v>0.81189059500000516</v>
      </c>
      <c r="G101" s="13">
        <f>[8]Globals!H61</f>
        <v>0.43364447325000299</v>
      </c>
      <c r="H101" s="13">
        <f>[8]Globals!I61</f>
        <v>71</v>
      </c>
      <c r="I101" s="13">
        <f>[8]Globals!J61</f>
        <v>71</v>
      </c>
      <c r="J101" s="13">
        <f>[8]Globals!K61</f>
        <v>0.95121951219512191</v>
      </c>
      <c r="K101" s="13">
        <f>[8]Globals!L61</f>
        <v>1</v>
      </c>
      <c r="L101" s="13">
        <f>[8]Globals!M61</f>
        <v>0.82337231926225329</v>
      </c>
      <c r="M101" s="13">
        <f>[8]Globals!N61</f>
        <v>1</v>
      </c>
      <c r="N101" s="13">
        <f>[8]Globals!O61</f>
        <v>1</v>
      </c>
      <c r="O101" s="13">
        <f>[8]Globals!P61</f>
        <v>1</v>
      </c>
      <c r="P101" s="13">
        <f>[8]Globals!Q61</f>
        <v>1</v>
      </c>
      <c r="Q101" s="13">
        <f>[8]Globals!R61</f>
        <v>1</v>
      </c>
      <c r="R101" s="13">
        <f>[8]Globals!S61</f>
        <v>0.95121951219512191</v>
      </c>
      <c r="S101" s="13">
        <f>[8]Globals!T61</f>
        <v>0.78320781588360677</v>
      </c>
      <c r="T101" s="13">
        <f>[8]Globals!U61</f>
        <v>0.95121951219512191</v>
      </c>
      <c r="U101" s="13">
        <f>[8]Globals!V61</f>
        <v>0.95121951219512191</v>
      </c>
      <c r="V101" s="13">
        <f>[8]Globals!W61</f>
        <v>0.95121951219512191</v>
      </c>
      <c r="W101" s="13">
        <f>[8]Globals!X61</f>
        <v>0.95121951219512191</v>
      </c>
      <c r="X101" s="14">
        <f>[8]Globals!Y61</f>
        <v>0.95121951219512191</v>
      </c>
      <c r="Z101" s="16" t="s">
        <v>29</v>
      </c>
      <c r="AA101" s="16">
        <f t="shared" si="44"/>
        <v>0.95121951219512191</v>
      </c>
      <c r="AB101" s="14">
        <f t="shared" si="45"/>
        <v>1</v>
      </c>
      <c r="AC101" s="14">
        <f t="shared" si="46"/>
        <v>0.95121951219512191</v>
      </c>
      <c r="AD101" s="14"/>
    </row>
    <row r="102" spans="1:30" x14ac:dyDescent="0.35">
      <c r="A102" s="12" t="s">
        <v>32</v>
      </c>
      <c r="B102" s="16">
        <f>B100-B98</f>
        <v>7.9377799999981846E-2</v>
      </c>
      <c r="C102" s="13">
        <f t="shared" ref="C102:X102" si="47">C100-C98</f>
        <v>0.47448672500009437</v>
      </c>
      <c r="D102" s="13">
        <f t="shared" si="47"/>
        <v>2.7698763095248435E-2</v>
      </c>
      <c r="E102" s="13">
        <f t="shared" si="47"/>
        <v>4.0239330640554245E-4</v>
      </c>
      <c r="F102" s="13">
        <f t="shared" si="47"/>
        <v>3.0014522499982987E-2</v>
      </c>
      <c r="G102" s="13">
        <f t="shared" si="47"/>
        <v>1.8521956666689987E-2</v>
      </c>
      <c r="H102" s="13">
        <f t="shared" si="47"/>
        <v>4</v>
      </c>
      <c r="I102" s="13">
        <f t="shared" si="47"/>
        <v>4</v>
      </c>
      <c r="J102" s="13">
        <f t="shared" si="47"/>
        <v>4.6428571428571375E-2</v>
      </c>
      <c r="K102" s="13">
        <f t="shared" si="47"/>
        <v>0</v>
      </c>
      <c r="L102" s="13">
        <f t="shared" si="47"/>
        <v>1.0705005478682805E-2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4.6428571428571375E-2</v>
      </c>
      <c r="S102" s="13">
        <f t="shared" si="47"/>
        <v>4.2479472948797226E-2</v>
      </c>
      <c r="T102" s="13">
        <f t="shared" si="47"/>
        <v>4.6428571428571375E-2</v>
      </c>
      <c r="U102" s="13">
        <f t="shared" si="47"/>
        <v>4.6428571428571375E-2</v>
      </c>
      <c r="V102" s="13">
        <f t="shared" si="47"/>
        <v>4.6428571428571375E-2</v>
      </c>
      <c r="W102" s="13">
        <f t="shared" si="47"/>
        <v>4.6428571428571375E-2</v>
      </c>
      <c r="X102" s="14">
        <f t="shared" si="47"/>
        <v>4.6428571428571375E-2</v>
      </c>
      <c r="Z102" s="16" t="s">
        <v>32</v>
      </c>
      <c r="AA102" s="16">
        <f t="shared" si="44"/>
        <v>4.6428571428571375E-2</v>
      </c>
      <c r="AB102" s="14">
        <f t="shared" si="45"/>
        <v>0</v>
      </c>
      <c r="AC102" s="14">
        <f t="shared" si="46"/>
        <v>4.6428571428571375E-2</v>
      </c>
      <c r="AD102" s="14"/>
    </row>
    <row r="103" spans="1:30" ht="15" thickBot="1" x14ac:dyDescent="0.4">
      <c r="A103" s="8" t="s">
        <v>33</v>
      </c>
      <c r="B103" s="4">
        <f>B101-B97</f>
        <v>0.57223129999999811</v>
      </c>
      <c r="C103" s="5">
        <f t="shared" ref="C103:X103" si="48">C101-C97</f>
        <v>9.6843874999997936</v>
      </c>
      <c r="D103" s="5">
        <f t="shared" si="48"/>
        <v>0.4633864333332946</v>
      </c>
      <c r="E103" s="5">
        <f t="shared" si="48"/>
        <v>4.4143275349445166E-3</v>
      </c>
      <c r="F103" s="5">
        <f t="shared" si="48"/>
        <v>0.48501054999996956</v>
      </c>
      <c r="G103" s="5">
        <f t="shared" si="48"/>
        <v>0.23782814566665458</v>
      </c>
      <c r="H103" s="5">
        <f t="shared" si="48"/>
        <v>30</v>
      </c>
      <c r="I103" s="5">
        <f t="shared" si="48"/>
        <v>30</v>
      </c>
      <c r="J103" s="5">
        <f t="shared" si="48"/>
        <v>0.40192373754723454</v>
      </c>
      <c r="K103" s="5">
        <f t="shared" si="48"/>
        <v>0</v>
      </c>
      <c r="L103" s="5">
        <f t="shared" si="48"/>
        <v>0.17003468023363111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0.40192373754723454</v>
      </c>
      <c r="S103" s="5">
        <f t="shared" si="48"/>
        <v>0.41756843576093905</v>
      </c>
      <c r="T103" s="5">
        <f t="shared" si="48"/>
        <v>0.40192373754723454</v>
      </c>
      <c r="U103" s="5">
        <f t="shared" si="48"/>
        <v>0.40192373754723454</v>
      </c>
      <c r="V103" s="5">
        <f t="shared" si="48"/>
        <v>0.40192373754723454</v>
      </c>
      <c r="W103" s="5">
        <f t="shared" si="48"/>
        <v>0.40192373754723454</v>
      </c>
      <c r="X103" s="6">
        <f t="shared" si="48"/>
        <v>0.40192373754723454</v>
      </c>
      <c r="Z103" s="4" t="s">
        <v>33</v>
      </c>
      <c r="AA103" s="4">
        <f t="shared" si="44"/>
        <v>0.40192373754723454</v>
      </c>
      <c r="AB103" s="6">
        <f t="shared" si="45"/>
        <v>0</v>
      </c>
      <c r="AC103" s="6">
        <f t="shared" si="46"/>
        <v>0.40192373754723454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[9]Globals!C55</f>
        <v>2.108263598000029</v>
      </c>
      <c r="C108" s="2">
        <f>[9]Globals!D55</f>
        <v>10.55666000200015</v>
      </c>
      <c r="D108" s="2">
        <f>[9]Globals!E55</f>
        <v>0.46099754624000611</v>
      </c>
      <c r="E108" s="2">
        <f>[9]Globals!F55</f>
        <v>7.827273315422361E-3</v>
      </c>
      <c r="F108" s="2">
        <f>[9]Globals!G55</f>
        <v>0.39236146075000478</v>
      </c>
      <c r="G108" s="2">
        <f>[9]Globals!H55</f>
        <v>0.26736467171111322</v>
      </c>
      <c r="H108" s="2">
        <f>[9]Globals!I55</f>
        <v>58.8</v>
      </c>
      <c r="I108" s="2">
        <f>[9]Globals!J55</f>
        <v>58.8</v>
      </c>
      <c r="J108" s="2">
        <f>[9]Globals!K55</f>
        <v>0.66781460579896712</v>
      </c>
      <c r="K108" s="2">
        <f>[9]Globals!L55</f>
        <v>1</v>
      </c>
      <c r="L108" s="2">
        <f>[9]Globals!M55</f>
        <v>0.75190488113890808</v>
      </c>
      <c r="M108" s="2">
        <f>[9]Globals!N55</f>
        <v>1</v>
      </c>
      <c r="N108" s="2">
        <f>[9]Globals!O55</f>
        <v>1</v>
      </c>
      <c r="O108" s="2">
        <f>[9]Globals!P55</f>
        <v>1</v>
      </c>
      <c r="P108" s="2">
        <f>[9]Globals!Q55</f>
        <v>1</v>
      </c>
      <c r="Q108" s="2">
        <f>[9]Globals!R55</f>
        <v>1</v>
      </c>
      <c r="R108" s="2">
        <f>[9]Globals!S55</f>
        <v>0.66781460579896712</v>
      </c>
      <c r="S108" s="2">
        <f>[9]Globals!T55</f>
        <v>0.50335602149741487</v>
      </c>
      <c r="T108" s="2">
        <f>[9]Globals!U55</f>
        <v>0.66781460579896712</v>
      </c>
      <c r="U108" s="2">
        <f>[9]Globals!V55</f>
        <v>0.66781460579896712</v>
      </c>
      <c r="V108" s="2">
        <f>[9]Globals!W55</f>
        <v>0.66781460579896712</v>
      </c>
      <c r="W108" s="2">
        <f>[9]Globals!X55</f>
        <v>0.66781460579896712</v>
      </c>
      <c r="X108" s="3">
        <f>[9]Globals!Y55</f>
        <v>0.66781460579896712</v>
      </c>
      <c r="Z108" s="1" t="s">
        <v>23</v>
      </c>
      <c r="AA108" s="1">
        <f t="shared" ref="AA108:AA116" si="49">J108</f>
        <v>0.66781460579896712</v>
      </c>
      <c r="AB108" s="3">
        <f t="shared" ref="AB108:AB116" si="50">Q108</f>
        <v>1</v>
      </c>
      <c r="AC108" s="3">
        <f t="shared" ref="AC108:AC116" si="51">X108</f>
        <v>0.66781460579896712</v>
      </c>
      <c r="AD108" s="3"/>
    </row>
    <row r="109" spans="1:30" x14ac:dyDescent="0.35">
      <c r="A109" s="12" t="s">
        <v>24</v>
      </c>
      <c r="B109" s="16">
        <f>[9]Globals!C56</f>
        <v>0.1306177775927761</v>
      </c>
      <c r="C109" s="13">
        <f>[9]Globals!D56</f>
        <v>1.5812658952052221</v>
      </c>
      <c r="D109" s="13">
        <f>[9]Globals!E56</f>
        <v>6.3263007350000025E-2</v>
      </c>
      <c r="E109" s="13">
        <f>[9]Globals!F56</f>
        <v>6.0867957680669756E-4</v>
      </c>
      <c r="F109" s="13">
        <f>[9]Globals!G56</f>
        <v>6.4529787136547903E-2</v>
      </c>
      <c r="G109" s="13">
        <f>[9]Globals!H56</f>
        <v>3.2846596366379252E-2</v>
      </c>
      <c r="H109" s="13">
        <f>[9]Globals!I56</f>
        <v>4.5936957688038644</v>
      </c>
      <c r="I109" s="13">
        <f>[9]Globals!J56</f>
        <v>4.5936957688038644</v>
      </c>
      <c r="J109" s="13">
        <f>[9]Globals!K56</f>
        <v>6.0461725112928723E-2</v>
      </c>
      <c r="K109" s="13">
        <f>[9]Globals!L56</f>
        <v>0</v>
      </c>
      <c r="L109" s="13">
        <f>[9]Globals!M56</f>
        <v>2.5721925575303749E-2</v>
      </c>
      <c r="M109" s="13">
        <f>[9]Globals!N56</f>
        <v>0</v>
      </c>
      <c r="N109" s="13">
        <f>[9]Globals!O56</f>
        <v>0</v>
      </c>
      <c r="O109" s="13">
        <f>[9]Globals!P56</f>
        <v>0</v>
      </c>
      <c r="P109" s="13">
        <f>[9]Globals!Q56</f>
        <v>0</v>
      </c>
      <c r="Q109" s="13">
        <f>[9]Globals!R56</f>
        <v>0</v>
      </c>
      <c r="R109" s="13">
        <f>[9]Globals!S56</f>
        <v>6.0461725112928723E-2</v>
      </c>
      <c r="S109" s="13">
        <f>[9]Globals!T56</f>
        <v>6.1008718363906318E-2</v>
      </c>
      <c r="T109" s="13">
        <f>[9]Globals!U56</f>
        <v>6.0461725112928723E-2</v>
      </c>
      <c r="U109" s="13">
        <f>[9]Globals!V56</f>
        <v>6.0461725112928723E-2</v>
      </c>
      <c r="V109" s="13">
        <f>[9]Globals!W56</f>
        <v>6.0461725112928723E-2</v>
      </c>
      <c r="W109" s="13">
        <f>[9]Globals!X56</f>
        <v>6.0461725112928723E-2</v>
      </c>
      <c r="X109" s="14">
        <f>[9]Globals!Y56</f>
        <v>6.0461725112928723E-2</v>
      </c>
      <c r="Z109" s="16" t="s">
        <v>24</v>
      </c>
      <c r="AA109" s="16">
        <f t="shared" si="49"/>
        <v>6.0461725112928723E-2</v>
      </c>
      <c r="AB109" s="14">
        <f t="shared" si="50"/>
        <v>0</v>
      </c>
      <c r="AC109" s="14">
        <f t="shared" si="51"/>
        <v>6.0461725112928723E-2</v>
      </c>
      <c r="AD109" s="14"/>
    </row>
    <row r="110" spans="1:30" x14ac:dyDescent="0.35">
      <c r="A110" s="12" t="s">
        <v>25</v>
      </c>
      <c r="B110" s="16">
        <f>[9]Globals!C57</f>
        <v>2.000855500000057</v>
      </c>
      <c r="C110" s="13">
        <f>[9]Globals!D57</f>
        <v>8.1595610999999053</v>
      </c>
      <c r="D110" s="13">
        <f>[9]Globals!E57</f>
        <v>0.36495695599999178</v>
      </c>
      <c r="E110" s="13">
        <f>[9]Globals!F57</f>
        <v>7.4063516000003344E-3</v>
      </c>
      <c r="F110" s="13">
        <f>[9]Globals!G57</f>
        <v>0.29455650833333868</v>
      </c>
      <c r="G110" s="13">
        <f>[9]Globals!H57</f>
        <v>0.2175714419444402</v>
      </c>
      <c r="H110" s="13">
        <f>[9]Globals!I57</f>
        <v>43</v>
      </c>
      <c r="I110" s="13">
        <f>[9]Globals!J57</f>
        <v>43</v>
      </c>
      <c r="J110" s="13">
        <f>[9]Globals!K57</f>
        <v>0.54929577464788737</v>
      </c>
      <c r="K110" s="13">
        <f>[9]Globals!L57</f>
        <v>1</v>
      </c>
      <c r="L110" s="13">
        <f>[9]Globals!M57</f>
        <v>0.65466901635488883</v>
      </c>
      <c r="M110" s="13">
        <f>[9]Globals!N57</f>
        <v>1</v>
      </c>
      <c r="N110" s="13">
        <f>[9]Globals!O57</f>
        <v>1</v>
      </c>
      <c r="O110" s="13">
        <f>[9]Globals!P57</f>
        <v>1</v>
      </c>
      <c r="P110" s="13">
        <f>[9]Globals!Q57</f>
        <v>1</v>
      </c>
      <c r="Q110" s="13">
        <f>[9]Globals!R57</f>
        <v>1</v>
      </c>
      <c r="R110" s="13">
        <f>[9]Globals!S57</f>
        <v>0.54929577464788737</v>
      </c>
      <c r="S110" s="13">
        <f>[9]Globals!T57</f>
        <v>0.36680292554017768</v>
      </c>
      <c r="T110" s="13">
        <f>[9]Globals!U57</f>
        <v>0.54929577464788737</v>
      </c>
      <c r="U110" s="13">
        <f>[9]Globals!V57</f>
        <v>0.54929577464788737</v>
      </c>
      <c r="V110" s="13">
        <f>[9]Globals!W57</f>
        <v>0.54929577464788737</v>
      </c>
      <c r="W110" s="13">
        <f>[9]Globals!X57</f>
        <v>0.54929577464788737</v>
      </c>
      <c r="X110" s="14">
        <f>[9]Globals!Y57</f>
        <v>0.54929577464788737</v>
      </c>
      <c r="Z110" s="16" t="s">
        <v>25</v>
      </c>
      <c r="AA110" s="16">
        <f t="shared" si="49"/>
        <v>0.54929577464788737</v>
      </c>
      <c r="AB110" s="14">
        <f t="shared" si="50"/>
        <v>1</v>
      </c>
      <c r="AC110" s="14">
        <f t="shared" si="51"/>
        <v>0.54929577464788737</v>
      </c>
      <c r="AD110" s="14"/>
    </row>
    <row r="111" spans="1:30" x14ac:dyDescent="0.35">
      <c r="A111" s="12" t="s">
        <v>26</v>
      </c>
      <c r="B111" s="16">
        <f>[9]Globals!C58</f>
        <v>2.0514398000001179</v>
      </c>
      <c r="C111" s="13">
        <f>[9]Globals!D58</f>
        <v>10.08523802499999</v>
      </c>
      <c r="D111" s="13">
        <f>[9]Globals!E58</f>
        <v>0.44242113500001351</v>
      </c>
      <c r="E111" s="13">
        <f>[9]Globals!F58</f>
        <v>7.5439920672413473E-3</v>
      </c>
      <c r="F111" s="13">
        <f>[9]Globals!G58</f>
        <v>0.3747605093750031</v>
      </c>
      <c r="G111" s="13">
        <f>[9]Globals!H58</f>
        <v>0.25738853562500152</v>
      </c>
      <c r="H111" s="13">
        <f>[9]Globals!I58</f>
        <v>58</v>
      </c>
      <c r="I111" s="13">
        <f>[9]Globals!J58</f>
        <v>58</v>
      </c>
      <c r="J111" s="13">
        <f>[9]Globals!K58</f>
        <v>0.65</v>
      </c>
      <c r="K111" s="13">
        <f>[9]Globals!L58</f>
        <v>1</v>
      </c>
      <c r="L111" s="13">
        <f>[9]Globals!M58</f>
        <v>0.75126738274564364</v>
      </c>
      <c r="M111" s="13">
        <f>[9]Globals!N58</f>
        <v>1</v>
      </c>
      <c r="N111" s="13">
        <f>[9]Globals!O58</f>
        <v>1</v>
      </c>
      <c r="O111" s="13">
        <f>[9]Globals!P58</f>
        <v>1</v>
      </c>
      <c r="P111" s="13">
        <f>[9]Globals!Q58</f>
        <v>1</v>
      </c>
      <c r="Q111" s="13">
        <f>[9]Globals!R58</f>
        <v>1</v>
      </c>
      <c r="R111" s="13">
        <f>[9]Globals!S58</f>
        <v>0.65</v>
      </c>
      <c r="S111" s="13">
        <f>[9]Globals!T58</f>
        <v>0.48832379878466842</v>
      </c>
      <c r="T111" s="13">
        <f>[9]Globals!U58</f>
        <v>0.65</v>
      </c>
      <c r="U111" s="13">
        <f>[9]Globals!V58</f>
        <v>0.65</v>
      </c>
      <c r="V111" s="13">
        <f>[9]Globals!W58</f>
        <v>0.65</v>
      </c>
      <c r="W111" s="13">
        <f>[9]Globals!X58</f>
        <v>0.65</v>
      </c>
      <c r="X111" s="14">
        <f>[9]Globals!Y58</f>
        <v>0.65</v>
      </c>
      <c r="Z111" s="16" t="s">
        <v>26</v>
      </c>
      <c r="AA111" s="16">
        <f t="shared" si="49"/>
        <v>0.65</v>
      </c>
      <c r="AB111" s="14">
        <f t="shared" si="50"/>
        <v>1</v>
      </c>
      <c r="AC111" s="14">
        <f t="shared" si="51"/>
        <v>0.65</v>
      </c>
      <c r="AD111" s="14"/>
    </row>
    <row r="112" spans="1:30" x14ac:dyDescent="0.35">
      <c r="A112" s="12" t="s">
        <v>27</v>
      </c>
      <c r="B112" s="16">
        <f>[9]Globals!C59</f>
        <v>2.0774427999996021</v>
      </c>
      <c r="C112" s="13">
        <f>[9]Globals!D59</f>
        <v>10.213443849999811</v>
      </c>
      <c r="D112" s="13">
        <f>[9]Globals!E59</f>
        <v>0.44751635599999418</v>
      </c>
      <c r="E112" s="13">
        <f>[9]Globals!F59</f>
        <v>7.6346837045979717E-3</v>
      </c>
      <c r="F112" s="13">
        <f>[9]Globals!G59</f>
        <v>0.37867262291668169</v>
      </c>
      <c r="G112" s="13">
        <f>[9]Globals!H59</f>
        <v>0.26050977159722111</v>
      </c>
      <c r="H112" s="13">
        <f>[9]Globals!I59</f>
        <v>60</v>
      </c>
      <c r="I112" s="13">
        <f>[9]Globals!J59</f>
        <v>60</v>
      </c>
      <c r="J112" s="13">
        <f>[9]Globals!K59</f>
        <v>0.65</v>
      </c>
      <c r="K112" s="13">
        <f>[9]Globals!L59</f>
        <v>1</v>
      </c>
      <c r="L112" s="13">
        <f>[9]Globals!M59</f>
        <v>0.75629331146510992</v>
      </c>
      <c r="M112" s="13">
        <f>[9]Globals!N59</f>
        <v>1</v>
      </c>
      <c r="N112" s="13">
        <f>[9]Globals!O59</f>
        <v>1</v>
      </c>
      <c r="O112" s="13">
        <f>[9]Globals!P59</f>
        <v>1</v>
      </c>
      <c r="P112" s="13">
        <f>[9]Globals!Q59</f>
        <v>1</v>
      </c>
      <c r="Q112" s="13">
        <f>[9]Globals!R59</f>
        <v>1</v>
      </c>
      <c r="R112" s="13">
        <f>[9]Globals!S59</f>
        <v>0.65</v>
      </c>
      <c r="S112" s="13">
        <f>[9]Globals!T59</f>
        <v>0.49235540592563742</v>
      </c>
      <c r="T112" s="13">
        <f>[9]Globals!U59</f>
        <v>0.65</v>
      </c>
      <c r="U112" s="13">
        <f>[9]Globals!V59</f>
        <v>0.65</v>
      </c>
      <c r="V112" s="13">
        <f>[9]Globals!W59</f>
        <v>0.65</v>
      </c>
      <c r="W112" s="13">
        <f>[9]Globals!X59</f>
        <v>0.65</v>
      </c>
      <c r="X112" s="14">
        <f>[9]Globals!Y59</f>
        <v>0.65</v>
      </c>
      <c r="Z112" s="16" t="s">
        <v>27</v>
      </c>
      <c r="AA112" s="16">
        <f t="shared" si="49"/>
        <v>0.65</v>
      </c>
      <c r="AB112" s="14">
        <f t="shared" si="50"/>
        <v>1</v>
      </c>
      <c r="AC112" s="14">
        <f t="shared" si="51"/>
        <v>0.65</v>
      </c>
      <c r="AD112" s="14"/>
    </row>
    <row r="113" spans="1:30" x14ac:dyDescent="0.35">
      <c r="A113" s="12" t="s">
        <v>28</v>
      </c>
      <c r="B113" s="16">
        <f>[9]Globals!C60</f>
        <v>2.0976566249999138</v>
      </c>
      <c r="C113" s="13">
        <f>[9]Globals!D60</f>
        <v>10.451991425000321</v>
      </c>
      <c r="D113" s="13">
        <f>[9]Globals!E60</f>
        <v>0.45639937100000899</v>
      </c>
      <c r="E113" s="13">
        <f>[9]Globals!F60</f>
        <v>7.8191001896551638E-3</v>
      </c>
      <c r="F113" s="13">
        <f>[9]Globals!G60</f>
        <v>0.38847366666665017</v>
      </c>
      <c r="G113" s="13">
        <f>[9]Globals!H60</f>
        <v>0.26770047364584948</v>
      </c>
      <c r="H113" s="13">
        <f>[9]Globals!I60</f>
        <v>60</v>
      </c>
      <c r="I113" s="13">
        <f>[9]Globals!J60</f>
        <v>60</v>
      </c>
      <c r="J113" s="13">
        <f>[9]Globals!K60</f>
        <v>0.67241379310344829</v>
      </c>
      <c r="K113" s="13">
        <f>[9]Globals!L60</f>
        <v>1</v>
      </c>
      <c r="L113" s="13">
        <f>[9]Globals!M60</f>
        <v>0.7590747090444504</v>
      </c>
      <c r="M113" s="13">
        <f>[9]Globals!N60</f>
        <v>1</v>
      </c>
      <c r="N113" s="13">
        <f>[9]Globals!O60</f>
        <v>1</v>
      </c>
      <c r="O113" s="13">
        <f>[9]Globals!P60</f>
        <v>1</v>
      </c>
      <c r="P113" s="13">
        <f>[9]Globals!Q60</f>
        <v>1</v>
      </c>
      <c r="Q113" s="13">
        <f>[9]Globals!R60</f>
        <v>1</v>
      </c>
      <c r="R113" s="13">
        <f>[9]Globals!S60</f>
        <v>0.67241379310344829</v>
      </c>
      <c r="S113" s="13">
        <f>[9]Globals!T60</f>
        <v>0.51041230435747531</v>
      </c>
      <c r="T113" s="13">
        <f>[9]Globals!U60</f>
        <v>0.67241379310344829</v>
      </c>
      <c r="U113" s="13">
        <f>[9]Globals!V60</f>
        <v>0.67241379310344829</v>
      </c>
      <c r="V113" s="13">
        <f>[9]Globals!W60</f>
        <v>0.67241379310344829</v>
      </c>
      <c r="W113" s="13">
        <f>[9]Globals!X60</f>
        <v>0.67241379310344829</v>
      </c>
      <c r="X113" s="14">
        <f>[9]Globals!Y60</f>
        <v>0.67241379310344829</v>
      </c>
      <c r="Z113" s="16" t="s">
        <v>28</v>
      </c>
      <c r="AA113" s="16">
        <f t="shared" si="49"/>
        <v>0.67241379310344829</v>
      </c>
      <c r="AB113" s="14">
        <f t="shared" si="50"/>
        <v>1</v>
      </c>
      <c r="AC113" s="14">
        <f t="shared" si="51"/>
        <v>0.67241379310344829</v>
      </c>
      <c r="AD113" s="14"/>
    </row>
    <row r="114" spans="1:30" x14ac:dyDescent="0.35">
      <c r="A114" s="12" t="s">
        <v>29</v>
      </c>
      <c r="B114" s="16">
        <f>[9]Globals!C61</f>
        <v>2.7001102000000401</v>
      </c>
      <c r="C114" s="13">
        <f>[9]Globals!D61</f>
        <v>17.309031599999742</v>
      </c>
      <c r="D114" s="13">
        <f>[9]Globals!E61</f>
        <v>0.73070523599998749</v>
      </c>
      <c r="E114" s="13">
        <f>[9]Globals!F61</f>
        <v>1.0589930956521561E-2</v>
      </c>
      <c r="F114" s="13">
        <f>[9]Globals!G61</f>
        <v>0.6604736583333235</v>
      </c>
      <c r="G114" s="13">
        <f>[9]Globals!H61</f>
        <v>0.40314493833332232</v>
      </c>
      <c r="H114" s="13">
        <f>[9]Globals!I61</f>
        <v>71</v>
      </c>
      <c r="I114" s="13">
        <f>[9]Globals!J61</f>
        <v>71</v>
      </c>
      <c r="J114" s="13">
        <f>[9]Globals!K61</f>
        <v>0.90697674418604646</v>
      </c>
      <c r="K114" s="13">
        <f>[9]Globals!L61</f>
        <v>1</v>
      </c>
      <c r="L114" s="13">
        <f>[9]Globals!M61</f>
        <v>0.80983235440868295</v>
      </c>
      <c r="M114" s="13">
        <f>[9]Globals!N61</f>
        <v>1</v>
      </c>
      <c r="N114" s="13">
        <f>[9]Globals!O61</f>
        <v>1</v>
      </c>
      <c r="O114" s="13">
        <f>[9]Globals!P61</f>
        <v>1</v>
      </c>
      <c r="P114" s="13">
        <f>[9]Globals!Q61</f>
        <v>1</v>
      </c>
      <c r="Q114" s="13">
        <f>[9]Globals!R61</f>
        <v>1</v>
      </c>
      <c r="R114" s="13">
        <f>[9]Globals!S61</f>
        <v>0.90697674418604646</v>
      </c>
      <c r="S114" s="13">
        <f>[9]Globals!T61</f>
        <v>0.7344991121381077</v>
      </c>
      <c r="T114" s="13">
        <f>[9]Globals!U61</f>
        <v>0.90697674418604646</v>
      </c>
      <c r="U114" s="13">
        <f>[9]Globals!V61</f>
        <v>0.90697674418604646</v>
      </c>
      <c r="V114" s="13">
        <f>[9]Globals!W61</f>
        <v>0.90697674418604646</v>
      </c>
      <c r="W114" s="13">
        <f>[9]Globals!X61</f>
        <v>0.90697674418604646</v>
      </c>
      <c r="X114" s="14">
        <f>[9]Globals!Y61</f>
        <v>0.90697674418604646</v>
      </c>
      <c r="Z114" s="16" t="s">
        <v>29</v>
      </c>
      <c r="AA114" s="16">
        <f t="shared" si="49"/>
        <v>0.90697674418604646</v>
      </c>
      <c r="AB114" s="14">
        <f t="shared" si="50"/>
        <v>1</v>
      </c>
      <c r="AC114" s="14">
        <f t="shared" si="51"/>
        <v>0.90697674418604646</v>
      </c>
      <c r="AD114" s="14"/>
    </row>
    <row r="115" spans="1:30" x14ac:dyDescent="0.35">
      <c r="A115" s="12" t="s">
        <v>32</v>
      </c>
      <c r="B115" s="16">
        <f>B113-B111</f>
        <v>4.6216824999795847E-2</v>
      </c>
      <c r="C115" s="13">
        <f t="shared" ref="C115:X115" si="52">C113-C111</f>
        <v>0.36675340000033074</v>
      </c>
      <c r="D115" s="13">
        <f t="shared" si="52"/>
        <v>1.3978235999995481E-2</v>
      </c>
      <c r="E115" s="13">
        <f t="shared" si="52"/>
        <v>2.7510812241381653E-4</v>
      </c>
      <c r="F115" s="13">
        <f t="shared" si="52"/>
        <v>1.3713157291647071E-2</v>
      </c>
      <c r="G115" s="13">
        <f t="shared" si="52"/>
        <v>1.0311938020847955E-2</v>
      </c>
      <c r="H115" s="13">
        <f t="shared" si="52"/>
        <v>2</v>
      </c>
      <c r="I115" s="13">
        <f t="shared" si="52"/>
        <v>2</v>
      </c>
      <c r="J115" s="13">
        <f t="shared" si="52"/>
        <v>2.2413793103448265E-2</v>
      </c>
      <c r="K115" s="13">
        <f t="shared" si="52"/>
        <v>0</v>
      </c>
      <c r="L115" s="13">
        <f t="shared" si="52"/>
        <v>7.8073262988067604E-3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2.2413793103448265E-2</v>
      </c>
      <c r="S115" s="13">
        <f t="shared" si="52"/>
        <v>2.2088505572806894E-2</v>
      </c>
      <c r="T115" s="13">
        <f t="shared" si="52"/>
        <v>2.2413793103448265E-2</v>
      </c>
      <c r="U115" s="13">
        <f t="shared" si="52"/>
        <v>2.2413793103448265E-2</v>
      </c>
      <c r="V115" s="13">
        <f t="shared" si="52"/>
        <v>2.2413793103448265E-2</v>
      </c>
      <c r="W115" s="13">
        <f t="shared" si="52"/>
        <v>2.2413793103448265E-2</v>
      </c>
      <c r="X115" s="14">
        <f t="shared" si="52"/>
        <v>2.2413793103448265E-2</v>
      </c>
      <c r="Z115" s="16" t="s">
        <v>32</v>
      </c>
      <c r="AA115" s="16">
        <f t="shared" si="49"/>
        <v>2.2413793103448265E-2</v>
      </c>
      <c r="AB115" s="14">
        <f t="shared" si="50"/>
        <v>0</v>
      </c>
      <c r="AC115" s="14">
        <f t="shared" si="51"/>
        <v>2.2413793103448265E-2</v>
      </c>
      <c r="AD115" s="14"/>
    </row>
    <row r="116" spans="1:30" ht="15" thickBot="1" x14ac:dyDescent="0.4">
      <c r="A116" s="8" t="s">
        <v>33</v>
      </c>
      <c r="B116" s="4">
        <f>B114-B110</f>
        <v>0.69925469999998313</v>
      </c>
      <c r="C116" s="5">
        <f t="shared" ref="C116:X116" si="53">C114-C110</f>
        <v>9.1494704999998362</v>
      </c>
      <c r="D116" s="5">
        <f t="shared" si="53"/>
        <v>0.36574827999999571</v>
      </c>
      <c r="E116" s="5">
        <f t="shared" si="53"/>
        <v>3.1835793565212264E-3</v>
      </c>
      <c r="F116" s="5">
        <f t="shared" si="53"/>
        <v>0.36591714999998481</v>
      </c>
      <c r="G116" s="5">
        <f t="shared" si="53"/>
        <v>0.18557349638888213</v>
      </c>
      <c r="H116" s="5">
        <f t="shared" si="53"/>
        <v>28</v>
      </c>
      <c r="I116" s="5">
        <f t="shared" si="53"/>
        <v>28</v>
      </c>
      <c r="J116" s="5">
        <f t="shared" si="53"/>
        <v>0.35768096953815909</v>
      </c>
      <c r="K116" s="5">
        <f t="shared" si="53"/>
        <v>0</v>
      </c>
      <c r="L116" s="5">
        <f t="shared" si="53"/>
        <v>0.15516333805379412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0.35768096953815909</v>
      </c>
      <c r="S116" s="5">
        <f t="shared" si="53"/>
        <v>0.36769618659793002</v>
      </c>
      <c r="T116" s="5">
        <f t="shared" si="53"/>
        <v>0.35768096953815909</v>
      </c>
      <c r="U116" s="5">
        <f t="shared" si="53"/>
        <v>0.35768096953815909</v>
      </c>
      <c r="V116" s="5">
        <f t="shared" si="53"/>
        <v>0.35768096953815909</v>
      </c>
      <c r="W116" s="5">
        <f t="shared" si="53"/>
        <v>0.35768096953815909</v>
      </c>
      <c r="X116" s="6">
        <f t="shared" si="53"/>
        <v>0.35768096953815909</v>
      </c>
      <c r="Z116" s="4" t="s">
        <v>33</v>
      </c>
      <c r="AA116" s="4">
        <f t="shared" si="49"/>
        <v>0.35768096953815909</v>
      </c>
      <c r="AB116" s="6">
        <f t="shared" si="50"/>
        <v>0</v>
      </c>
      <c r="AC116" s="6">
        <f t="shared" si="51"/>
        <v>0.35768096953815909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{B4C5FC3B-E755-4A2B-9A88-0545B95D75F3}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{DD51A196-E1F1-4464-B394-DC48E277B775}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{11CE09EB-83F7-4A49-8D01-0122FD3C4246}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{470CBBDC-1A71-46BC-BE7B-C20BD08F681F}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{60825FA6-74F4-4AD1-A64F-ABA5781A3CFB}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{A12CEFF6-204E-41A3-B725-9FFC5471CDDF}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{1AFDD008-3EF9-47A0-9411-93512124C993}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{5518E4A0-198D-41CF-8B4F-0F0E3E82A2B4}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{4AF6E926-8E04-4B0A-84FD-DC603E455939}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{7445C868-F7D8-4560-A899-AEE30677EE65}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{BC01A657-5A85-4E58-9B98-4D4736A57BA0}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{85CCED4B-D971-4EA2-A8A9-518C2250DE0C}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{E10E3536-7695-41DB-8BE1-5DF1CBFED1E9}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{91001E40-984E-41C9-80AE-20C5C6F4857A}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{74D44472-2258-4185-8F01-DE24B95D9638}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{EA61D61E-9EED-4AD6-938F-C95547D3D4F3}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{4027A358-5029-41AE-B212-2AB3D8978985}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{E2A457AC-DD68-4D59-B1ED-461BA0019637}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{681ED983-E52F-4853-84D2-5F9159595C36}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{66110FD6-D3B9-4B15-825E-CD053AAD9F49}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{12F69150-3436-4841-83F2-3E01B09E01BC}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{3E5D7363-E16E-42DD-A357-1C31AFEFF6E6}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{36ABDF8A-190D-4D3E-9FFC-C1FE35146D87}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{1F987E87-6105-4803-82C2-2686A04DBF3E}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{16D24D08-3FCF-43A8-849F-017FCFEBEE34}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{7BAF7BC6-D0A4-41EE-84A9-9701F3514300}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{890C915F-8CAE-4EB2-B746-966B163C2AF9}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{B0CD2070-6BBA-47E1-BA96-E51AE6E34E55}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C5FC3B-E755-4A2B-9A88-0545B95D75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D51A196-E1F1-4464-B394-DC48E277B7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11CE09EB-83F7-4A49-8D01-0122FD3C4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470CBBDC-1A71-46BC-BE7B-C20BD08F68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60825FA6-74F4-4AD1-A64F-ABA5781A3C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A12CEFF6-204E-41A3-B725-9FFC5471CD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1AFDD008-3EF9-47A0-9411-93512124C9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5518E4A0-198D-41CF-8B4F-0F0E3E82A2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AF6E926-8E04-4B0A-84FD-DC603E455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7445C868-F7D8-4560-A899-AEE30677EE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C01A657-5A85-4E58-9B98-4D4736A57B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85CCED4B-D971-4EA2-A8A9-518C2250DE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E10E3536-7695-41DB-8BE1-5DF1CBFED1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1001E40-984E-41C9-80AE-20C5C6F4857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74D44472-2258-4185-8F01-DE24B95D96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EA61D61E-9EED-4AD6-938F-C95547D3D4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4027A358-5029-41AE-B212-2AB3D89789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E2A457AC-DD68-4D59-B1ED-461BA0019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681ED983-E52F-4853-84D2-5F9159595C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66110FD6-D3B9-4B15-825E-CD053AAD9F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12F69150-3436-4841-83F2-3E01B09E01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E5D7363-E16E-42DD-A357-1C31AFEFF6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36ABDF8A-190D-4D3E-9FFC-C1FE35146D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1F987E87-6105-4803-82C2-2686A04DBF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6D24D08-3FCF-43A8-849F-017FCFEBE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7BAF7BC6-D0A4-41EE-84A9-9701F35143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890C915F-8CAE-4EB2-B746-966B163C2A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B0CD2070-6BBA-47E1-BA96-E51AE6E34E5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6B6672E-8D7B-4F5D-B9A3-4C826DD3D2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PS1'!AA108:AC108</xm:f>
              <xm:sqref>AD108</xm:sqref>
            </x14:sparkline>
            <x14:sparkline>
              <xm:f>'Globals PS1'!AA109:AC109</xm:f>
              <xm:sqref>AD109</xm:sqref>
            </x14:sparkline>
            <x14:sparkline>
              <xm:f>'Globals PS1'!AA110:AC110</xm:f>
              <xm:sqref>AD110</xm:sqref>
            </x14:sparkline>
            <x14:sparkline>
              <xm:f>'Globals PS1'!AA111:AC111</xm:f>
              <xm:sqref>AD111</xm:sqref>
            </x14:sparkline>
            <x14:sparkline>
              <xm:f>'Globals PS1'!AA112:AC112</xm:f>
              <xm:sqref>AD112</xm:sqref>
            </x14:sparkline>
            <x14:sparkline>
              <xm:f>'Globals PS1'!AA113:AC113</xm:f>
              <xm:sqref>AD113</xm:sqref>
            </x14:sparkline>
            <x14:sparkline>
              <xm:f>'Globals PS1'!AA114:AC114</xm:f>
              <xm:sqref>AD114</xm:sqref>
            </x14:sparkline>
            <x14:sparkline>
              <xm:f>'Globals PS1'!AA115:AC115</xm:f>
              <xm:sqref>AD115</xm:sqref>
            </x14:sparkline>
            <x14:sparkline>
              <xm:f>'Globals PS1'!AA116:AC116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097B8E04-26BD-4BFE-BBF8-56874B4C79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PS1'!AA95:AC95</xm:f>
              <xm:sqref>AD95</xm:sqref>
            </x14:sparkline>
            <x14:sparkline>
              <xm:f>'Globals PS1'!AA96:AC96</xm:f>
              <xm:sqref>AD96</xm:sqref>
            </x14:sparkline>
            <x14:sparkline>
              <xm:f>'Globals PS1'!AA97:AC97</xm:f>
              <xm:sqref>AD97</xm:sqref>
            </x14:sparkline>
            <x14:sparkline>
              <xm:f>'Globals PS1'!AA98:AC98</xm:f>
              <xm:sqref>AD98</xm:sqref>
            </x14:sparkline>
            <x14:sparkline>
              <xm:f>'Globals PS1'!AA99:AC99</xm:f>
              <xm:sqref>AD99</xm:sqref>
            </x14:sparkline>
            <x14:sparkline>
              <xm:f>'Globals PS1'!AA100:AC100</xm:f>
              <xm:sqref>AD100</xm:sqref>
            </x14:sparkline>
            <x14:sparkline>
              <xm:f>'Globals PS1'!AA101:AC101</xm:f>
              <xm:sqref>AD101</xm:sqref>
            </x14:sparkline>
            <x14:sparkline>
              <xm:f>'Globals PS1'!AA102:AC102</xm:f>
              <xm:sqref>AD102</xm:sqref>
            </x14:sparkline>
            <x14:sparkline>
              <xm:f>'Globals PS1'!AA103:AC103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2D88BD6E-1EC5-405C-AEA2-3DE750A800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PS1'!AA82:AC82</xm:f>
              <xm:sqref>AD82</xm:sqref>
            </x14:sparkline>
            <x14:sparkline>
              <xm:f>'Globals PS1'!AA83:AC83</xm:f>
              <xm:sqref>AD83</xm:sqref>
            </x14:sparkline>
            <x14:sparkline>
              <xm:f>'Globals PS1'!AA84:AC84</xm:f>
              <xm:sqref>AD84</xm:sqref>
            </x14:sparkline>
            <x14:sparkline>
              <xm:f>'Globals PS1'!AA85:AC85</xm:f>
              <xm:sqref>AD85</xm:sqref>
            </x14:sparkline>
            <x14:sparkline>
              <xm:f>'Globals PS1'!AA86:AC86</xm:f>
              <xm:sqref>AD86</xm:sqref>
            </x14:sparkline>
            <x14:sparkline>
              <xm:f>'Globals PS1'!AA87:AC87</xm:f>
              <xm:sqref>AD87</xm:sqref>
            </x14:sparkline>
            <x14:sparkline>
              <xm:f>'Globals PS1'!AA88:AC88</xm:f>
              <xm:sqref>AD88</xm:sqref>
            </x14:sparkline>
            <x14:sparkline>
              <xm:f>'Globals PS1'!AA89:AC89</xm:f>
              <xm:sqref>AD89</xm:sqref>
            </x14:sparkline>
            <x14:sparkline>
              <xm:f>'Globals PS1'!AA90:AC90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73C9098-DD8E-45D5-A610-76AE371E54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PS1'!AA17:AC17</xm:f>
              <xm:sqref>AD17</xm:sqref>
            </x14:sparkline>
            <x14:sparkline>
              <xm:f>'Globals PS1'!AA18:AC18</xm:f>
              <xm:sqref>AD18</xm:sqref>
            </x14:sparkline>
            <x14:sparkline>
              <xm:f>'Globals PS1'!AA19:AC19</xm:f>
              <xm:sqref>AD19</xm:sqref>
            </x14:sparkline>
            <x14:sparkline>
              <xm:f>'Globals PS1'!AA20:AC20</xm:f>
              <xm:sqref>AD20</xm:sqref>
            </x14:sparkline>
            <x14:sparkline>
              <xm:f>'Globals PS1'!AA21:AC21</xm:f>
              <xm:sqref>AD21</xm:sqref>
            </x14:sparkline>
            <x14:sparkline>
              <xm:f>'Globals PS1'!AA22:AC22</xm:f>
              <xm:sqref>AD22</xm:sqref>
            </x14:sparkline>
            <x14:sparkline>
              <xm:f>'Globals PS1'!AA23:AC23</xm:f>
              <xm:sqref>AD23</xm:sqref>
            </x14:sparkline>
            <x14:sparkline>
              <xm:f>'Globals PS1'!AA24:AC24</xm:f>
              <xm:sqref>AD24</xm:sqref>
            </x14:sparkline>
            <x14:sparkline>
              <xm:f>'Globals PS1'!AA25:AC25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6C358554-B52F-492E-9804-5B5E07F63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PS1'!AA4:AC4</xm:f>
              <xm:sqref>AD4</xm:sqref>
            </x14:sparkline>
            <x14:sparkline>
              <xm:f>'Globals PS1'!AA5:AC5</xm:f>
              <xm:sqref>AD5</xm:sqref>
            </x14:sparkline>
            <x14:sparkline>
              <xm:f>'Globals PS1'!AA6:AC6</xm:f>
              <xm:sqref>AD6</xm:sqref>
            </x14:sparkline>
            <x14:sparkline>
              <xm:f>'Globals PS1'!AA7:AC7</xm:f>
              <xm:sqref>AD7</xm:sqref>
            </x14:sparkline>
            <x14:sparkline>
              <xm:f>'Globals PS1'!AA8:AC8</xm:f>
              <xm:sqref>AD8</xm:sqref>
            </x14:sparkline>
            <x14:sparkline>
              <xm:f>'Globals PS1'!AA9:AC9</xm:f>
              <xm:sqref>AD9</xm:sqref>
            </x14:sparkline>
            <x14:sparkline>
              <xm:f>'Globals PS1'!AA10:AC10</xm:f>
              <xm:sqref>AD10</xm:sqref>
            </x14:sparkline>
            <x14:sparkline>
              <xm:f>'Globals PS1'!AA11:AC11</xm:f>
              <xm:sqref>AD11</xm:sqref>
            </x14:sparkline>
            <x14:sparkline>
              <xm:f>'Globals PS1'!AA12:AC12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8F312362-D9CE-48AD-9939-C235BA51B1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PS1'!AA30:AC30</xm:f>
              <xm:sqref>AD30</xm:sqref>
            </x14:sparkline>
            <x14:sparkline>
              <xm:f>'Globals PS1'!AA31:AC31</xm:f>
              <xm:sqref>AD31</xm:sqref>
            </x14:sparkline>
            <x14:sparkline>
              <xm:f>'Globals PS1'!AA32:AC32</xm:f>
              <xm:sqref>AD32</xm:sqref>
            </x14:sparkline>
            <x14:sparkline>
              <xm:f>'Globals PS1'!AA33:AC33</xm:f>
              <xm:sqref>AD33</xm:sqref>
            </x14:sparkline>
            <x14:sparkline>
              <xm:f>'Globals PS1'!AA34:AC34</xm:f>
              <xm:sqref>AD34</xm:sqref>
            </x14:sparkline>
            <x14:sparkline>
              <xm:f>'Globals PS1'!AA35:AC35</xm:f>
              <xm:sqref>AD35</xm:sqref>
            </x14:sparkline>
            <x14:sparkline>
              <xm:f>'Globals PS1'!AA36:AC36</xm:f>
              <xm:sqref>AD36</xm:sqref>
            </x14:sparkline>
            <x14:sparkline>
              <xm:f>'Globals PS1'!AA37:AC37</xm:f>
              <xm:sqref>AD37</xm:sqref>
            </x14:sparkline>
            <x14:sparkline>
              <xm:f>'Globals PS1'!AA38:AC38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43FEB543-C6F4-4374-B6BA-21422B53D5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PS1'!AA43:AC43</xm:f>
              <xm:sqref>AD43</xm:sqref>
            </x14:sparkline>
            <x14:sparkline>
              <xm:f>'Globals PS1'!AA44:AC44</xm:f>
              <xm:sqref>AD44</xm:sqref>
            </x14:sparkline>
            <x14:sparkline>
              <xm:f>'Globals PS1'!AA45:AC45</xm:f>
              <xm:sqref>AD45</xm:sqref>
            </x14:sparkline>
            <x14:sparkline>
              <xm:f>'Globals PS1'!AA46:AC46</xm:f>
              <xm:sqref>AD46</xm:sqref>
            </x14:sparkline>
            <x14:sparkline>
              <xm:f>'Globals PS1'!AA47:AC47</xm:f>
              <xm:sqref>AD47</xm:sqref>
            </x14:sparkline>
            <x14:sparkline>
              <xm:f>'Globals PS1'!AA48:AC48</xm:f>
              <xm:sqref>AD48</xm:sqref>
            </x14:sparkline>
            <x14:sparkline>
              <xm:f>'Globals PS1'!AA49:AC49</xm:f>
              <xm:sqref>AD49</xm:sqref>
            </x14:sparkline>
            <x14:sparkline>
              <xm:f>'Globals PS1'!AA50:AC50</xm:f>
              <xm:sqref>AD50</xm:sqref>
            </x14:sparkline>
            <x14:sparkline>
              <xm:f>'Globals PS1'!AA51:AC51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D8760317-9D8A-4582-9EFB-B2ABC94C05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PS1'!AA56:AC56</xm:f>
              <xm:sqref>AD56</xm:sqref>
            </x14:sparkline>
            <x14:sparkline>
              <xm:f>'Globals PS1'!AA57:AC57</xm:f>
              <xm:sqref>AD57</xm:sqref>
            </x14:sparkline>
            <x14:sparkline>
              <xm:f>'Globals PS1'!AA58:AC58</xm:f>
              <xm:sqref>AD58</xm:sqref>
            </x14:sparkline>
            <x14:sparkline>
              <xm:f>'Globals PS1'!AA59:AC59</xm:f>
              <xm:sqref>AD59</xm:sqref>
            </x14:sparkline>
            <x14:sparkline>
              <xm:f>'Globals PS1'!AA60:AC60</xm:f>
              <xm:sqref>AD60</xm:sqref>
            </x14:sparkline>
            <x14:sparkline>
              <xm:f>'Globals PS1'!AA61:AC61</xm:f>
              <xm:sqref>AD61</xm:sqref>
            </x14:sparkline>
            <x14:sparkline>
              <xm:f>'Globals PS1'!AA62:AC62</xm:f>
              <xm:sqref>AD62</xm:sqref>
            </x14:sparkline>
            <x14:sparkline>
              <xm:f>'Globals PS1'!AA63:AC63</xm:f>
              <xm:sqref>AD63</xm:sqref>
            </x14:sparkline>
            <x14:sparkline>
              <xm:f>'Globals PS1'!AA64:AC64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A5DAC47B-DBE3-4A5A-8519-90F53EBBC0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PS1'!AA69:AC69</xm:f>
              <xm:sqref>AD69</xm:sqref>
            </x14:sparkline>
            <x14:sparkline>
              <xm:f>'Globals PS1'!AA70:AC70</xm:f>
              <xm:sqref>AD70</xm:sqref>
            </x14:sparkline>
            <x14:sparkline>
              <xm:f>'Globals PS1'!AA71:AC71</xm:f>
              <xm:sqref>AD71</xm:sqref>
            </x14:sparkline>
            <x14:sparkline>
              <xm:f>'Globals PS1'!AA72:AC72</xm:f>
              <xm:sqref>AD72</xm:sqref>
            </x14:sparkline>
            <x14:sparkline>
              <xm:f>'Globals PS1'!AA73:AC73</xm:f>
              <xm:sqref>AD73</xm:sqref>
            </x14:sparkline>
            <x14:sparkline>
              <xm:f>'Globals PS1'!AA74:AC74</xm:f>
              <xm:sqref>AD74</xm:sqref>
            </x14:sparkline>
            <x14:sparkline>
              <xm:f>'Globals PS1'!AA75:AC75</xm:f>
              <xm:sqref>AD75</xm:sqref>
            </x14:sparkline>
            <x14:sparkline>
              <xm:f>'Globals PS1'!AA76:AC76</xm:f>
              <xm:sqref>AD76</xm:sqref>
            </x14:sparkline>
            <x14:sparkline>
              <xm:f>'Globals PS1'!AA77:AC77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41D6C2B-B98A-4948-B76F-B53555F5B6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PS1'!AH4:AJ4</xm:f>
              <xm:sqref>AK4</xm:sqref>
            </x14:sparkline>
            <x14:sparkline>
              <xm:f>'Globals PS1'!AH5:AJ5</xm:f>
              <xm:sqref>AK5</xm:sqref>
            </x14:sparkline>
            <x14:sparkline>
              <xm:f>'Globals PS1'!AH6:AJ6</xm:f>
              <xm:sqref>AK6</xm:sqref>
            </x14:sparkline>
            <x14:sparkline>
              <xm:f>'Globals PS1'!AH7:AJ7</xm:f>
              <xm:sqref>AK7</xm:sqref>
            </x14:sparkline>
            <x14:sparkline>
              <xm:f>'Globals PS1'!AH8:AJ8</xm:f>
              <xm:sqref>AK8</xm:sqref>
            </x14:sparkline>
            <x14:sparkline>
              <xm:f>'Globals PS1'!AH9:AJ9</xm:f>
              <xm:sqref>AK9</xm:sqref>
            </x14:sparkline>
            <x14:sparkline>
              <xm:f>'Globals PS1'!AH10:AJ10</xm:f>
              <xm:sqref>AK10</xm:sqref>
            </x14:sparkline>
            <x14:sparkline>
              <xm:f>'Globals PS1'!AH11:AJ11</xm:f>
              <xm:sqref>AK11</xm:sqref>
            </x14:sparkline>
            <x14:sparkline>
              <xm:f>'Globals PS1'!AH12:AJ12</xm:f>
              <xm:sqref>AK12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53-CB03-4CF2-BE12-FEF81E777294}">
  <dimension ref="A1:AK116"/>
  <sheetViews>
    <sheetView workbookViewId="0">
      <selection activeCell="AF15" sqref="AF15"/>
    </sheetView>
  </sheetViews>
  <sheetFormatPr defaultRowHeight="14.5" x14ac:dyDescent="0.35"/>
  <cols>
    <col min="34" max="34" width="11.90625" customWidth="1"/>
    <col min="35" max="35" width="10.36328125" customWidth="1"/>
    <col min="36" max="36" width="12.5429687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[10]Globals!C55</f>
        <v>6.386587150000091</v>
      </c>
      <c r="C4" s="2">
        <f>[10]Globals!D55</f>
        <v>13.956270214000121</v>
      </c>
      <c r="D4" s="2">
        <f>[10]Globals!E55</f>
        <v>3.523803342500027</v>
      </c>
      <c r="E4" s="2">
        <f>[10]Globals!F55</f>
        <v>5.3251305709722772E-2</v>
      </c>
      <c r="F4" s="2">
        <f>[10]Globals!G55</f>
        <v>2.5695420733333378</v>
      </c>
      <c r="G4" s="2">
        <f>[10]Globals!H55</f>
        <v>0.32178952275266681</v>
      </c>
      <c r="H4" s="2">
        <f>[10]Globals!I55</f>
        <v>65.239999999999995</v>
      </c>
      <c r="I4" s="2">
        <f>[10]Globals!J55</f>
        <v>65.239999999999995</v>
      </c>
      <c r="J4" s="2">
        <f>[10]Globals!K55</f>
        <v>0.82529582711716687</v>
      </c>
      <c r="K4" s="2">
        <f>[10]Globals!L55</f>
        <v>0.88468093370343059</v>
      </c>
      <c r="L4" s="2">
        <f>[10]Globals!M55</f>
        <v>0.7017349439022651</v>
      </c>
      <c r="M4" s="2">
        <f>[10]Globals!N55</f>
        <v>0.99965051344903288</v>
      </c>
      <c r="N4" s="2">
        <f>[10]Globals!O55</f>
        <v>1</v>
      </c>
      <c r="O4" s="2">
        <f>[10]Globals!P55</f>
        <v>1</v>
      </c>
      <c r="P4" s="2">
        <f>[10]Globals!Q55</f>
        <v>1</v>
      </c>
      <c r="Q4" s="2">
        <f>[10]Globals!R55</f>
        <v>0.96156031123447672</v>
      </c>
      <c r="R4" s="2">
        <f>[10]Globals!S55</f>
        <v>0.73026969843987133</v>
      </c>
      <c r="S4" s="2">
        <f>[10]Globals!T55</f>
        <v>0.58370948037513248</v>
      </c>
      <c r="T4" s="2">
        <f>[10]Globals!U55</f>
        <v>0.82505527143922863</v>
      </c>
      <c r="U4" s="2">
        <f>[10]Globals!V55</f>
        <v>0.82529582711716687</v>
      </c>
      <c r="V4" s="2">
        <f>[10]Globals!W55</f>
        <v>0.82529582711716687</v>
      </c>
      <c r="W4" s="2">
        <f>[10]Globals!X55</f>
        <v>0.82529582711716687</v>
      </c>
      <c r="X4" s="3">
        <f>[10]Globals!Y55</f>
        <v>0.79362045089140165</v>
      </c>
      <c r="Z4" s="1" t="s">
        <v>23</v>
      </c>
      <c r="AA4" s="1">
        <f t="shared" ref="AA4:AA12" si="0">J4</f>
        <v>0.82529582711716687</v>
      </c>
      <c r="AB4" s="3">
        <f t="shared" ref="AB4:AB12" si="1">Q4</f>
        <v>0.96156031123447672</v>
      </c>
      <c r="AC4" s="3">
        <f t="shared" ref="AC4:AC12" si="2">X4</f>
        <v>0.79362045089140165</v>
      </c>
      <c r="AD4" s="3"/>
      <c r="AF4" s="12">
        <v>2</v>
      </c>
      <c r="AG4" s="13">
        <v>2</v>
      </c>
      <c r="AH4" s="29">
        <f>AA8</f>
        <v>0.84126984126984128</v>
      </c>
      <c r="AI4" s="30">
        <f t="shared" ref="AI4:AJ4" si="3">AB8</f>
        <v>0.96238758976050243</v>
      </c>
      <c r="AJ4" s="31">
        <f t="shared" si="3"/>
        <v>0.81006732557330663</v>
      </c>
      <c r="AK4" s="3"/>
    </row>
    <row r="5" spans="1:37" x14ac:dyDescent="0.35">
      <c r="A5" s="12" t="s">
        <v>24</v>
      </c>
      <c r="B5" s="16">
        <f>[10]Globals!C56</f>
        <v>0.25073778131206442</v>
      </c>
      <c r="C5" s="13">
        <f>[10]Globals!D56</f>
        <v>3.6276198474558909</v>
      </c>
      <c r="D5" s="13">
        <f>[10]Globals!E56</f>
        <v>0.90983315457307234</v>
      </c>
      <c r="E5" s="13">
        <f>[10]Globals!F56</f>
        <v>7.4614098437675814E-3</v>
      </c>
      <c r="F5" s="13">
        <f>[10]Globals!G56</f>
        <v>1.2035438922839989</v>
      </c>
      <c r="G5" s="13">
        <f>[10]Globals!H56</f>
        <v>0.2335566674898735</v>
      </c>
      <c r="H5" s="13">
        <f>[10]Globals!I56</f>
        <v>8.2475970526485547</v>
      </c>
      <c r="I5" s="13">
        <f>[10]Globals!J56</f>
        <v>8.2475970526485547</v>
      </c>
      <c r="J5" s="13">
        <f>[10]Globals!K56</f>
        <v>0.1046739223561487</v>
      </c>
      <c r="K5" s="13">
        <f>[10]Globals!L56</f>
        <v>1.418037275451286E-2</v>
      </c>
      <c r="L5" s="13">
        <f>[10]Globals!M56</f>
        <v>4.7088170899893103E-2</v>
      </c>
      <c r="M5" s="13">
        <f>[10]Globals!N56</f>
        <v>2.4712431012232959E-3</v>
      </c>
      <c r="N5" s="13">
        <f>[10]Globals!O56</f>
        <v>0</v>
      </c>
      <c r="O5" s="13">
        <f>[10]Globals!P56</f>
        <v>0</v>
      </c>
      <c r="P5" s="13">
        <f>[10]Globals!Q56</f>
        <v>0</v>
      </c>
      <c r="Q5" s="13">
        <f>[10]Globals!R56</f>
        <v>4.7267909181709531E-3</v>
      </c>
      <c r="R5" s="13">
        <f>[10]Globals!S56</f>
        <v>9.4510442351805751E-2</v>
      </c>
      <c r="S5" s="13">
        <f>[10]Globals!T56</f>
        <v>0.11051090322392219</v>
      </c>
      <c r="T5" s="13">
        <f>[10]Globals!U56</f>
        <v>0.1050084424711971</v>
      </c>
      <c r="U5" s="13">
        <f>[10]Globals!V56</f>
        <v>0.1046739223561487</v>
      </c>
      <c r="V5" s="13">
        <f>[10]Globals!W56</f>
        <v>0.1046739223561487</v>
      </c>
      <c r="W5" s="13">
        <f>[10]Globals!X56</f>
        <v>0.1046739223561487</v>
      </c>
      <c r="X5" s="14">
        <f>[10]Globals!Y56</f>
        <v>0.10111657000214549</v>
      </c>
      <c r="Z5" s="16" t="s">
        <v>24</v>
      </c>
      <c r="AA5" s="16">
        <f t="shared" si="0"/>
        <v>0.1046739223561487</v>
      </c>
      <c r="AB5" s="14">
        <f t="shared" si="1"/>
        <v>4.7267909181709531E-3</v>
      </c>
      <c r="AC5" s="14">
        <f t="shared" si="2"/>
        <v>0.10111657000214549</v>
      </c>
      <c r="AD5" s="14"/>
      <c r="AF5" s="12">
        <v>2</v>
      </c>
      <c r="AG5" s="13">
        <v>4</v>
      </c>
      <c r="AH5" s="32">
        <f>AA21</f>
        <v>0.80303030303030298</v>
      </c>
      <c r="AI5" s="33">
        <f t="shared" ref="AI5:AJ5" si="4">AB21</f>
        <v>0.98976546371550977</v>
      </c>
      <c r="AJ5" s="34">
        <f t="shared" si="4"/>
        <v>0.79287902333139226</v>
      </c>
      <c r="AK5" s="14"/>
    </row>
    <row r="6" spans="1:37" ht="15" thickBot="1" x14ac:dyDescent="0.4">
      <c r="A6" s="12" t="s">
        <v>25</v>
      </c>
      <c r="B6" s="16">
        <f>[10]Globals!C57</f>
        <v>5.8480889000001497</v>
      </c>
      <c r="C6" s="13">
        <f>[10]Globals!D57</f>
        <v>9.906534499999907</v>
      </c>
      <c r="D6" s="13">
        <f>[10]Globals!E57</f>
        <v>2.509410924999969</v>
      </c>
      <c r="E6" s="13">
        <f>[10]Globals!F57</f>
        <v>4.6077916666665233E-2</v>
      </c>
      <c r="F6" s="13">
        <f>[10]Globals!G57</f>
        <v>1.2754359000000861</v>
      </c>
      <c r="G6" s="13">
        <f>[10]Globals!H57</f>
        <v>8.6185019907404126E-2</v>
      </c>
      <c r="H6" s="13">
        <f>[10]Globals!I57</f>
        <v>53</v>
      </c>
      <c r="I6" s="13">
        <f>[10]Globals!J57</f>
        <v>53</v>
      </c>
      <c r="J6" s="13">
        <f>[10]Globals!K57</f>
        <v>0.68831168831168832</v>
      </c>
      <c r="K6" s="13">
        <f>[10]Globals!L57</f>
        <v>0.85748457722522164</v>
      </c>
      <c r="L6" s="13">
        <f>[10]Globals!M57</f>
        <v>0.62656610478401209</v>
      </c>
      <c r="M6" s="13">
        <f>[10]Globals!N57</f>
        <v>0.98252567245164535</v>
      </c>
      <c r="N6" s="13">
        <f>[10]Globals!O57</f>
        <v>1</v>
      </c>
      <c r="O6" s="13">
        <f>[10]Globals!P57</f>
        <v>1</v>
      </c>
      <c r="P6" s="13">
        <f>[10]Globals!Q57</f>
        <v>1</v>
      </c>
      <c r="Q6" s="13">
        <f>[10]Globals!R57</f>
        <v>0.95249485907507392</v>
      </c>
      <c r="R6" s="13">
        <f>[10]Globals!S57</f>
        <v>0.5957515077784723</v>
      </c>
      <c r="S6" s="13">
        <f>[10]Globals!T57</f>
        <v>0.43127277342276149</v>
      </c>
      <c r="T6" s="13">
        <f>[10]Globals!U57</f>
        <v>0.67628390441476893</v>
      </c>
      <c r="U6" s="13">
        <f>[10]Globals!V57</f>
        <v>0.68831168831168832</v>
      </c>
      <c r="V6" s="13">
        <f>[10]Globals!W57</f>
        <v>0.68831168831168832</v>
      </c>
      <c r="W6" s="13">
        <f>[10]Globals!X57</f>
        <v>0.68831168831168832</v>
      </c>
      <c r="X6" s="14">
        <f>[10]Globals!Y57</f>
        <v>0.65745829480061635</v>
      </c>
      <c r="Z6" s="16" t="s">
        <v>25</v>
      </c>
      <c r="AA6" s="16">
        <f t="shared" si="0"/>
        <v>0.68831168831168832</v>
      </c>
      <c r="AB6" s="14">
        <f t="shared" si="1"/>
        <v>0.95249485907507392</v>
      </c>
      <c r="AC6" s="14">
        <f t="shared" si="2"/>
        <v>0.65745829480061635</v>
      </c>
      <c r="AD6" s="14"/>
      <c r="AF6" s="12">
        <v>2</v>
      </c>
      <c r="AG6" s="13">
        <v>6</v>
      </c>
      <c r="AH6" s="16">
        <f>AA34</f>
        <v>0.74647887323943662</v>
      </c>
      <c r="AI6">
        <f t="shared" ref="AI6:AJ6" si="5">AB34</f>
        <v>1</v>
      </c>
      <c r="AJ6" s="14">
        <f t="shared" si="5"/>
        <v>0.74647887323943662</v>
      </c>
      <c r="AK6" s="14"/>
    </row>
    <row r="7" spans="1:37" x14ac:dyDescent="0.35">
      <c r="A7" s="12" t="s">
        <v>26</v>
      </c>
      <c r="B7" s="16">
        <f>[10]Globals!C58</f>
        <v>6.2436663749996768</v>
      </c>
      <c r="C7" s="13">
        <f>[10]Globals!D58</f>
        <v>10.907896799999831</v>
      </c>
      <c r="D7" s="13">
        <f>[10]Globals!E58</f>
        <v>2.759792243749954</v>
      </c>
      <c r="E7" s="13">
        <f>[10]Globals!F58</f>
        <v>4.7344375553645852E-2</v>
      </c>
      <c r="F7" s="13">
        <f>[10]Globals!G58</f>
        <v>1.4699413916666699</v>
      </c>
      <c r="G7" s="13">
        <f>[10]Globals!H58</f>
        <v>0.12930604886296951</v>
      </c>
      <c r="H7" s="13">
        <f>[10]Globals!I58</f>
        <v>59</v>
      </c>
      <c r="I7" s="13">
        <f>[10]Globals!J58</f>
        <v>59</v>
      </c>
      <c r="J7" s="13">
        <f>[10]Globals!K58</f>
        <v>0.72602739726027399</v>
      </c>
      <c r="K7" s="13">
        <f>[10]Globals!L58</f>
        <v>0.87225455994131385</v>
      </c>
      <c r="L7" s="13">
        <f>[10]Globals!M58</f>
        <v>0.64504404853784214</v>
      </c>
      <c r="M7" s="13">
        <f>[10]Globals!N58</f>
        <v>1</v>
      </c>
      <c r="N7" s="13">
        <f>[10]Globals!O58</f>
        <v>1</v>
      </c>
      <c r="O7" s="13">
        <f>[10]Globals!P58</f>
        <v>1</v>
      </c>
      <c r="P7" s="13">
        <f>[10]Globals!Q58</f>
        <v>1</v>
      </c>
      <c r="Q7" s="13">
        <f>[10]Globals!R58</f>
        <v>0.95741818664710454</v>
      </c>
      <c r="R7" s="13">
        <f>[10]Globals!S58</f>
        <v>0.636225429814681</v>
      </c>
      <c r="S7" s="13">
        <f>[10]Globals!T58</f>
        <v>0.46835323120823258</v>
      </c>
      <c r="T7" s="13">
        <f>[10]Globals!U58</f>
        <v>0.72602739726027399</v>
      </c>
      <c r="U7" s="13">
        <f>[10]Globals!V58</f>
        <v>0.72602739726027399</v>
      </c>
      <c r="V7" s="13">
        <f>[10]Globals!W58</f>
        <v>0.72602739726027399</v>
      </c>
      <c r="W7" s="13">
        <f>[10]Globals!X58</f>
        <v>0.72602739726027399</v>
      </c>
      <c r="X7" s="14">
        <f>[10]Globals!Y58</f>
        <v>0.69460344898058468</v>
      </c>
      <c r="Z7" s="16" t="s">
        <v>26</v>
      </c>
      <c r="AA7" s="16">
        <f t="shared" si="0"/>
        <v>0.72602739726027399</v>
      </c>
      <c r="AB7" s="14">
        <f t="shared" si="1"/>
        <v>0.95741818664710454</v>
      </c>
      <c r="AC7" s="14">
        <f t="shared" si="2"/>
        <v>0.69460344898058468</v>
      </c>
      <c r="AD7" s="14"/>
      <c r="AF7" s="12">
        <v>4</v>
      </c>
      <c r="AG7" s="13">
        <v>2</v>
      </c>
      <c r="AH7" s="29">
        <f>AA47</f>
        <v>0.76811594202898548</v>
      </c>
      <c r="AI7" s="30">
        <f t="shared" ref="AI7:AJ7" si="6">AB47</f>
        <v>1</v>
      </c>
      <c r="AJ7" s="31">
        <f t="shared" si="6"/>
        <v>0.76811594202898548</v>
      </c>
      <c r="AK7" s="14"/>
    </row>
    <row r="8" spans="1:37" x14ac:dyDescent="0.35">
      <c r="A8" s="12" t="s">
        <v>27</v>
      </c>
      <c r="B8" s="16">
        <f>[10]Globals!C59</f>
        <v>6.3297854999998293</v>
      </c>
      <c r="C8" s="13">
        <f>[10]Globals!D59</f>
        <v>11.94078945000027</v>
      </c>
      <c r="D8" s="13">
        <f>[10]Globals!E59</f>
        <v>3.0178961875000572</v>
      </c>
      <c r="E8" s="13">
        <f>[10]Globals!F59</f>
        <v>4.9538071839173761E-2</v>
      </c>
      <c r="F8" s="13">
        <f>[10]Globals!G59</f>
        <v>1.884156483333304</v>
      </c>
      <c r="G8" s="13">
        <f>[10]Globals!H59</f>
        <v>0.15049174216667149</v>
      </c>
      <c r="H8" s="13">
        <f>[10]Globals!I59</f>
        <v>63</v>
      </c>
      <c r="I8" s="13">
        <f>[10]Globals!J59</f>
        <v>63</v>
      </c>
      <c r="J8" s="13">
        <f>[10]Globals!K59</f>
        <v>0.84126984126984128</v>
      </c>
      <c r="K8" s="13">
        <f>[10]Globals!L59</f>
        <v>0.88716276928150728</v>
      </c>
      <c r="L8" s="13">
        <f>[10]Globals!M59</f>
        <v>0.72357708388020314</v>
      </c>
      <c r="M8" s="13">
        <f>[10]Globals!N59</f>
        <v>1</v>
      </c>
      <c r="N8" s="13">
        <f>[10]Globals!O59</f>
        <v>1</v>
      </c>
      <c r="O8" s="13">
        <f>[10]Globals!P59</f>
        <v>1</v>
      </c>
      <c r="P8" s="13">
        <f>[10]Globals!Q59</f>
        <v>1</v>
      </c>
      <c r="Q8" s="13">
        <f>[10]Globals!R59</f>
        <v>0.96238758976050243</v>
      </c>
      <c r="R8" s="13">
        <f>[10]Globals!S59</f>
        <v>0.74766229418023755</v>
      </c>
      <c r="S8" s="13">
        <f>[10]Globals!T59</f>
        <v>0.61120323877685423</v>
      </c>
      <c r="T8" s="13">
        <f>[10]Globals!U59</f>
        <v>0.84126984126984128</v>
      </c>
      <c r="U8" s="13">
        <f>[10]Globals!V59</f>
        <v>0.84126984126984128</v>
      </c>
      <c r="V8" s="13">
        <f>[10]Globals!W59</f>
        <v>0.84126984126984128</v>
      </c>
      <c r="W8" s="13">
        <f>[10]Globals!X59</f>
        <v>0.84126984126984128</v>
      </c>
      <c r="X8" s="14">
        <f>[10]Globals!Y59</f>
        <v>0.81006732557330663</v>
      </c>
      <c r="Z8" s="16" t="s">
        <v>27</v>
      </c>
      <c r="AA8" s="16">
        <f t="shared" si="0"/>
        <v>0.84126984126984128</v>
      </c>
      <c r="AB8" s="14">
        <f t="shared" si="1"/>
        <v>0.96238758976050243</v>
      </c>
      <c r="AC8" s="14">
        <f t="shared" si="2"/>
        <v>0.81006732557330663</v>
      </c>
      <c r="AD8" s="14"/>
      <c r="AF8" s="12">
        <v>4</v>
      </c>
      <c r="AG8" s="13">
        <v>4</v>
      </c>
      <c r="AH8" s="32">
        <f>AA60</f>
        <v>0.74647887323943662</v>
      </c>
      <c r="AI8" s="33">
        <f t="shared" ref="AI8:AJ8" si="7">AB60</f>
        <v>1</v>
      </c>
      <c r="AJ8" s="34">
        <f t="shared" si="7"/>
        <v>0.74647887323943662</v>
      </c>
      <c r="AK8" s="14"/>
    </row>
    <row r="9" spans="1:37" ht="15" thickBot="1" x14ac:dyDescent="0.4">
      <c r="A9" s="12" t="s">
        <v>28</v>
      </c>
      <c r="B9" s="16">
        <f>[10]Globals!C60</f>
        <v>6.6052321749999976</v>
      </c>
      <c r="C9" s="13">
        <f>[10]Globals!D60</f>
        <v>18.305167149999949</v>
      </c>
      <c r="D9" s="13">
        <f>[10]Globals!E60</f>
        <v>4.6089724499999916</v>
      </c>
      <c r="E9" s="13">
        <f>[10]Globals!F60</f>
        <v>6.1911996022726887E-2</v>
      </c>
      <c r="F9" s="13">
        <f>[10]Globals!G60</f>
        <v>4.0544468666666473</v>
      </c>
      <c r="G9" s="13">
        <f>[10]Globals!H60</f>
        <v>0.61047681655701858</v>
      </c>
      <c r="H9" s="13">
        <f>[10]Globals!I60</f>
        <v>73</v>
      </c>
      <c r="I9" s="13">
        <f>[10]Globals!J60</f>
        <v>73</v>
      </c>
      <c r="J9" s="13">
        <f>[10]Globals!K60</f>
        <v>0.89830508474576276</v>
      </c>
      <c r="K9" s="13">
        <f>[10]Globals!L60</f>
        <v>0.89218796398931977</v>
      </c>
      <c r="L9" s="13">
        <f>[10]Globals!M60</f>
        <v>0.74215806849733335</v>
      </c>
      <c r="M9" s="13">
        <f>[10]Globals!N60</f>
        <v>1</v>
      </c>
      <c r="N9" s="13">
        <f>[10]Globals!O60</f>
        <v>1</v>
      </c>
      <c r="O9" s="13">
        <f>[10]Globals!P60</f>
        <v>1</v>
      </c>
      <c r="P9" s="13">
        <f>[10]Globals!Q60</f>
        <v>1</v>
      </c>
      <c r="Q9" s="13">
        <f>[10]Globals!R60</f>
        <v>0.96406265466310659</v>
      </c>
      <c r="R9" s="13">
        <f>[10]Globals!S60</f>
        <v>0.80175631338491193</v>
      </c>
      <c r="S9" s="13">
        <f>[10]Globals!T60</f>
        <v>0.66753656187470711</v>
      </c>
      <c r="T9" s="13">
        <f>[10]Globals!U60</f>
        <v>0.89830508474576276</v>
      </c>
      <c r="U9" s="13">
        <f>[10]Globals!V60</f>
        <v>0.89830508474576276</v>
      </c>
      <c r="V9" s="13">
        <f>[10]Globals!W60</f>
        <v>0.89830508474576276</v>
      </c>
      <c r="W9" s="13">
        <f>[10]Globals!X60</f>
        <v>0.89830508474576276</v>
      </c>
      <c r="X9" s="14">
        <f>[10]Globals!Y60</f>
        <v>0.86612216095881245</v>
      </c>
      <c r="Z9" s="16" t="s">
        <v>28</v>
      </c>
      <c r="AA9" s="16">
        <f t="shared" si="0"/>
        <v>0.89830508474576276</v>
      </c>
      <c r="AB9" s="14">
        <f t="shared" si="1"/>
        <v>0.96406265466310659</v>
      </c>
      <c r="AC9" s="14">
        <f t="shared" si="2"/>
        <v>0.86612216095881245</v>
      </c>
      <c r="AD9" s="14"/>
      <c r="AF9" s="12">
        <v>4</v>
      </c>
      <c r="AG9" s="13">
        <v>6</v>
      </c>
      <c r="AH9" s="4">
        <f>AA73</f>
        <v>0.75714285714285712</v>
      </c>
      <c r="AI9" s="5">
        <f t="shared" ref="AI9:AJ9" si="8">AB73</f>
        <v>1</v>
      </c>
      <c r="AJ9" s="6">
        <f t="shared" si="8"/>
        <v>0.75714285714285712</v>
      </c>
      <c r="AK9" s="14"/>
    </row>
    <row r="10" spans="1:37" x14ac:dyDescent="0.35">
      <c r="A10" s="12" t="s">
        <v>29</v>
      </c>
      <c r="B10" s="16">
        <f>[10]Globals!C61</f>
        <v>6.9102247999998099</v>
      </c>
      <c r="C10" s="13">
        <f>[10]Globals!D61</f>
        <v>20.42967949999991</v>
      </c>
      <c r="D10" s="13">
        <f>[10]Globals!E61</f>
        <v>5.139944474999993</v>
      </c>
      <c r="E10" s="13">
        <f>[10]Globals!F61</f>
        <v>6.6752525649350553E-2</v>
      </c>
      <c r="F10" s="13">
        <f>[10]Globals!G61</f>
        <v>4.6065932999999291</v>
      </c>
      <c r="G10" s="13">
        <f>[10]Globals!H61</f>
        <v>0.6869125549090741</v>
      </c>
      <c r="H10" s="13">
        <f>[10]Globals!I61</f>
        <v>77</v>
      </c>
      <c r="I10" s="13">
        <f>[10]Globals!J61</f>
        <v>77</v>
      </c>
      <c r="J10" s="13">
        <f>[10]Globals!K61</f>
        <v>1</v>
      </c>
      <c r="K10" s="13">
        <f>[10]Globals!L61</f>
        <v>0.91806435308867596</v>
      </c>
      <c r="L10" s="13">
        <f>[10]Globals!M61</f>
        <v>0.76305125183628875</v>
      </c>
      <c r="M10" s="13">
        <f>[10]Globals!N61</f>
        <v>1</v>
      </c>
      <c r="N10" s="13">
        <f>[10]Globals!O61</f>
        <v>1</v>
      </c>
      <c r="O10" s="13">
        <f>[10]Globals!P61</f>
        <v>1</v>
      </c>
      <c r="P10" s="13">
        <f>[10]Globals!Q61</f>
        <v>1</v>
      </c>
      <c r="Q10" s="13">
        <f>[10]Globals!R61</f>
        <v>0.97268811769622532</v>
      </c>
      <c r="R10" s="13">
        <f>[10]Globals!S61</f>
        <v>0.89525864047867398</v>
      </c>
      <c r="S10" s="13">
        <f>[10]Globals!T61</f>
        <v>0.76305125183628875</v>
      </c>
      <c r="T10" s="13">
        <f>[10]Globals!U61</f>
        <v>1</v>
      </c>
      <c r="U10" s="13">
        <f>[10]Globals!V61</f>
        <v>1</v>
      </c>
      <c r="V10" s="13">
        <f>[10]Globals!W61</f>
        <v>1</v>
      </c>
      <c r="W10" s="13">
        <f>[10]Globals!X61</f>
        <v>1</v>
      </c>
      <c r="X10" s="14">
        <f>[10]Globals!Y61</f>
        <v>0.96508621349289136</v>
      </c>
      <c r="Z10" s="16" t="s">
        <v>29</v>
      </c>
      <c r="AA10" s="16">
        <f t="shared" si="0"/>
        <v>1</v>
      </c>
      <c r="AB10" s="14">
        <f t="shared" si="1"/>
        <v>0.97268811769622532</v>
      </c>
      <c r="AC10" s="14">
        <f t="shared" si="2"/>
        <v>0.96508621349289136</v>
      </c>
      <c r="AD10" s="14"/>
      <c r="AF10" s="12">
        <v>6</v>
      </c>
      <c r="AG10" s="13">
        <v>2</v>
      </c>
      <c r="AH10" s="29">
        <f>AA86</f>
        <v>0.63095238095238093</v>
      </c>
      <c r="AI10" s="30">
        <f t="shared" ref="AI10:AJ10" si="9">AB86</f>
        <v>1</v>
      </c>
      <c r="AJ10" s="31">
        <f t="shared" si="9"/>
        <v>0.63095238095238093</v>
      </c>
      <c r="AK10" s="14"/>
    </row>
    <row r="11" spans="1:37" x14ac:dyDescent="0.35">
      <c r="A11" s="12" t="s">
        <v>32</v>
      </c>
      <c r="B11" s="16">
        <f>B9-B7</f>
        <v>0.36156580000032079</v>
      </c>
      <c r="C11" s="13">
        <f t="shared" ref="C11:X11" si="10">C9-C7</f>
        <v>7.3972703500001185</v>
      </c>
      <c r="D11" s="13">
        <f t="shared" si="10"/>
        <v>1.8491802062500375</v>
      </c>
      <c r="E11" s="13">
        <f t="shared" si="10"/>
        <v>1.4567620469081034E-2</v>
      </c>
      <c r="F11" s="13">
        <f t="shared" si="10"/>
        <v>2.5845054749999772</v>
      </c>
      <c r="G11" s="13">
        <f t="shared" si="10"/>
        <v>0.4811707676940491</v>
      </c>
      <c r="H11" s="13">
        <f t="shared" si="10"/>
        <v>14</v>
      </c>
      <c r="I11" s="13">
        <f t="shared" si="10"/>
        <v>14</v>
      </c>
      <c r="J11" s="13">
        <f t="shared" si="10"/>
        <v>0.17227768748548877</v>
      </c>
      <c r="K11" s="13">
        <f t="shared" si="10"/>
        <v>1.993340404800592E-2</v>
      </c>
      <c r="L11" s="13">
        <f t="shared" si="10"/>
        <v>9.7114019959491205E-2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6.6444680160020475E-3</v>
      </c>
      <c r="R11" s="13">
        <f t="shared" si="10"/>
        <v>0.16553088357023094</v>
      </c>
      <c r="S11" s="13">
        <f t="shared" si="10"/>
        <v>0.19918333066647453</v>
      </c>
      <c r="T11" s="13">
        <f t="shared" si="10"/>
        <v>0.17227768748548877</v>
      </c>
      <c r="U11" s="13">
        <f t="shared" si="10"/>
        <v>0.17227768748548877</v>
      </c>
      <c r="V11" s="13">
        <f t="shared" si="10"/>
        <v>0.17227768748548877</v>
      </c>
      <c r="W11" s="13">
        <f t="shared" si="10"/>
        <v>0.17227768748548877</v>
      </c>
      <c r="X11" s="14">
        <f t="shared" si="10"/>
        <v>0.17151871197822777</v>
      </c>
      <c r="Z11" s="16" t="s">
        <v>32</v>
      </c>
      <c r="AA11" s="16">
        <f t="shared" si="0"/>
        <v>0.17227768748548877</v>
      </c>
      <c r="AB11" s="14">
        <f t="shared" si="1"/>
        <v>6.6444680160020475E-3</v>
      </c>
      <c r="AC11" s="14">
        <f t="shared" si="2"/>
        <v>0.17151871197822777</v>
      </c>
      <c r="AD11" s="14"/>
      <c r="AF11" s="12">
        <v>6</v>
      </c>
      <c r="AG11" s="13">
        <v>4</v>
      </c>
      <c r="AH11" s="32">
        <f>AA99</f>
        <v>0.60951751487111694</v>
      </c>
      <c r="AI11" s="33">
        <f t="shared" ref="AI11:AJ11" si="11">AB99</f>
        <v>1</v>
      </c>
      <c r="AJ11" s="34">
        <f t="shared" si="11"/>
        <v>0.60951751487111694</v>
      </c>
      <c r="AK11" s="14"/>
    </row>
    <row r="12" spans="1:37" ht="15" thickBot="1" x14ac:dyDescent="0.4">
      <c r="A12" s="8" t="s">
        <v>33</v>
      </c>
      <c r="B12" s="4">
        <f>B10-B6</f>
        <v>1.0621358999996602</v>
      </c>
      <c r="C12" s="5">
        <f t="shared" ref="C12:X12" si="12">C10-C6</f>
        <v>10.523145000000003</v>
      </c>
      <c r="D12" s="5">
        <f t="shared" si="12"/>
        <v>2.630533550000024</v>
      </c>
      <c r="E12" s="5">
        <f t="shared" si="12"/>
        <v>2.0674608982685319E-2</v>
      </c>
      <c r="F12" s="5">
        <f t="shared" si="12"/>
        <v>3.3311573999998432</v>
      </c>
      <c r="G12" s="5">
        <f t="shared" si="12"/>
        <v>0.60072753500166998</v>
      </c>
      <c r="H12" s="5">
        <f t="shared" si="12"/>
        <v>24</v>
      </c>
      <c r="I12" s="5">
        <f t="shared" si="12"/>
        <v>24</v>
      </c>
      <c r="J12" s="5">
        <f t="shared" si="12"/>
        <v>0.31168831168831168</v>
      </c>
      <c r="K12" s="5">
        <f t="shared" si="12"/>
        <v>6.057977586345431E-2</v>
      </c>
      <c r="L12" s="5">
        <f t="shared" si="12"/>
        <v>0.13648514705227666</v>
      </c>
      <c r="M12" s="5">
        <f t="shared" si="12"/>
        <v>1.7474327548354651E-2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2.01932586211514E-2</v>
      </c>
      <c r="R12" s="5">
        <f t="shared" si="12"/>
        <v>0.29950713270020168</v>
      </c>
      <c r="S12" s="5">
        <f t="shared" si="12"/>
        <v>0.33177847841352726</v>
      </c>
      <c r="T12" s="5">
        <f t="shared" si="12"/>
        <v>0.32371609558523107</v>
      </c>
      <c r="U12" s="5">
        <f t="shared" si="12"/>
        <v>0.31168831168831168</v>
      </c>
      <c r="V12" s="5">
        <f t="shared" si="12"/>
        <v>0.31168831168831168</v>
      </c>
      <c r="W12" s="5">
        <f t="shared" si="12"/>
        <v>0.31168831168831168</v>
      </c>
      <c r="X12" s="6">
        <f t="shared" si="12"/>
        <v>0.30762791869227502</v>
      </c>
      <c r="Z12" s="4" t="s">
        <v>33</v>
      </c>
      <c r="AA12" s="4">
        <f t="shared" si="0"/>
        <v>0.31168831168831168</v>
      </c>
      <c r="AB12" s="6">
        <f t="shared" si="1"/>
        <v>2.01932586211514E-2</v>
      </c>
      <c r="AC12" s="6">
        <f t="shared" si="2"/>
        <v>0.30762791869227502</v>
      </c>
      <c r="AD12" s="6"/>
      <c r="AF12" s="8">
        <v>6</v>
      </c>
      <c r="AG12" s="5">
        <v>6</v>
      </c>
      <c r="AH12" s="4">
        <f>AA112</f>
        <v>0.58241758241758246</v>
      </c>
      <c r="AI12" s="5">
        <f t="shared" ref="AI12:AJ12" si="13">AB112</f>
        <v>1</v>
      </c>
      <c r="AJ12" s="6">
        <f t="shared" si="13"/>
        <v>0.58241758241758246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[11]Globals!C55</f>
        <v>5.2922147180000119</v>
      </c>
      <c r="C17" s="2">
        <f>[11]Globals!D55</f>
        <v>13.00064077999998</v>
      </c>
      <c r="D17" s="2">
        <f>[11]Globals!E55</f>
        <v>1.658684086749995</v>
      </c>
      <c r="E17" s="2">
        <f>[11]Globals!F55</f>
        <v>2.4273918287018529E-2</v>
      </c>
      <c r="F17" s="2">
        <f>[11]Globals!G55</f>
        <v>1.139608282285707</v>
      </c>
      <c r="G17" s="2">
        <f>[11]Globals!H55</f>
        <v>0.2507878956795348</v>
      </c>
      <c r="H17" s="2">
        <f>[11]Globals!I55</f>
        <v>67.84</v>
      </c>
      <c r="I17" s="2">
        <f>[11]Globals!J55</f>
        <v>67.84</v>
      </c>
      <c r="J17" s="2">
        <f>[11]Globals!K55</f>
        <v>0.79207144373726701</v>
      </c>
      <c r="K17" s="2">
        <f>[11]Globals!L55</f>
        <v>0.96650755315784498</v>
      </c>
      <c r="L17" s="2">
        <f>[11]Globals!M55</f>
        <v>0.71198818902611738</v>
      </c>
      <c r="M17" s="2">
        <f>[11]Globals!N55</f>
        <v>1</v>
      </c>
      <c r="N17" s="2">
        <f>[11]Globals!O55</f>
        <v>1</v>
      </c>
      <c r="O17" s="2">
        <f>[11]Globals!P55</f>
        <v>1</v>
      </c>
      <c r="P17" s="2">
        <f>[11]Globals!Q55</f>
        <v>1</v>
      </c>
      <c r="Q17" s="2">
        <f>[11]Globals!R55</f>
        <v>0.98883585105261507</v>
      </c>
      <c r="R17" s="2">
        <f>[11]Globals!S55</f>
        <v>0.76514150806971382</v>
      </c>
      <c r="S17" s="2">
        <f>[11]Globals!T55</f>
        <v>0.56725170323847385</v>
      </c>
      <c r="T17" s="2">
        <f>[11]Globals!U55</f>
        <v>0.79207144373726701</v>
      </c>
      <c r="U17" s="2">
        <f>[11]Globals!V55</f>
        <v>0.79207144373726701</v>
      </c>
      <c r="V17" s="2">
        <f>[11]Globals!W55</f>
        <v>0.79207144373726701</v>
      </c>
      <c r="W17" s="2">
        <f>[11]Globals!X55</f>
        <v>0.79207144373726701</v>
      </c>
      <c r="X17" s="3">
        <f>[11]Globals!Y55</f>
        <v>0.78309479851474928</v>
      </c>
      <c r="Z17" s="1" t="s">
        <v>23</v>
      </c>
      <c r="AA17" s="1">
        <f t="shared" ref="AA17:AA25" si="14">J17</f>
        <v>0.79207144373726701</v>
      </c>
      <c r="AB17" s="3">
        <f t="shared" ref="AB17:AB25" si="15">Q17</f>
        <v>0.98883585105261507</v>
      </c>
      <c r="AC17" s="3">
        <f t="shared" ref="AC17:AC25" si="16">X17</f>
        <v>0.78309479851474928</v>
      </c>
      <c r="AD17" s="3"/>
    </row>
    <row r="18" spans="1:30" x14ac:dyDescent="0.35">
      <c r="A18" s="12" t="s">
        <v>24</v>
      </c>
      <c r="B18" s="16">
        <f>[11]Globals!C56</f>
        <v>0.14028254166546111</v>
      </c>
      <c r="C18" s="13">
        <f>[11]Globals!D56</f>
        <v>2.5181796165653898</v>
      </c>
      <c r="D18" s="13">
        <f>[11]Globals!E56</f>
        <v>0.31462949865339868</v>
      </c>
      <c r="E18" s="13">
        <f>[11]Globals!F56</f>
        <v>2.054099085895298E-3</v>
      </c>
      <c r="F18" s="13">
        <f>[11]Globals!G56</f>
        <v>0.36547438926810788</v>
      </c>
      <c r="G18" s="13">
        <f>[11]Globals!H56</f>
        <v>0.1180706917769499</v>
      </c>
      <c r="H18" s="13">
        <f>[11]Globals!I56</f>
        <v>7.903396324959779</v>
      </c>
      <c r="I18" s="13">
        <f>[11]Globals!J56</f>
        <v>7.903396324959779</v>
      </c>
      <c r="J18" s="13">
        <f>[11]Globals!K56</f>
        <v>9.5346363797931002E-2</v>
      </c>
      <c r="K18" s="13">
        <f>[11]Globals!L56</f>
        <v>1.3633932778598781E-2</v>
      </c>
      <c r="L18" s="13">
        <f>[11]Globals!M56</f>
        <v>3.7372382523881122E-2</v>
      </c>
      <c r="M18" s="13">
        <f>[11]Globals!N56</f>
        <v>0</v>
      </c>
      <c r="N18" s="13">
        <f>[11]Globals!O56</f>
        <v>0</v>
      </c>
      <c r="O18" s="13">
        <f>[11]Globals!P56</f>
        <v>0</v>
      </c>
      <c r="P18" s="13">
        <f>[11]Globals!Q56</f>
        <v>0</v>
      </c>
      <c r="Q18" s="13">
        <f>[11]Globals!R56</f>
        <v>4.5446442595329286E-3</v>
      </c>
      <c r="R18" s="13">
        <f>[11]Globals!S56</f>
        <v>8.9181998540211735E-2</v>
      </c>
      <c r="S18" s="13">
        <f>[11]Globals!T56</f>
        <v>9.6890954730520479E-2</v>
      </c>
      <c r="T18" s="13">
        <f>[11]Globals!U56</f>
        <v>9.5346363797931002E-2</v>
      </c>
      <c r="U18" s="13">
        <f>[11]Globals!V56</f>
        <v>9.5346363797931002E-2</v>
      </c>
      <c r="V18" s="13">
        <f>[11]Globals!W56</f>
        <v>9.5346363797931002E-2</v>
      </c>
      <c r="W18" s="13">
        <f>[11]Globals!X56</f>
        <v>9.5346363797931002E-2</v>
      </c>
      <c r="X18" s="14">
        <f>[11]Globals!Y56</f>
        <v>9.3140597022554228E-2</v>
      </c>
      <c r="Z18" s="16" t="s">
        <v>24</v>
      </c>
      <c r="AA18" s="16">
        <f t="shared" si="14"/>
        <v>9.5346363797931002E-2</v>
      </c>
      <c r="AB18" s="14">
        <f t="shared" si="15"/>
        <v>4.5446442595329286E-3</v>
      </c>
      <c r="AC18" s="14">
        <f t="shared" si="16"/>
        <v>9.3140597022554228E-2</v>
      </c>
      <c r="AD18" s="14"/>
    </row>
    <row r="19" spans="1:30" x14ac:dyDescent="0.35">
      <c r="A19" s="12" t="s">
        <v>25</v>
      </c>
      <c r="B19" s="16">
        <f>[11]Globals!C57</f>
        <v>5.0285922000002756</v>
      </c>
      <c r="C19" s="13">
        <f>[11]Globals!D57</f>
        <v>9.6283912999995209</v>
      </c>
      <c r="D19" s="13">
        <f>[11]Globals!E57</f>
        <v>1.237085824999951</v>
      </c>
      <c r="E19" s="13">
        <f>[11]Globals!F57</f>
        <v>2.1801179687499391E-2</v>
      </c>
      <c r="F19" s="13">
        <f>[11]Globals!G57</f>
        <v>0.65347408571421639</v>
      </c>
      <c r="G19" s="13">
        <f>[11]Globals!H57</f>
        <v>0.10668496436506469</v>
      </c>
      <c r="H19" s="13">
        <f>[11]Globals!I57</f>
        <v>53</v>
      </c>
      <c r="I19" s="13">
        <f>[11]Globals!J57</f>
        <v>53</v>
      </c>
      <c r="J19" s="13">
        <f>[11]Globals!K57</f>
        <v>0.67088607594936711</v>
      </c>
      <c r="K19" s="13">
        <f>[11]Globals!L57</f>
        <v>0.92111735782878346</v>
      </c>
      <c r="L19" s="13">
        <f>[11]Globals!M57</f>
        <v>0.65625778156298131</v>
      </c>
      <c r="M19" s="13">
        <f>[11]Globals!N57</f>
        <v>1</v>
      </c>
      <c r="N19" s="13">
        <f>[11]Globals!O57</f>
        <v>1</v>
      </c>
      <c r="O19" s="13">
        <f>[11]Globals!P57</f>
        <v>1</v>
      </c>
      <c r="P19" s="13">
        <f>[11]Globals!Q57</f>
        <v>1</v>
      </c>
      <c r="Q19" s="13">
        <f>[11]Globals!R57</f>
        <v>0.97370578594292778</v>
      </c>
      <c r="R19" s="13">
        <f>[11]Globals!S57</f>
        <v>0.65221950626263558</v>
      </c>
      <c r="S19" s="13">
        <f>[11]Globals!T57</f>
        <v>0.44027420788402538</v>
      </c>
      <c r="T19" s="13">
        <f>[11]Globals!U57</f>
        <v>0.67088607594936711</v>
      </c>
      <c r="U19" s="13">
        <f>[11]Globals!V57</f>
        <v>0.67088607594936711</v>
      </c>
      <c r="V19" s="13">
        <f>[11]Globals!W57</f>
        <v>0.67088607594936711</v>
      </c>
      <c r="W19" s="13">
        <f>[11]Globals!X57</f>
        <v>0.67088607594936711</v>
      </c>
      <c r="X19" s="14">
        <f>[11]Globals!Y57</f>
        <v>0.6646638860537899</v>
      </c>
      <c r="Z19" s="16" t="s">
        <v>25</v>
      </c>
      <c r="AA19" s="16">
        <f t="shared" si="14"/>
        <v>0.67088607594936711</v>
      </c>
      <c r="AB19" s="14">
        <f t="shared" si="15"/>
        <v>0.97370578594292778</v>
      </c>
      <c r="AC19" s="14">
        <f t="shared" si="16"/>
        <v>0.6646638860537899</v>
      </c>
      <c r="AD19" s="14"/>
    </row>
    <row r="20" spans="1:30" x14ac:dyDescent="0.35">
      <c r="A20" s="12" t="s">
        <v>26</v>
      </c>
      <c r="B20" s="16">
        <f>[11]Globals!C58</f>
        <v>5.2146683750001586</v>
      </c>
      <c r="C20" s="13">
        <f>[11]Globals!D58</f>
        <v>10.78964644999996</v>
      </c>
      <c r="D20" s="13">
        <f>[11]Globals!E58</f>
        <v>1.3821412656249861</v>
      </c>
      <c r="E20" s="13">
        <f>[11]Globals!F58</f>
        <v>2.2403611382575569E-2</v>
      </c>
      <c r="F20" s="13">
        <f>[11]Globals!G58</f>
        <v>0.81832816428569133</v>
      </c>
      <c r="G20" s="13">
        <f>[11]Globals!H58</f>
        <v>0.1494724318367382</v>
      </c>
      <c r="H20" s="13">
        <f>[11]Globals!I58</f>
        <v>62</v>
      </c>
      <c r="I20" s="13">
        <f>[11]Globals!J58</f>
        <v>62</v>
      </c>
      <c r="J20" s="13">
        <f>[11]Globals!K58</f>
        <v>0.70666666666666667</v>
      </c>
      <c r="K20" s="13">
        <f>[11]Globals!L58</f>
        <v>0.96121392608997225</v>
      </c>
      <c r="L20" s="13">
        <f>[11]Globals!M58</f>
        <v>0.67216970769451212</v>
      </c>
      <c r="M20" s="13">
        <f>[11]Globals!N58</f>
        <v>1</v>
      </c>
      <c r="N20" s="13">
        <f>[11]Globals!O58</f>
        <v>1</v>
      </c>
      <c r="O20" s="13">
        <f>[11]Globals!P58</f>
        <v>1</v>
      </c>
      <c r="P20" s="13">
        <f>[11]Globals!Q58</f>
        <v>1</v>
      </c>
      <c r="Q20" s="13">
        <f>[11]Globals!R58</f>
        <v>0.98707130869665738</v>
      </c>
      <c r="R20" s="13">
        <f>[11]Globals!S58</f>
        <v>0.68608083889662175</v>
      </c>
      <c r="S20" s="13">
        <f>[11]Globals!T58</f>
        <v>0.47546032124519111</v>
      </c>
      <c r="T20" s="13">
        <f>[11]Globals!U58</f>
        <v>0.70666666666666667</v>
      </c>
      <c r="U20" s="13">
        <f>[11]Globals!V58</f>
        <v>0.70666666666666667</v>
      </c>
      <c r="V20" s="13">
        <f>[11]Globals!W58</f>
        <v>0.70666666666666667</v>
      </c>
      <c r="W20" s="13">
        <f>[11]Globals!X58</f>
        <v>0.70666666666666667</v>
      </c>
      <c r="X20" s="14">
        <f>[11]Globals!Y58</f>
        <v>0.6998151695985747</v>
      </c>
      <c r="Z20" s="16" t="s">
        <v>26</v>
      </c>
      <c r="AA20" s="16">
        <f t="shared" si="14"/>
        <v>0.70666666666666667</v>
      </c>
      <c r="AB20" s="14">
        <f t="shared" si="15"/>
        <v>0.98707130869665738</v>
      </c>
      <c r="AC20" s="14">
        <f t="shared" si="16"/>
        <v>0.6998151695985747</v>
      </c>
      <c r="AD20" s="14"/>
    </row>
    <row r="21" spans="1:30" x14ac:dyDescent="0.35">
      <c r="A21" s="12" t="s">
        <v>27</v>
      </c>
      <c r="B21" s="16">
        <f>[11]Globals!C59</f>
        <v>5.2587770499998214</v>
      </c>
      <c r="C21" s="13">
        <f>[11]Globals!D59</f>
        <v>11.57861714999996</v>
      </c>
      <c r="D21" s="13">
        <f>[11]Globals!E59</f>
        <v>1.4807029812499779</v>
      </c>
      <c r="E21" s="13">
        <f>[11]Globals!F59</f>
        <v>2.330003095433417E-2</v>
      </c>
      <c r="F21" s="13">
        <f>[11]Globals!G59</f>
        <v>0.92524620000000568</v>
      </c>
      <c r="G21" s="13">
        <f>[11]Globals!H59</f>
        <v>0.171387134842681</v>
      </c>
      <c r="H21" s="13">
        <f>[11]Globals!I59</f>
        <v>66</v>
      </c>
      <c r="I21" s="13">
        <f>[11]Globals!J59</f>
        <v>66</v>
      </c>
      <c r="J21" s="13">
        <f>[11]Globals!K59</f>
        <v>0.80303030303030298</v>
      </c>
      <c r="K21" s="13">
        <f>[11]Globals!L59</f>
        <v>0.96929639114652955</v>
      </c>
      <c r="L21" s="13">
        <f>[11]Globals!M59</f>
        <v>0.72979573104028062</v>
      </c>
      <c r="M21" s="13">
        <f>[11]Globals!N59</f>
        <v>1</v>
      </c>
      <c r="N21" s="13">
        <f>[11]Globals!O59</f>
        <v>1</v>
      </c>
      <c r="O21" s="13">
        <f>[11]Globals!P59</f>
        <v>1</v>
      </c>
      <c r="P21" s="13">
        <f>[11]Globals!Q59</f>
        <v>1</v>
      </c>
      <c r="Q21" s="13">
        <f>[11]Globals!R59</f>
        <v>0.98976546371550977</v>
      </c>
      <c r="R21" s="13">
        <f>[11]Globals!S59</f>
        <v>0.76717262904972261</v>
      </c>
      <c r="S21" s="13">
        <f>[11]Globals!T59</f>
        <v>0.58721794652128956</v>
      </c>
      <c r="T21" s="13">
        <f>[11]Globals!U59</f>
        <v>0.80303030303030298</v>
      </c>
      <c r="U21" s="13">
        <f>[11]Globals!V59</f>
        <v>0.80303030303030298</v>
      </c>
      <c r="V21" s="13">
        <f>[11]Globals!W59</f>
        <v>0.80303030303030298</v>
      </c>
      <c r="W21" s="13">
        <f>[11]Globals!X59</f>
        <v>0.80303030303030298</v>
      </c>
      <c r="X21" s="14">
        <f>[11]Globals!Y59</f>
        <v>0.79287902333139226</v>
      </c>
      <c r="Z21" s="16" t="s">
        <v>27</v>
      </c>
      <c r="AA21" s="16">
        <f t="shared" si="14"/>
        <v>0.80303030303030298</v>
      </c>
      <c r="AB21" s="14">
        <f t="shared" si="15"/>
        <v>0.98976546371550977</v>
      </c>
      <c r="AC21" s="14">
        <f t="shared" si="16"/>
        <v>0.79287902333139226</v>
      </c>
      <c r="AD21" s="14"/>
    </row>
    <row r="22" spans="1:30" x14ac:dyDescent="0.35">
      <c r="A22" s="12" t="s">
        <v>28</v>
      </c>
      <c r="B22" s="16">
        <f>[11]Globals!C60</f>
        <v>5.3373939999998328</v>
      </c>
      <c r="C22" s="13">
        <f>[11]Globals!D60</f>
        <v>15.67285909999978</v>
      </c>
      <c r="D22" s="13">
        <f>[11]Globals!E60</f>
        <v>1.9924609843749601</v>
      </c>
      <c r="E22" s="13">
        <f>[11]Globals!F60</f>
        <v>2.648813548927292E-2</v>
      </c>
      <c r="F22" s="13">
        <f>[11]Globals!G60</f>
        <v>1.5281505321428559</v>
      </c>
      <c r="G22" s="13">
        <f>[11]Globals!H60</f>
        <v>0.37770705663691151</v>
      </c>
      <c r="H22" s="13">
        <f>[11]Globals!I60</f>
        <v>75</v>
      </c>
      <c r="I22" s="13">
        <f>[11]Globals!J60</f>
        <v>75</v>
      </c>
      <c r="J22" s="13">
        <f>[11]Globals!K60</f>
        <v>0.85483870967741937</v>
      </c>
      <c r="K22" s="13">
        <f>[11]Globals!L60</f>
        <v>0.97405521594839051</v>
      </c>
      <c r="L22" s="13">
        <f>[11]Globals!M60</f>
        <v>0.74446259393312286</v>
      </c>
      <c r="M22" s="13">
        <f>[11]Globals!N60</f>
        <v>1</v>
      </c>
      <c r="N22" s="13">
        <f>[11]Globals!O60</f>
        <v>1</v>
      </c>
      <c r="O22" s="13">
        <f>[11]Globals!P60</f>
        <v>1</v>
      </c>
      <c r="P22" s="13">
        <f>[11]Globals!Q60</f>
        <v>1</v>
      </c>
      <c r="Q22" s="13">
        <f>[11]Globals!R60</f>
        <v>0.99135173864946358</v>
      </c>
      <c r="R22" s="13">
        <f>[11]Globals!S60</f>
        <v>0.8321598593166839</v>
      </c>
      <c r="S22" s="13">
        <f>[11]Globals!T60</f>
        <v>0.63797395482951191</v>
      </c>
      <c r="T22" s="13">
        <f>[11]Globals!U60</f>
        <v>0.85483870967741937</v>
      </c>
      <c r="U22" s="13">
        <f>[11]Globals!V60</f>
        <v>0.85483870967741937</v>
      </c>
      <c r="V22" s="13">
        <f>[11]Globals!W60</f>
        <v>0.85483870967741937</v>
      </c>
      <c r="W22" s="13">
        <f>[11]Globals!X60</f>
        <v>0.85483870967741937</v>
      </c>
      <c r="X22" s="14">
        <f>[11]Globals!Y60</f>
        <v>0.84727909289050751</v>
      </c>
      <c r="Z22" s="16" t="s">
        <v>28</v>
      </c>
      <c r="AA22" s="16">
        <f t="shared" si="14"/>
        <v>0.85483870967741937</v>
      </c>
      <c r="AB22" s="14">
        <f t="shared" si="15"/>
        <v>0.99135173864946358</v>
      </c>
      <c r="AC22" s="14">
        <f t="shared" si="16"/>
        <v>0.84727909289050751</v>
      </c>
      <c r="AD22" s="14"/>
    </row>
    <row r="23" spans="1:30" x14ac:dyDescent="0.35">
      <c r="A23" s="12" t="s">
        <v>29</v>
      </c>
      <c r="B23" s="16">
        <f>[11]Globals!C61</f>
        <v>5.8062776000001577</v>
      </c>
      <c r="C23" s="13">
        <f>[11]Globals!D61</f>
        <v>17.151478899999798</v>
      </c>
      <c r="D23" s="13">
        <f>[11]Globals!E61</f>
        <v>2.1776304249999612</v>
      </c>
      <c r="E23" s="13">
        <f>[11]Globals!F61</f>
        <v>2.7846211688311698E-2</v>
      </c>
      <c r="F23" s="13">
        <f>[11]Globals!G61</f>
        <v>1.7480709999999571</v>
      </c>
      <c r="G23" s="13">
        <f>[11]Globals!H61</f>
        <v>0.4509032748582687</v>
      </c>
      <c r="H23" s="13">
        <f>[11]Globals!I61</f>
        <v>79</v>
      </c>
      <c r="I23" s="13">
        <f>[11]Globals!J61</f>
        <v>79</v>
      </c>
      <c r="J23" s="13">
        <f>[11]Globals!K61</f>
        <v>1</v>
      </c>
      <c r="K23" s="13">
        <f>[11]Globals!L61</f>
        <v>0.9962389549123255</v>
      </c>
      <c r="L23" s="13">
        <f>[11]Globals!M61</f>
        <v>0.76948649248663226</v>
      </c>
      <c r="M23" s="13">
        <f>[11]Globals!N61</f>
        <v>1</v>
      </c>
      <c r="N23" s="13">
        <f>[11]Globals!O61</f>
        <v>1</v>
      </c>
      <c r="O23" s="13">
        <f>[11]Globals!P61</f>
        <v>1</v>
      </c>
      <c r="P23" s="13">
        <f>[11]Globals!Q61</f>
        <v>1</v>
      </c>
      <c r="Q23" s="13">
        <f>[11]Globals!R61</f>
        <v>0.99874631830410854</v>
      </c>
      <c r="R23" s="13">
        <f>[11]Globals!S61</f>
        <v>0.96272129875374135</v>
      </c>
      <c r="S23" s="13">
        <f>[11]Globals!T61</f>
        <v>0.76948649248663226</v>
      </c>
      <c r="T23" s="13">
        <f>[11]Globals!U61</f>
        <v>1</v>
      </c>
      <c r="U23" s="13">
        <f>[11]Globals!V61</f>
        <v>1</v>
      </c>
      <c r="V23" s="13">
        <f>[11]Globals!W61</f>
        <v>1</v>
      </c>
      <c r="W23" s="13">
        <f>[11]Globals!X61</f>
        <v>1</v>
      </c>
      <c r="X23" s="14">
        <f>[11]Globals!Y61</f>
        <v>0.98757376625124715</v>
      </c>
      <c r="Z23" s="16" t="s">
        <v>29</v>
      </c>
      <c r="AA23" s="16">
        <f t="shared" si="14"/>
        <v>1</v>
      </c>
      <c r="AB23" s="14">
        <f t="shared" si="15"/>
        <v>0.99874631830410854</v>
      </c>
      <c r="AC23" s="14">
        <f t="shared" si="16"/>
        <v>0.98757376625124715</v>
      </c>
      <c r="AD23" s="14"/>
    </row>
    <row r="24" spans="1:30" x14ac:dyDescent="0.35">
      <c r="A24" s="12" t="s">
        <v>32</v>
      </c>
      <c r="B24" s="16">
        <f>B22-B20</f>
        <v>0.12272562499967421</v>
      </c>
      <c r="C24" s="13">
        <f t="shared" ref="C24:X24" si="17">C22-C20</f>
        <v>4.8832126499998196</v>
      </c>
      <c r="D24" s="13">
        <f t="shared" si="17"/>
        <v>0.61031971874997404</v>
      </c>
      <c r="E24" s="13">
        <f t="shared" si="17"/>
        <v>4.0845241066973514E-3</v>
      </c>
      <c r="F24" s="13">
        <f t="shared" si="17"/>
        <v>0.70982236785716457</v>
      </c>
      <c r="G24" s="13">
        <f t="shared" si="17"/>
        <v>0.22823462480017331</v>
      </c>
      <c r="H24" s="13">
        <f t="shared" si="17"/>
        <v>13</v>
      </c>
      <c r="I24" s="13">
        <f t="shared" si="17"/>
        <v>13</v>
      </c>
      <c r="J24" s="13">
        <f t="shared" si="17"/>
        <v>0.14817204301075271</v>
      </c>
      <c r="K24" s="13">
        <f t="shared" si="17"/>
        <v>1.2841289858418259E-2</v>
      </c>
      <c r="L24" s="13">
        <f t="shared" si="17"/>
        <v>7.2292886238610743E-2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4.2804299528061973E-3</v>
      </c>
      <c r="R24" s="13">
        <f t="shared" si="17"/>
        <v>0.14607902042006216</v>
      </c>
      <c r="S24" s="13">
        <f t="shared" si="17"/>
        <v>0.1625136335843208</v>
      </c>
      <c r="T24" s="13">
        <f t="shared" si="17"/>
        <v>0.14817204301075271</v>
      </c>
      <c r="U24" s="13">
        <f t="shared" si="17"/>
        <v>0.14817204301075271</v>
      </c>
      <c r="V24" s="13">
        <f t="shared" si="17"/>
        <v>0.14817204301075271</v>
      </c>
      <c r="W24" s="13">
        <f t="shared" si="17"/>
        <v>0.14817204301075271</v>
      </c>
      <c r="X24" s="14">
        <f t="shared" si="17"/>
        <v>0.14746392329193281</v>
      </c>
      <c r="Z24" s="16" t="s">
        <v>32</v>
      </c>
      <c r="AA24" s="16">
        <f t="shared" si="14"/>
        <v>0.14817204301075271</v>
      </c>
      <c r="AB24" s="14">
        <f t="shared" si="15"/>
        <v>4.2804299528061973E-3</v>
      </c>
      <c r="AC24" s="14">
        <f t="shared" si="16"/>
        <v>0.14746392329193281</v>
      </c>
      <c r="AD24" s="14"/>
    </row>
    <row r="25" spans="1:30" ht="15" thickBot="1" x14ac:dyDescent="0.4">
      <c r="A25" s="8" t="s">
        <v>33</v>
      </c>
      <c r="B25" s="4">
        <f>B23-B19</f>
        <v>0.77768539999988207</v>
      </c>
      <c r="C25" s="5">
        <f t="shared" ref="C25:X25" si="18">C23-C19</f>
        <v>7.5230876000002773</v>
      </c>
      <c r="D25" s="5">
        <f t="shared" si="18"/>
        <v>0.94054460000001017</v>
      </c>
      <c r="E25" s="5">
        <f t="shared" si="18"/>
        <v>6.0450320008123073E-3</v>
      </c>
      <c r="F25" s="5">
        <f t="shared" si="18"/>
        <v>1.0945969142857406</v>
      </c>
      <c r="G25" s="5">
        <f t="shared" si="18"/>
        <v>0.344218310493204</v>
      </c>
      <c r="H25" s="5">
        <f t="shared" si="18"/>
        <v>26</v>
      </c>
      <c r="I25" s="5">
        <f t="shared" si="18"/>
        <v>26</v>
      </c>
      <c r="J25" s="5">
        <f t="shared" si="18"/>
        <v>0.32911392405063289</v>
      </c>
      <c r="K25" s="5">
        <f t="shared" si="18"/>
        <v>7.5121597083542047E-2</v>
      </c>
      <c r="L25" s="5">
        <f t="shared" si="18"/>
        <v>0.11322871092365094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2.5040532361180756E-2</v>
      </c>
      <c r="R25" s="5">
        <f t="shared" si="18"/>
        <v>0.31050179249110577</v>
      </c>
      <c r="S25" s="5">
        <f t="shared" si="18"/>
        <v>0.32921228460260687</v>
      </c>
      <c r="T25" s="5">
        <f t="shared" si="18"/>
        <v>0.32911392405063289</v>
      </c>
      <c r="U25" s="5">
        <f t="shared" si="18"/>
        <v>0.32911392405063289</v>
      </c>
      <c r="V25" s="5">
        <f t="shared" si="18"/>
        <v>0.32911392405063289</v>
      </c>
      <c r="W25" s="5">
        <f t="shared" si="18"/>
        <v>0.32911392405063289</v>
      </c>
      <c r="X25" s="6">
        <f t="shared" si="18"/>
        <v>0.32290988019745726</v>
      </c>
      <c r="Z25" s="4" t="s">
        <v>33</v>
      </c>
      <c r="AA25" s="4">
        <f t="shared" si="14"/>
        <v>0.32911392405063289</v>
      </c>
      <c r="AB25" s="6">
        <f t="shared" si="15"/>
        <v>2.5040532361180756E-2</v>
      </c>
      <c r="AC25" s="6">
        <f t="shared" si="16"/>
        <v>0.32290988019745726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[12]Globals!C55</f>
        <v>4.4097529420000026</v>
      </c>
      <c r="C30" s="2">
        <f>[12]Globals!D55</f>
        <v>13.20553486400004</v>
      </c>
      <c r="D30" s="2">
        <f>[12]Globals!E55</f>
        <v>1.1380552595000051</v>
      </c>
      <c r="E30" s="2">
        <f>[12]Globals!F55</f>
        <v>1.610242657315275E-2</v>
      </c>
      <c r="F30" s="2">
        <f>[12]Globals!G55</f>
        <v>0.84062819745454997</v>
      </c>
      <c r="G30" s="2">
        <f>[12]Globals!H55</f>
        <v>0.28116759313958489</v>
      </c>
      <c r="H30" s="2">
        <f>[12]Globals!I55</f>
        <v>70.06</v>
      </c>
      <c r="I30" s="2">
        <f>[12]Globals!J55</f>
        <v>70.06</v>
      </c>
      <c r="J30" s="2">
        <f>[12]Globals!K55</f>
        <v>0.77057805227731779</v>
      </c>
      <c r="K30" s="2">
        <f>[12]Globals!L55</f>
        <v>1</v>
      </c>
      <c r="L30" s="2">
        <f>[12]Globals!M55</f>
        <v>0.7109498199080978</v>
      </c>
      <c r="M30" s="2">
        <f>[12]Globals!N55</f>
        <v>1</v>
      </c>
      <c r="N30" s="2">
        <f>[12]Globals!O55</f>
        <v>1</v>
      </c>
      <c r="O30" s="2">
        <f>[12]Globals!P55</f>
        <v>1</v>
      </c>
      <c r="P30" s="2">
        <f>[12]Globals!Q55</f>
        <v>1</v>
      </c>
      <c r="Q30" s="2">
        <f>[12]Globals!R55</f>
        <v>1</v>
      </c>
      <c r="R30" s="2">
        <f>[12]Globals!S55</f>
        <v>0.77057805227731779</v>
      </c>
      <c r="S30" s="2">
        <f>[12]Globals!T55</f>
        <v>0.55182330730488471</v>
      </c>
      <c r="T30" s="2">
        <f>[12]Globals!U55</f>
        <v>0.77057805227731779</v>
      </c>
      <c r="U30" s="2">
        <f>[12]Globals!V55</f>
        <v>0.77057805227731779</v>
      </c>
      <c r="V30" s="2">
        <f>[12]Globals!W55</f>
        <v>0.77057805227731779</v>
      </c>
      <c r="W30" s="2">
        <f>[12]Globals!X55</f>
        <v>0.77057805227731779</v>
      </c>
      <c r="X30" s="3">
        <f>[12]Globals!Y55</f>
        <v>0.77057805227731779</v>
      </c>
      <c r="Z30" s="1" t="s">
        <v>23</v>
      </c>
      <c r="AA30" s="1">
        <f t="shared" ref="AA30:AA38" si="19">J30</f>
        <v>0.77057805227731779</v>
      </c>
      <c r="AB30" s="3">
        <f t="shared" ref="AB30:AB38" si="20">Q30</f>
        <v>1</v>
      </c>
      <c r="AC30" s="3">
        <f t="shared" ref="AC30:AC38" si="21">X30</f>
        <v>0.77057805227731779</v>
      </c>
      <c r="AD30" s="3"/>
    </row>
    <row r="31" spans="1:30" x14ac:dyDescent="0.35">
      <c r="A31" s="12" t="s">
        <v>24</v>
      </c>
      <c r="B31" s="16">
        <f>[12]Globals!C56</f>
        <v>0.1063532200705217</v>
      </c>
      <c r="C31" s="13">
        <f>[12]Globals!D56</f>
        <v>3.2161529758769971</v>
      </c>
      <c r="D31" s="13">
        <f>[12]Globals!E56</f>
        <v>0.26934824738169222</v>
      </c>
      <c r="E31" s="13">
        <f>[12]Globals!F56</f>
        <v>1.989619338092843E-3</v>
      </c>
      <c r="F31" s="13">
        <f>[12]Globals!G56</f>
        <v>0.29602373108964919</v>
      </c>
      <c r="G31" s="13">
        <f>[12]Globals!H56</f>
        <v>0.14475951180569621</v>
      </c>
      <c r="H31" s="13">
        <f>[12]Globals!I56</f>
        <v>9.3773718088180935</v>
      </c>
      <c r="I31" s="13">
        <f>[12]Globals!J56</f>
        <v>9.3773718088180935</v>
      </c>
      <c r="J31" s="13">
        <f>[12]Globals!K56</f>
        <v>0.1083880034294523</v>
      </c>
      <c r="K31" s="13">
        <f>[12]Globals!L56</f>
        <v>0</v>
      </c>
      <c r="L31" s="13">
        <f>[12]Globals!M56</f>
        <v>4.2677647937680488E-2</v>
      </c>
      <c r="M31" s="13">
        <f>[12]Globals!N56</f>
        <v>0</v>
      </c>
      <c r="N31" s="13">
        <f>[12]Globals!O56</f>
        <v>0</v>
      </c>
      <c r="O31" s="13">
        <f>[12]Globals!P56</f>
        <v>0</v>
      </c>
      <c r="P31" s="13">
        <f>[12]Globals!Q56</f>
        <v>0</v>
      </c>
      <c r="Q31" s="13">
        <f>[12]Globals!R56</f>
        <v>0</v>
      </c>
      <c r="R31" s="13">
        <f>[12]Globals!S56</f>
        <v>0.1083880034294523</v>
      </c>
      <c r="S31" s="13">
        <f>[12]Globals!T56</f>
        <v>0.1072825127283276</v>
      </c>
      <c r="T31" s="13">
        <f>[12]Globals!U56</f>
        <v>0.1083880034294523</v>
      </c>
      <c r="U31" s="13">
        <f>[12]Globals!V56</f>
        <v>0.1083880034294523</v>
      </c>
      <c r="V31" s="13">
        <f>[12]Globals!W56</f>
        <v>0.1083880034294523</v>
      </c>
      <c r="W31" s="13">
        <f>[12]Globals!X56</f>
        <v>0.1083880034294523</v>
      </c>
      <c r="X31" s="14">
        <f>[12]Globals!Y56</f>
        <v>0.1083880034294523</v>
      </c>
      <c r="Z31" s="16" t="s">
        <v>24</v>
      </c>
      <c r="AA31" s="16">
        <f t="shared" si="19"/>
        <v>0.1083880034294523</v>
      </c>
      <c r="AB31" s="14">
        <f t="shared" si="20"/>
        <v>0</v>
      </c>
      <c r="AC31" s="14">
        <f t="shared" si="21"/>
        <v>0.1083880034294523</v>
      </c>
      <c r="AD31" s="14"/>
    </row>
    <row r="32" spans="1:30" x14ac:dyDescent="0.35">
      <c r="A32" s="12" t="s">
        <v>25</v>
      </c>
      <c r="B32" s="16">
        <f>[12]Globals!C57</f>
        <v>4.1771421999999916</v>
      </c>
      <c r="C32" s="13">
        <f>[12]Globals!D57</f>
        <v>9.6456401000005485</v>
      </c>
      <c r="D32" s="13">
        <f>[12]Globals!E57</f>
        <v>0.83758245000003717</v>
      </c>
      <c r="E32" s="13">
        <f>[12]Globals!F57</f>
        <v>1.4164205627705481E-2</v>
      </c>
      <c r="F32" s="13">
        <f>[12]Globals!G57</f>
        <v>0.50436085454545965</v>
      </c>
      <c r="G32" s="13">
        <f>[12]Globals!H57</f>
        <v>0.13505186386724649</v>
      </c>
      <c r="H32" s="13">
        <f>[12]Globals!I57</f>
        <v>53</v>
      </c>
      <c r="I32" s="13">
        <f>[12]Globals!J57</f>
        <v>53</v>
      </c>
      <c r="J32" s="13">
        <f>[12]Globals!K57</f>
        <v>0.61627906976744184</v>
      </c>
      <c r="K32" s="13">
        <f>[12]Globals!L57</f>
        <v>1</v>
      </c>
      <c r="L32" s="13">
        <f>[12]Globals!M57</f>
        <v>0.63708046345408342</v>
      </c>
      <c r="M32" s="13">
        <f>[12]Globals!N57</f>
        <v>1</v>
      </c>
      <c r="N32" s="13">
        <f>[12]Globals!O57</f>
        <v>1</v>
      </c>
      <c r="O32" s="13">
        <f>[12]Globals!P57</f>
        <v>1</v>
      </c>
      <c r="P32" s="13">
        <f>[12]Globals!Q57</f>
        <v>1</v>
      </c>
      <c r="Q32" s="13">
        <f>[12]Globals!R57</f>
        <v>1</v>
      </c>
      <c r="R32" s="13">
        <f>[12]Globals!S57</f>
        <v>0.61627906976744184</v>
      </c>
      <c r="S32" s="13">
        <f>[12]Globals!T57</f>
        <v>0.39363861424242008</v>
      </c>
      <c r="T32" s="13">
        <f>[12]Globals!U57</f>
        <v>0.61627906976744184</v>
      </c>
      <c r="U32" s="13">
        <f>[12]Globals!V57</f>
        <v>0.61627906976744184</v>
      </c>
      <c r="V32" s="13">
        <f>[12]Globals!W57</f>
        <v>0.61627906976744184</v>
      </c>
      <c r="W32" s="13">
        <f>[12]Globals!X57</f>
        <v>0.61627906976744184</v>
      </c>
      <c r="X32" s="14">
        <f>[12]Globals!Y57</f>
        <v>0.61627906976744184</v>
      </c>
      <c r="Z32" s="16" t="s">
        <v>25</v>
      </c>
      <c r="AA32" s="16">
        <f t="shared" si="19"/>
        <v>0.61627906976744184</v>
      </c>
      <c r="AB32" s="14">
        <f t="shared" si="20"/>
        <v>1</v>
      </c>
      <c r="AC32" s="14">
        <f t="shared" si="21"/>
        <v>0.61627906976744184</v>
      </c>
      <c r="AD32" s="14"/>
    </row>
    <row r="33" spans="1:30" x14ac:dyDescent="0.35">
      <c r="A33" s="12" t="s">
        <v>26</v>
      </c>
      <c r="B33" s="16">
        <f>[12]Globals!C58</f>
        <v>4.3479390499999226</v>
      </c>
      <c r="C33" s="13">
        <f>[12]Globals!D58</f>
        <v>10.912139999999949</v>
      </c>
      <c r="D33" s="13">
        <f>[12]Globals!E58</f>
        <v>0.96334917708334677</v>
      </c>
      <c r="E33" s="13">
        <f>[12]Globals!F58</f>
        <v>1.462613732367163E-2</v>
      </c>
      <c r="F33" s="13">
        <f>[12]Globals!G58</f>
        <v>0.65658675909089803</v>
      </c>
      <c r="G33" s="13">
        <f>[12]Globals!H58</f>
        <v>0.18866263182269141</v>
      </c>
      <c r="H33" s="13">
        <f>[12]Globals!I58</f>
        <v>63</v>
      </c>
      <c r="I33" s="13">
        <f>[12]Globals!J58</f>
        <v>63</v>
      </c>
      <c r="J33" s="13">
        <f>[12]Globals!K58</f>
        <v>0.69057587149692412</v>
      </c>
      <c r="K33" s="13">
        <f>[12]Globals!L58</f>
        <v>1</v>
      </c>
      <c r="L33" s="13">
        <f>[12]Globals!M58</f>
        <v>0.66441255192511406</v>
      </c>
      <c r="M33" s="13">
        <f>[12]Globals!N58</f>
        <v>1</v>
      </c>
      <c r="N33" s="13">
        <f>[12]Globals!O58</f>
        <v>1</v>
      </c>
      <c r="O33" s="13">
        <f>[12]Globals!P58</f>
        <v>1</v>
      </c>
      <c r="P33" s="13">
        <f>[12]Globals!Q58</f>
        <v>1</v>
      </c>
      <c r="Q33" s="13">
        <f>[12]Globals!R58</f>
        <v>1</v>
      </c>
      <c r="R33" s="13">
        <f>[12]Globals!S58</f>
        <v>0.69057587149692412</v>
      </c>
      <c r="S33" s="13">
        <f>[12]Globals!T58</f>
        <v>0.46138741412974521</v>
      </c>
      <c r="T33" s="13">
        <f>[12]Globals!U58</f>
        <v>0.69057587149692412</v>
      </c>
      <c r="U33" s="13">
        <f>[12]Globals!V58</f>
        <v>0.69057587149692412</v>
      </c>
      <c r="V33" s="13">
        <f>[12]Globals!W58</f>
        <v>0.69057587149692412</v>
      </c>
      <c r="W33" s="13">
        <f>[12]Globals!X58</f>
        <v>0.69057587149692412</v>
      </c>
      <c r="X33" s="14">
        <f>[12]Globals!Y58</f>
        <v>0.69057587149692412</v>
      </c>
      <c r="Z33" s="16" t="s">
        <v>26</v>
      </c>
      <c r="AA33" s="16">
        <f t="shared" si="19"/>
        <v>0.69057587149692412</v>
      </c>
      <c r="AB33" s="14">
        <f t="shared" si="20"/>
        <v>1</v>
      </c>
      <c r="AC33" s="14">
        <f t="shared" si="21"/>
        <v>0.69057587149692412</v>
      </c>
      <c r="AD33" s="14"/>
    </row>
    <row r="34" spans="1:30" x14ac:dyDescent="0.35">
      <c r="A34" s="12" t="s">
        <v>27</v>
      </c>
      <c r="B34" s="16">
        <f>[12]Globals!C59</f>
        <v>4.4033491999998384</v>
      </c>
      <c r="C34" s="13">
        <f>[12]Globals!D59</f>
        <v>11.902000000000159</v>
      </c>
      <c r="D34" s="13">
        <f>[12]Globals!E59</f>
        <v>1.025839220833352</v>
      </c>
      <c r="E34" s="13">
        <f>[12]Globals!F59</f>
        <v>1.5166945224275761E-2</v>
      </c>
      <c r="F34" s="13">
        <f>[12]Globals!G59</f>
        <v>0.72270917272727653</v>
      </c>
      <c r="G34" s="13">
        <f>[12]Globals!H59</f>
        <v>0.23085109980797269</v>
      </c>
      <c r="H34" s="13">
        <f>[12]Globals!I59</f>
        <v>71</v>
      </c>
      <c r="I34" s="13">
        <f>[12]Globals!J59</f>
        <v>71</v>
      </c>
      <c r="J34" s="13">
        <f>[12]Globals!K59</f>
        <v>0.74647887323943662</v>
      </c>
      <c r="K34" s="13">
        <f>[12]Globals!L59</f>
        <v>1</v>
      </c>
      <c r="L34" s="13">
        <f>[12]Globals!M59</f>
        <v>0.72422528627068727</v>
      </c>
      <c r="M34" s="13">
        <f>[12]Globals!N59</f>
        <v>1</v>
      </c>
      <c r="N34" s="13">
        <f>[12]Globals!O59</f>
        <v>1</v>
      </c>
      <c r="O34" s="13">
        <f>[12]Globals!P59</f>
        <v>1</v>
      </c>
      <c r="P34" s="13">
        <f>[12]Globals!Q59</f>
        <v>1</v>
      </c>
      <c r="Q34" s="13">
        <f>[12]Globals!R59</f>
        <v>1</v>
      </c>
      <c r="R34" s="13">
        <f>[12]Globals!S59</f>
        <v>0.74647887323943662</v>
      </c>
      <c r="S34" s="13">
        <f>[12]Globals!T59</f>
        <v>0.54064753401162058</v>
      </c>
      <c r="T34" s="13">
        <f>[12]Globals!U59</f>
        <v>0.74647887323943662</v>
      </c>
      <c r="U34" s="13">
        <f>[12]Globals!V59</f>
        <v>0.74647887323943662</v>
      </c>
      <c r="V34" s="13">
        <f>[12]Globals!W59</f>
        <v>0.74647887323943662</v>
      </c>
      <c r="W34" s="13">
        <f>[12]Globals!X59</f>
        <v>0.74647887323943662</v>
      </c>
      <c r="X34" s="14">
        <f>[12]Globals!Y59</f>
        <v>0.74647887323943662</v>
      </c>
      <c r="Z34" s="16" t="s">
        <v>27</v>
      </c>
      <c r="AA34" s="16">
        <f t="shared" si="19"/>
        <v>0.74647887323943662</v>
      </c>
      <c r="AB34" s="14">
        <f t="shared" si="20"/>
        <v>1</v>
      </c>
      <c r="AC34" s="14">
        <f t="shared" si="21"/>
        <v>0.74647887323943662</v>
      </c>
      <c r="AD34" s="14"/>
    </row>
    <row r="35" spans="1:30" x14ac:dyDescent="0.35">
      <c r="A35" s="12" t="s">
        <v>28</v>
      </c>
      <c r="B35" s="16">
        <f>[12]Globals!C60</f>
        <v>4.456086825000213</v>
      </c>
      <c r="C35" s="13">
        <f>[12]Globals!D60</f>
        <v>16.601187474999801</v>
      </c>
      <c r="D35" s="13">
        <f>[12]Globals!E60</f>
        <v>1.4197308020833801</v>
      </c>
      <c r="E35" s="13">
        <f>[12]Globals!F60</f>
        <v>1.8098911671748829E-2</v>
      </c>
      <c r="F35" s="13">
        <f>[12]Globals!G60</f>
        <v>1.148960659090918</v>
      </c>
      <c r="G35" s="13">
        <f>[12]Globals!H60</f>
        <v>0.42769709022488978</v>
      </c>
      <c r="H35" s="13">
        <f>[12]Globals!I60</f>
        <v>76.75</v>
      </c>
      <c r="I35" s="13">
        <f>[12]Globals!J60</f>
        <v>76.75</v>
      </c>
      <c r="J35" s="13">
        <f>[12]Globals!K60</f>
        <v>0.84126984126984128</v>
      </c>
      <c r="K35" s="13">
        <f>[12]Globals!L60</f>
        <v>1</v>
      </c>
      <c r="L35" s="13">
        <f>[12]Globals!M60</f>
        <v>0.74211941550648119</v>
      </c>
      <c r="M35" s="13">
        <f>[12]Globals!N60</f>
        <v>1</v>
      </c>
      <c r="N35" s="13">
        <f>[12]Globals!O60</f>
        <v>1</v>
      </c>
      <c r="O35" s="13">
        <f>[12]Globals!P60</f>
        <v>1</v>
      </c>
      <c r="P35" s="13">
        <f>[12]Globals!Q60</f>
        <v>1</v>
      </c>
      <c r="Q35" s="13">
        <f>[12]Globals!R60</f>
        <v>1</v>
      </c>
      <c r="R35" s="13">
        <f>[12]Globals!S60</f>
        <v>0.84126984126984128</v>
      </c>
      <c r="S35" s="13">
        <f>[12]Globals!T60</f>
        <v>0.62781373150438891</v>
      </c>
      <c r="T35" s="13">
        <f>[12]Globals!U60</f>
        <v>0.84126984126984128</v>
      </c>
      <c r="U35" s="13">
        <f>[12]Globals!V60</f>
        <v>0.84126984126984128</v>
      </c>
      <c r="V35" s="13">
        <f>[12]Globals!W60</f>
        <v>0.84126984126984128</v>
      </c>
      <c r="W35" s="13">
        <f>[12]Globals!X60</f>
        <v>0.84126984126984128</v>
      </c>
      <c r="X35" s="14">
        <f>[12]Globals!Y60</f>
        <v>0.84126984126984128</v>
      </c>
      <c r="Z35" s="16" t="s">
        <v>28</v>
      </c>
      <c r="AA35" s="16">
        <f t="shared" si="19"/>
        <v>0.84126984126984128</v>
      </c>
      <c r="AB35" s="14">
        <f t="shared" si="20"/>
        <v>1</v>
      </c>
      <c r="AC35" s="14">
        <f t="shared" si="21"/>
        <v>0.84126984126984128</v>
      </c>
      <c r="AD35" s="14"/>
    </row>
    <row r="36" spans="1:30" x14ac:dyDescent="0.35">
      <c r="A36" s="12" t="s">
        <v>29</v>
      </c>
      <c r="B36" s="16">
        <f>[12]Globals!C61</f>
        <v>4.810389999999984</v>
      </c>
      <c r="C36" s="13">
        <f>[12]Globals!D61</f>
        <v>19.184552199999871</v>
      </c>
      <c r="D36" s="13">
        <f>[12]Globals!E61</f>
        <v>1.632772299999999</v>
      </c>
      <c r="E36" s="13">
        <f>[12]Globals!F61</f>
        <v>2.0177012609648989E-2</v>
      </c>
      <c r="F36" s="13">
        <f>[12]Globals!G61</f>
        <v>1.383062145454512</v>
      </c>
      <c r="G36" s="13">
        <f>[12]Globals!H61</f>
        <v>0.55592980418339677</v>
      </c>
      <c r="H36" s="13">
        <f>[12]Globals!I61</f>
        <v>86</v>
      </c>
      <c r="I36" s="13">
        <f>[12]Globals!J61</f>
        <v>86</v>
      </c>
      <c r="J36" s="13">
        <f>[12]Globals!K61</f>
        <v>1</v>
      </c>
      <c r="K36" s="13">
        <f>[12]Globals!L61</f>
        <v>1</v>
      </c>
      <c r="L36" s="13">
        <f>[12]Globals!M61</f>
        <v>0.76907826058285356</v>
      </c>
      <c r="M36" s="13">
        <f>[12]Globals!N61</f>
        <v>1</v>
      </c>
      <c r="N36" s="13">
        <f>[12]Globals!O61</f>
        <v>1</v>
      </c>
      <c r="O36" s="13">
        <f>[12]Globals!P61</f>
        <v>1</v>
      </c>
      <c r="P36" s="13">
        <f>[12]Globals!Q61</f>
        <v>1</v>
      </c>
      <c r="Q36" s="13">
        <f>[12]Globals!R61</f>
        <v>1</v>
      </c>
      <c r="R36" s="13">
        <f>[12]Globals!S61</f>
        <v>1</v>
      </c>
      <c r="S36" s="13">
        <f>[12]Globals!T61</f>
        <v>0.76907826058285356</v>
      </c>
      <c r="T36" s="13">
        <f>[12]Globals!U61</f>
        <v>1</v>
      </c>
      <c r="U36" s="13">
        <f>[12]Globals!V61</f>
        <v>1</v>
      </c>
      <c r="V36" s="13">
        <f>[12]Globals!W61</f>
        <v>1</v>
      </c>
      <c r="W36" s="13">
        <f>[12]Globals!X61</f>
        <v>1</v>
      </c>
      <c r="X36" s="14">
        <f>[12]Globals!Y61</f>
        <v>1</v>
      </c>
      <c r="Z36" s="16" t="s">
        <v>29</v>
      </c>
      <c r="AA36" s="16">
        <f t="shared" si="19"/>
        <v>1</v>
      </c>
      <c r="AB36" s="14">
        <f t="shared" si="20"/>
        <v>1</v>
      </c>
      <c r="AC36" s="14">
        <f t="shared" si="21"/>
        <v>1</v>
      </c>
      <c r="AD36" s="14"/>
    </row>
    <row r="37" spans="1:30" x14ac:dyDescent="0.35">
      <c r="A37" s="12" t="s">
        <v>32</v>
      </c>
      <c r="B37" s="16">
        <f>B35-B33</f>
        <v>0.10814777500029038</v>
      </c>
      <c r="C37" s="13">
        <f t="shared" ref="C37:X37" si="22">C35-C33</f>
        <v>5.6890474749998514</v>
      </c>
      <c r="D37" s="13">
        <f t="shared" si="22"/>
        <v>0.45638162500003332</v>
      </c>
      <c r="E37" s="13">
        <f t="shared" si="22"/>
        <v>3.4727743480771987E-3</v>
      </c>
      <c r="F37" s="13">
        <f t="shared" si="22"/>
        <v>0.49237390000002001</v>
      </c>
      <c r="G37" s="13">
        <f t="shared" si="22"/>
        <v>0.23903445840219836</v>
      </c>
      <c r="H37" s="13">
        <f t="shared" si="22"/>
        <v>13.75</v>
      </c>
      <c r="I37" s="13">
        <f t="shared" si="22"/>
        <v>13.75</v>
      </c>
      <c r="J37" s="13">
        <f t="shared" si="22"/>
        <v>0.15069396977291716</v>
      </c>
      <c r="K37" s="13">
        <f t="shared" si="22"/>
        <v>0</v>
      </c>
      <c r="L37" s="13">
        <f t="shared" si="22"/>
        <v>7.7706863581367136E-2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0.15069396977291716</v>
      </c>
      <c r="S37" s="13">
        <f t="shared" si="22"/>
        <v>0.1664263173746437</v>
      </c>
      <c r="T37" s="13">
        <f t="shared" si="22"/>
        <v>0.15069396977291716</v>
      </c>
      <c r="U37" s="13">
        <f t="shared" si="22"/>
        <v>0.15069396977291716</v>
      </c>
      <c r="V37" s="13">
        <f t="shared" si="22"/>
        <v>0.15069396977291716</v>
      </c>
      <c r="W37" s="13">
        <f t="shared" si="22"/>
        <v>0.15069396977291716</v>
      </c>
      <c r="X37" s="14">
        <f t="shared" si="22"/>
        <v>0.15069396977291716</v>
      </c>
      <c r="Z37" s="16" t="s">
        <v>32</v>
      </c>
      <c r="AA37" s="16">
        <f t="shared" si="19"/>
        <v>0.15069396977291716</v>
      </c>
      <c r="AB37" s="14">
        <f t="shared" si="20"/>
        <v>0</v>
      </c>
      <c r="AC37" s="14">
        <f t="shared" si="21"/>
        <v>0.15069396977291716</v>
      </c>
      <c r="AD37" s="14"/>
    </row>
    <row r="38" spans="1:30" ht="15" thickBot="1" x14ac:dyDescent="0.4">
      <c r="A38" s="8" t="s">
        <v>33</v>
      </c>
      <c r="B38" s="4">
        <f>B36-B32</f>
        <v>0.63324779999999237</v>
      </c>
      <c r="C38" s="5">
        <f t="shared" ref="C38:X38" si="23">C36-C32</f>
        <v>9.5389120999993224</v>
      </c>
      <c r="D38" s="5">
        <f t="shared" si="23"/>
        <v>0.79518984999996178</v>
      </c>
      <c r="E38" s="5">
        <f t="shared" si="23"/>
        <v>6.0128069819435082E-3</v>
      </c>
      <c r="F38" s="5">
        <f t="shared" si="23"/>
        <v>0.87870129090905236</v>
      </c>
      <c r="G38" s="5">
        <f t="shared" si="23"/>
        <v>0.42087794031615028</v>
      </c>
      <c r="H38" s="5">
        <f t="shared" si="23"/>
        <v>33</v>
      </c>
      <c r="I38" s="5">
        <f t="shared" si="23"/>
        <v>33</v>
      </c>
      <c r="J38" s="5">
        <f t="shared" si="23"/>
        <v>0.38372093023255816</v>
      </c>
      <c r="K38" s="5">
        <f t="shared" si="23"/>
        <v>0</v>
      </c>
      <c r="L38" s="5">
        <f t="shared" si="23"/>
        <v>0.13199779712877013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0.38372093023255816</v>
      </c>
      <c r="S38" s="5">
        <f t="shared" si="23"/>
        <v>0.37543964634043347</v>
      </c>
      <c r="T38" s="5">
        <f t="shared" si="23"/>
        <v>0.38372093023255816</v>
      </c>
      <c r="U38" s="5">
        <f t="shared" si="23"/>
        <v>0.38372093023255816</v>
      </c>
      <c r="V38" s="5">
        <f t="shared" si="23"/>
        <v>0.38372093023255816</v>
      </c>
      <c r="W38" s="5">
        <f t="shared" si="23"/>
        <v>0.38372093023255816</v>
      </c>
      <c r="X38" s="6">
        <f t="shared" si="23"/>
        <v>0.38372093023255816</v>
      </c>
      <c r="Z38" s="4" t="s">
        <v>33</v>
      </c>
      <c r="AA38" s="4">
        <f t="shared" si="19"/>
        <v>0.38372093023255816</v>
      </c>
      <c r="AB38" s="6">
        <f t="shared" si="20"/>
        <v>0</v>
      </c>
      <c r="AC38" s="6">
        <f t="shared" si="21"/>
        <v>0.38372093023255816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[13]Globals!C55</f>
        <v>4.9613474559999942</v>
      </c>
      <c r="C43" s="2">
        <f>[13]Globals!D55</f>
        <v>12.828629784000009</v>
      </c>
      <c r="D43" s="2">
        <f>[13]Globals!E55</f>
        <v>1.646213756250003</v>
      </c>
      <c r="E43" s="2">
        <f>[13]Globals!F55</f>
        <v>2.4423484452854159E-2</v>
      </c>
      <c r="F43" s="2">
        <f>[13]Globals!G55</f>
        <v>1.1726232277142901</v>
      </c>
      <c r="G43" s="2">
        <f>[13]Globals!H55</f>
        <v>0.25851111715070069</v>
      </c>
      <c r="H43" s="2">
        <f>[13]Globals!I55</f>
        <v>67.08</v>
      </c>
      <c r="I43" s="2">
        <f>[13]Globals!J55</f>
        <v>67.08</v>
      </c>
      <c r="J43" s="2">
        <f>[13]Globals!K55</f>
        <v>0.8019610389434112</v>
      </c>
      <c r="K43" s="2">
        <f>[13]Globals!L55</f>
        <v>0.99591734764710882</v>
      </c>
      <c r="L43" s="2">
        <f>[13]Globals!M55</f>
        <v>0.71394433164869919</v>
      </c>
      <c r="M43" s="2">
        <f>[13]Globals!N55</f>
        <v>1</v>
      </c>
      <c r="N43" s="2">
        <f>[13]Globals!O55</f>
        <v>1</v>
      </c>
      <c r="O43" s="2">
        <f>[13]Globals!P55</f>
        <v>1</v>
      </c>
      <c r="P43" s="2">
        <f>[13]Globals!Q55</f>
        <v>1</v>
      </c>
      <c r="Q43" s="2">
        <f>[13]Globals!R55</f>
        <v>0.99863911588236975</v>
      </c>
      <c r="R43" s="2">
        <f>[13]Globals!S55</f>
        <v>0.79893140287751241</v>
      </c>
      <c r="S43" s="2">
        <f>[13]Globals!T55</f>
        <v>0.57591882215863077</v>
      </c>
      <c r="T43" s="2">
        <f>[13]Globals!U55</f>
        <v>0.8019610389434112</v>
      </c>
      <c r="U43" s="2">
        <f>[13]Globals!V55</f>
        <v>0.8019610389434112</v>
      </c>
      <c r="V43" s="2">
        <f>[13]Globals!W55</f>
        <v>0.8019610389434112</v>
      </c>
      <c r="W43" s="2">
        <f>[13]Globals!X55</f>
        <v>0.8019610389434112</v>
      </c>
      <c r="X43" s="3">
        <f>[13]Globals!Y55</f>
        <v>0.80095116025477819</v>
      </c>
      <c r="Z43" s="1" t="s">
        <v>23</v>
      </c>
      <c r="AA43" s="1">
        <f t="shared" ref="AA43:AA51" si="24">J43</f>
        <v>0.8019610389434112</v>
      </c>
      <c r="AB43" s="3">
        <f t="shared" ref="AB43:AB51" si="25">Q43</f>
        <v>0.99863911588236975</v>
      </c>
      <c r="AC43" s="3">
        <f t="shared" ref="AC43:AC51" si="26">X43</f>
        <v>0.80095116025477819</v>
      </c>
      <c r="AD43" s="3"/>
    </row>
    <row r="44" spans="1:30" x14ac:dyDescent="0.35">
      <c r="A44" s="12" t="s">
        <v>24</v>
      </c>
      <c r="B44" s="16">
        <f>[13]Globals!C56</f>
        <v>0.14742338325432169</v>
      </c>
      <c r="C44" s="13">
        <f>[13]Globals!D56</f>
        <v>2.2787264896421981</v>
      </c>
      <c r="D44" s="13">
        <f>[13]Globals!E56</f>
        <v>0.28326722897402867</v>
      </c>
      <c r="E44" s="13">
        <f>[13]Globals!F56</f>
        <v>1.8162432327945249E-3</v>
      </c>
      <c r="F44" s="13">
        <f>[13]Globals!G56</f>
        <v>0.31913914313056219</v>
      </c>
      <c r="G44" s="13">
        <f>[13]Globals!H56</f>
        <v>0.106813273119107</v>
      </c>
      <c r="H44" s="13">
        <f>[13]Globals!I56</f>
        <v>7.8632184302378798</v>
      </c>
      <c r="I44" s="13">
        <f>[13]Globals!J56</f>
        <v>7.8632184302378798</v>
      </c>
      <c r="J44" s="13">
        <f>[13]Globals!K56</f>
        <v>0.1035857161303886</v>
      </c>
      <c r="K44" s="13">
        <f>[13]Globals!L56</f>
        <v>1.2555477383449431E-2</v>
      </c>
      <c r="L44" s="13">
        <f>[13]Globals!M56</f>
        <v>3.5407193214404817E-2</v>
      </c>
      <c r="M44" s="13">
        <f>[13]Globals!N56</f>
        <v>0</v>
      </c>
      <c r="N44" s="13">
        <f>[13]Globals!O56</f>
        <v>0</v>
      </c>
      <c r="O44" s="13">
        <f>[13]Globals!P56</f>
        <v>0</v>
      </c>
      <c r="P44" s="13">
        <f>[13]Globals!Q56</f>
        <v>0</v>
      </c>
      <c r="Q44" s="13">
        <f>[13]Globals!R56</f>
        <v>4.1851591278164856E-3</v>
      </c>
      <c r="R44" s="13">
        <f>[13]Globals!S56</f>
        <v>0.1055588806593372</v>
      </c>
      <c r="S44" s="13">
        <f>[13]Globals!T56</f>
        <v>0.103108874647726</v>
      </c>
      <c r="T44" s="13">
        <f>[13]Globals!U56</f>
        <v>0.1035857161303886</v>
      </c>
      <c r="U44" s="13">
        <f>[13]Globals!V56</f>
        <v>0.1035857161303886</v>
      </c>
      <c r="V44" s="13">
        <f>[13]Globals!W56</f>
        <v>0.1035857161303886</v>
      </c>
      <c r="W44" s="13">
        <f>[13]Globals!X56</f>
        <v>0.1035857161303886</v>
      </c>
      <c r="X44" s="14">
        <f>[13]Globals!Y56</f>
        <v>0.104158722918196</v>
      </c>
      <c r="Z44" s="16" t="s">
        <v>24</v>
      </c>
      <c r="AA44" s="16">
        <f t="shared" si="24"/>
        <v>0.1035857161303886</v>
      </c>
      <c r="AB44" s="14">
        <f t="shared" si="25"/>
        <v>4.1851591278164856E-3</v>
      </c>
      <c r="AC44" s="14">
        <f t="shared" si="26"/>
        <v>0.104158722918196</v>
      </c>
      <c r="AD44" s="14"/>
    </row>
    <row r="45" spans="1:30" x14ac:dyDescent="0.35">
      <c r="A45" s="12" t="s">
        <v>25</v>
      </c>
      <c r="B45" s="16">
        <f>[13]Globals!C57</f>
        <v>4.8218813999998247</v>
      </c>
      <c r="C45" s="13">
        <f>[13]Globals!D57</f>
        <v>9.6503732999998419</v>
      </c>
      <c r="D45" s="13">
        <f>[13]Globals!E57</f>
        <v>1.246708337499989</v>
      </c>
      <c r="E45" s="13">
        <f>[13]Globals!F57</f>
        <v>2.218177644927596E-2</v>
      </c>
      <c r="F45" s="13">
        <f>[13]Globals!G57</f>
        <v>0.71288577142856213</v>
      </c>
      <c r="G45" s="13">
        <f>[13]Globals!H57</f>
        <v>0.11405717054621491</v>
      </c>
      <c r="H45" s="13">
        <f>[13]Globals!I57</f>
        <v>53</v>
      </c>
      <c r="I45" s="13">
        <f>[13]Globals!J57</f>
        <v>53</v>
      </c>
      <c r="J45" s="13">
        <f>[13]Globals!K57</f>
        <v>0.70666666666666667</v>
      </c>
      <c r="K45" s="13">
        <f>[13]Globals!L57</f>
        <v>0.93682511945798841</v>
      </c>
      <c r="L45" s="13">
        <f>[13]Globals!M57</f>
        <v>0.66251651823454316</v>
      </c>
      <c r="M45" s="13">
        <f>[13]Globals!N57</f>
        <v>1</v>
      </c>
      <c r="N45" s="13">
        <f>[13]Globals!O57</f>
        <v>1</v>
      </c>
      <c r="O45" s="13">
        <f>[13]Globals!P57</f>
        <v>1</v>
      </c>
      <c r="P45" s="13">
        <f>[13]Globals!Q57</f>
        <v>1</v>
      </c>
      <c r="Q45" s="13">
        <f>[13]Globals!R57</f>
        <v>0.9789417064859961</v>
      </c>
      <c r="R45" s="13">
        <f>[13]Globals!S57</f>
        <v>0.66202308441697844</v>
      </c>
      <c r="S45" s="13">
        <f>[13]Globals!T57</f>
        <v>0.46817833955241051</v>
      </c>
      <c r="T45" s="13">
        <f>[13]Globals!U57</f>
        <v>0.70666666666666667</v>
      </c>
      <c r="U45" s="13">
        <f>[13]Globals!V57</f>
        <v>0.70666666666666667</v>
      </c>
      <c r="V45" s="13">
        <f>[13]Globals!W57</f>
        <v>0.70666666666666667</v>
      </c>
      <c r="W45" s="13">
        <f>[13]Globals!X57</f>
        <v>0.70666666666666667</v>
      </c>
      <c r="X45" s="14">
        <f>[13]Globals!Y57</f>
        <v>0.69178547258343726</v>
      </c>
      <c r="Z45" s="16" t="s">
        <v>25</v>
      </c>
      <c r="AA45" s="16">
        <f t="shared" si="24"/>
        <v>0.70666666666666667</v>
      </c>
      <c r="AB45" s="14">
        <f t="shared" si="25"/>
        <v>0.9789417064859961</v>
      </c>
      <c r="AC45" s="14">
        <f t="shared" si="26"/>
        <v>0.69178547258343726</v>
      </c>
      <c r="AD45" s="14"/>
    </row>
    <row r="46" spans="1:30" x14ac:dyDescent="0.35">
      <c r="A46" s="12" t="s">
        <v>26</v>
      </c>
      <c r="B46" s="16">
        <f>[13]Globals!C58</f>
        <v>4.8915376499997478</v>
      </c>
      <c r="C46" s="13">
        <f>[13]Globals!D58</f>
        <v>10.868555924999949</v>
      </c>
      <c r="D46" s="13">
        <f>[13]Globals!E58</f>
        <v>1.399167549999992</v>
      </c>
      <c r="E46" s="13">
        <f>[13]Globals!F58</f>
        <v>2.2893604713438442E-2</v>
      </c>
      <c r="F46" s="13">
        <f>[13]Globals!G58</f>
        <v>0.893014239285706</v>
      </c>
      <c r="G46" s="13">
        <f>[13]Globals!H58</f>
        <v>0.15979284896708501</v>
      </c>
      <c r="H46" s="13">
        <f>[13]Globals!I58</f>
        <v>62</v>
      </c>
      <c r="I46" s="13">
        <f>[13]Globals!J58</f>
        <v>62</v>
      </c>
      <c r="J46" s="13">
        <f>[13]Globals!K58</f>
        <v>0.72602739726027399</v>
      </c>
      <c r="K46" s="13">
        <f>[13]Globals!L58</f>
        <v>1</v>
      </c>
      <c r="L46" s="13">
        <f>[13]Globals!M58</f>
        <v>0.67919865302706217</v>
      </c>
      <c r="M46" s="13">
        <f>[13]Globals!N58</f>
        <v>1</v>
      </c>
      <c r="N46" s="13">
        <f>[13]Globals!O58</f>
        <v>1</v>
      </c>
      <c r="O46" s="13">
        <f>[13]Globals!P58</f>
        <v>1</v>
      </c>
      <c r="P46" s="13">
        <f>[13]Globals!Q58</f>
        <v>1</v>
      </c>
      <c r="Q46" s="13">
        <f>[13]Globals!R58</f>
        <v>1</v>
      </c>
      <c r="R46" s="13">
        <f>[13]Globals!S58</f>
        <v>0.72581284954745129</v>
      </c>
      <c r="S46" s="13">
        <f>[13]Globals!T58</f>
        <v>0.48933125526120058</v>
      </c>
      <c r="T46" s="13">
        <f>[13]Globals!U58</f>
        <v>0.72602739726027399</v>
      </c>
      <c r="U46" s="13">
        <f>[13]Globals!V58</f>
        <v>0.72602739726027399</v>
      </c>
      <c r="V46" s="13">
        <f>[13]Globals!W58</f>
        <v>0.72602739726027399</v>
      </c>
      <c r="W46" s="13">
        <f>[13]Globals!X58</f>
        <v>0.72602739726027399</v>
      </c>
      <c r="X46" s="14">
        <f>[13]Globals!Y58</f>
        <v>0.72595588135599975</v>
      </c>
      <c r="Z46" s="16" t="s">
        <v>26</v>
      </c>
      <c r="AA46" s="16">
        <f t="shared" si="24"/>
        <v>0.72602739726027399</v>
      </c>
      <c r="AB46" s="14">
        <f t="shared" si="25"/>
        <v>1</v>
      </c>
      <c r="AC46" s="14">
        <f t="shared" si="26"/>
        <v>0.72595588135599975</v>
      </c>
      <c r="AD46" s="14"/>
    </row>
    <row r="47" spans="1:30" x14ac:dyDescent="0.35">
      <c r="A47" s="12" t="s">
        <v>27</v>
      </c>
      <c r="B47" s="16">
        <f>[13]Globals!C59</f>
        <v>4.9193696999997201</v>
      </c>
      <c r="C47" s="13">
        <f>[13]Globals!D59</f>
        <v>12.216481749999669</v>
      </c>
      <c r="D47" s="13">
        <f>[13]Globals!E59</f>
        <v>1.567743656249974</v>
      </c>
      <c r="E47" s="13">
        <f>[13]Globals!F59</f>
        <v>2.3632625430959699E-2</v>
      </c>
      <c r="F47" s="13">
        <f>[13]Globals!G59</f>
        <v>1.085061099999967</v>
      </c>
      <c r="G47" s="13">
        <f>[13]Globals!H59</f>
        <v>0.22431698018207191</v>
      </c>
      <c r="H47" s="13">
        <f>[13]Globals!I59</f>
        <v>69</v>
      </c>
      <c r="I47" s="13">
        <f>[13]Globals!J59</f>
        <v>69</v>
      </c>
      <c r="J47" s="13">
        <f>[13]Globals!K59</f>
        <v>0.76811594202898548</v>
      </c>
      <c r="K47" s="13">
        <f>[13]Globals!L59</f>
        <v>1</v>
      </c>
      <c r="L47" s="13">
        <f>[13]Globals!M59</f>
        <v>0.71901404542146286</v>
      </c>
      <c r="M47" s="13">
        <f>[13]Globals!N59</f>
        <v>1</v>
      </c>
      <c r="N47" s="13">
        <f>[13]Globals!O59</f>
        <v>1</v>
      </c>
      <c r="O47" s="13">
        <f>[13]Globals!P59</f>
        <v>1</v>
      </c>
      <c r="P47" s="13">
        <f>[13]Globals!Q59</f>
        <v>1</v>
      </c>
      <c r="Q47" s="13">
        <f>[13]Globals!R59</f>
        <v>1</v>
      </c>
      <c r="R47" s="13">
        <f>[13]Globals!S59</f>
        <v>0.76811594202898548</v>
      </c>
      <c r="S47" s="13">
        <f>[13]Globals!T59</f>
        <v>0.55371077983028383</v>
      </c>
      <c r="T47" s="13">
        <f>[13]Globals!U59</f>
        <v>0.76811594202898548</v>
      </c>
      <c r="U47" s="13">
        <f>[13]Globals!V59</f>
        <v>0.76811594202898548</v>
      </c>
      <c r="V47" s="13">
        <f>[13]Globals!W59</f>
        <v>0.76811594202898548</v>
      </c>
      <c r="W47" s="13">
        <f>[13]Globals!X59</f>
        <v>0.76811594202898548</v>
      </c>
      <c r="X47" s="14">
        <f>[13]Globals!Y59</f>
        <v>0.76811594202898548</v>
      </c>
      <c r="Z47" s="16" t="s">
        <v>27</v>
      </c>
      <c r="AA47" s="16">
        <f t="shared" si="24"/>
        <v>0.76811594202898548</v>
      </c>
      <c r="AB47" s="14">
        <f t="shared" si="25"/>
        <v>1</v>
      </c>
      <c r="AC47" s="14">
        <f t="shared" si="26"/>
        <v>0.76811594202898548</v>
      </c>
      <c r="AD47" s="14"/>
    </row>
    <row r="48" spans="1:30" x14ac:dyDescent="0.35">
      <c r="A48" s="12" t="s">
        <v>28</v>
      </c>
      <c r="B48" s="16">
        <f>[13]Globals!C60</f>
        <v>4.9771756999999681</v>
      </c>
      <c r="C48" s="13">
        <f>[13]Globals!D60</f>
        <v>15.073870724999759</v>
      </c>
      <c r="D48" s="13">
        <f>[13]Globals!E60</f>
        <v>1.924928956249965</v>
      </c>
      <c r="E48" s="13">
        <f>[13]Globals!F60</f>
        <v>2.6140796746574369E-2</v>
      </c>
      <c r="F48" s="13">
        <f>[13]Globals!G60</f>
        <v>1.4907904071428999</v>
      </c>
      <c r="G48" s="13">
        <f>[13]Globals!H60</f>
        <v>0.36867094373247811</v>
      </c>
      <c r="H48" s="13">
        <f>[13]Globals!I60</f>
        <v>73</v>
      </c>
      <c r="I48" s="13">
        <f>[13]Globals!J60</f>
        <v>73</v>
      </c>
      <c r="J48" s="13">
        <f>[13]Globals!K60</f>
        <v>0.85483870967741937</v>
      </c>
      <c r="K48" s="13">
        <f>[13]Globals!L60</f>
        <v>1</v>
      </c>
      <c r="L48" s="13">
        <f>[13]Globals!M60</f>
        <v>0.74292012360032311</v>
      </c>
      <c r="M48" s="13">
        <f>[13]Globals!N60</f>
        <v>1</v>
      </c>
      <c r="N48" s="13">
        <f>[13]Globals!O60</f>
        <v>1</v>
      </c>
      <c r="O48" s="13">
        <f>[13]Globals!P60</f>
        <v>1</v>
      </c>
      <c r="P48" s="13">
        <f>[13]Globals!Q60</f>
        <v>1</v>
      </c>
      <c r="Q48" s="13">
        <f>[13]Globals!R60</f>
        <v>1</v>
      </c>
      <c r="R48" s="13">
        <f>[13]Globals!S60</f>
        <v>0.85483870967741937</v>
      </c>
      <c r="S48" s="13">
        <f>[13]Globals!T60</f>
        <v>0.6350768798518891</v>
      </c>
      <c r="T48" s="13">
        <f>[13]Globals!U60</f>
        <v>0.85483870967741937</v>
      </c>
      <c r="U48" s="13">
        <f>[13]Globals!V60</f>
        <v>0.85483870967741937</v>
      </c>
      <c r="V48" s="13">
        <f>[13]Globals!W60</f>
        <v>0.85483870967741937</v>
      </c>
      <c r="W48" s="13">
        <f>[13]Globals!X60</f>
        <v>0.85483870967741937</v>
      </c>
      <c r="X48" s="14">
        <f>[13]Globals!Y60</f>
        <v>0.85483870967741937</v>
      </c>
      <c r="Z48" s="16" t="s">
        <v>28</v>
      </c>
      <c r="AA48" s="16">
        <f t="shared" si="24"/>
        <v>0.85483870967741937</v>
      </c>
      <c r="AB48" s="14">
        <f t="shared" si="25"/>
        <v>1</v>
      </c>
      <c r="AC48" s="14">
        <f t="shared" si="26"/>
        <v>0.85483870967741937</v>
      </c>
      <c r="AD48" s="14"/>
    </row>
    <row r="49" spans="1:30" x14ac:dyDescent="0.35">
      <c r="A49" s="12" t="s">
        <v>29</v>
      </c>
      <c r="B49" s="16">
        <f>[13]Globals!C61</f>
        <v>5.6056521000003841</v>
      </c>
      <c r="C49" s="13">
        <f>[13]Globals!D61</f>
        <v>16.548756699998759</v>
      </c>
      <c r="D49" s="13">
        <f>[13]Globals!E61</f>
        <v>2.1093798874997991</v>
      </c>
      <c r="E49" s="13">
        <f>[13]Globals!F61</f>
        <v>2.8125065166663979E-2</v>
      </c>
      <c r="F49" s="13">
        <f>[13]Globals!G61</f>
        <v>1.7070499857141579</v>
      </c>
      <c r="G49" s="13">
        <f>[13]Globals!H61</f>
        <v>0.42768548641452919</v>
      </c>
      <c r="H49" s="13">
        <f>[13]Globals!I61</f>
        <v>75</v>
      </c>
      <c r="I49" s="13">
        <f>[13]Globals!J61</f>
        <v>75</v>
      </c>
      <c r="J49" s="13">
        <f>[13]Globals!K61</f>
        <v>1</v>
      </c>
      <c r="K49" s="13">
        <f>[13]Globals!L61</f>
        <v>1</v>
      </c>
      <c r="L49" s="13">
        <f>[13]Globals!M61</f>
        <v>0.76896645676365738</v>
      </c>
      <c r="M49" s="13">
        <f>[13]Globals!N61</f>
        <v>1</v>
      </c>
      <c r="N49" s="13">
        <f>[13]Globals!O61</f>
        <v>1</v>
      </c>
      <c r="O49" s="13">
        <f>[13]Globals!P61</f>
        <v>1</v>
      </c>
      <c r="P49" s="13">
        <f>[13]Globals!Q61</f>
        <v>1</v>
      </c>
      <c r="Q49" s="13">
        <f>[13]Globals!R61</f>
        <v>1</v>
      </c>
      <c r="R49" s="13">
        <f>[13]Globals!S61</f>
        <v>1</v>
      </c>
      <c r="S49" s="13">
        <f>[13]Globals!T61</f>
        <v>0.76896645676365738</v>
      </c>
      <c r="T49" s="13">
        <f>[13]Globals!U61</f>
        <v>1</v>
      </c>
      <c r="U49" s="13">
        <f>[13]Globals!V61</f>
        <v>1</v>
      </c>
      <c r="V49" s="13">
        <f>[13]Globals!W61</f>
        <v>1</v>
      </c>
      <c r="W49" s="13">
        <f>[13]Globals!X61</f>
        <v>1</v>
      </c>
      <c r="X49" s="14">
        <f>[13]Globals!Y61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8.5638050000220289E-2</v>
      </c>
      <c r="C50" s="13">
        <f t="shared" ref="C50:X50" si="27">C48-C46</f>
        <v>4.2053147999998099</v>
      </c>
      <c r="D50" s="13">
        <f t="shared" si="27"/>
        <v>0.52576140624997292</v>
      </c>
      <c r="E50" s="13">
        <f t="shared" si="27"/>
        <v>3.2471920331359275E-3</v>
      </c>
      <c r="F50" s="13">
        <f t="shared" si="27"/>
        <v>0.5977761678571939</v>
      </c>
      <c r="G50" s="13">
        <f t="shared" si="27"/>
        <v>0.2088780947653931</v>
      </c>
      <c r="H50" s="13">
        <f t="shared" si="27"/>
        <v>11</v>
      </c>
      <c r="I50" s="13">
        <f t="shared" si="27"/>
        <v>11</v>
      </c>
      <c r="J50" s="13">
        <f t="shared" si="27"/>
        <v>0.12881131241714538</v>
      </c>
      <c r="K50" s="13">
        <f t="shared" si="27"/>
        <v>0</v>
      </c>
      <c r="L50" s="13">
        <f t="shared" si="27"/>
        <v>6.3721470573260941E-2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0.12902586012996808</v>
      </c>
      <c r="S50" s="13">
        <f t="shared" si="27"/>
        <v>0.14574562459068852</v>
      </c>
      <c r="T50" s="13">
        <f t="shared" si="27"/>
        <v>0.12881131241714538</v>
      </c>
      <c r="U50" s="13">
        <f t="shared" si="27"/>
        <v>0.12881131241714538</v>
      </c>
      <c r="V50" s="13">
        <f t="shared" si="27"/>
        <v>0.12881131241714538</v>
      </c>
      <c r="W50" s="13">
        <f t="shared" si="27"/>
        <v>0.12881131241714538</v>
      </c>
      <c r="X50" s="14">
        <f t="shared" si="27"/>
        <v>0.12888282832141962</v>
      </c>
      <c r="Z50" s="16" t="s">
        <v>32</v>
      </c>
      <c r="AA50" s="16">
        <f t="shared" si="24"/>
        <v>0.12881131241714538</v>
      </c>
      <c r="AB50" s="14">
        <f t="shared" si="25"/>
        <v>0</v>
      </c>
      <c r="AC50" s="14">
        <f t="shared" si="26"/>
        <v>0.12888282832141962</v>
      </c>
      <c r="AD50" s="14"/>
    </row>
    <row r="51" spans="1:30" ht="15" thickBot="1" x14ac:dyDescent="0.4">
      <c r="A51" s="8" t="s">
        <v>33</v>
      </c>
      <c r="B51" s="4">
        <f>B49-B45</f>
        <v>0.78377070000055937</v>
      </c>
      <c r="C51" s="5">
        <f t="shared" ref="C51:X51" si="28">C49-C45</f>
        <v>6.8983833999989166</v>
      </c>
      <c r="D51" s="5">
        <f t="shared" si="28"/>
        <v>0.86267154999981011</v>
      </c>
      <c r="E51" s="5">
        <f t="shared" si="28"/>
        <v>5.9432887173880185E-3</v>
      </c>
      <c r="F51" s="5">
        <f t="shared" si="28"/>
        <v>0.99416421428559576</v>
      </c>
      <c r="G51" s="5">
        <f t="shared" si="28"/>
        <v>0.3136283158683143</v>
      </c>
      <c r="H51" s="5">
        <f t="shared" si="28"/>
        <v>22</v>
      </c>
      <c r="I51" s="5">
        <f t="shared" si="28"/>
        <v>22</v>
      </c>
      <c r="J51" s="5">
        <f t="shared" si="28"/>
        <v>0.29333333333333333</v>
      </c>
      <c r="K51" s="5">
        <f t="shared" si="28"/>
        <v>6.3174880542011591E-2</v>
      </c>
      <c r="L51" s="5">
        <f t="shared" si="28"/>
        <v>0.10644993852911422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2.1058293514003901E-2</v>
      </c>
      <c r="R51" s="5">
        <f t="shared" si="28"/>
        <v>0.33797691558302156</v>
      </c>
      <c r="S51" s="5">
        <f t="shared" si="28"/>
        <v>0.30078811721124687</v>
      </c>
      <c r="T51" s="5">
        <f t="shared" si="28"/>
        <v>0.29333333333333333</v>
      </c>
      <c r="U51" s="5">
        <f t="shared" si="28"/>
        <v>0.29333333333333333</v>
      </c>
      <c r="V51" s="5">
        <f t="shared" si="28"/>
        <v>0.29333333333333333</v>
      </c>
      <c r="W51" s="5">
        <f t="shared" si="28"/>
        <v>0.29333333333333333</v>
      </c>
      <c r="X51" s="6">
        <f t="shared" si="28"/>
        <v>0.30821452741656274</v>
      </c>
      <c r="Z51" s="4" t="s">
        <v>33</v>
      </c>
      <c r="AA51" s="4">
        <f t="shared" si="24"/>
        <v>0.29333333333333333</v>
      </c>
      <c r="AB51" s="6">
        <f t="shared" si="25"/>
        <v>2.1058293514003901E-2</v>
      </c>
      <c r="AC51" s="6">
        <f t="shared" si="26"/>
        <v>0.30821452741656274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[14]Globals!C55</f>
        <v>3.759959714000038</v>
      </c>
      <c r="C56" s="2">
        <f>[14]Globals!D55</f>
        <v>13.134651996000089</v>
      </c>
      <c r="D56" s="2">
        <f>[14]Globals!E55</f>
        <v>0.86025788612500431</v>
      </c>
      <c r="E56" s="2">
        <f>[14]Globals!F55</f>
        <v>1.2339047564376249E-2</v>
      </c>
      <c r="F56" s="2">
        <f>[14]Globals!G55</f>
        <v>0.66694443093333544</v>
      </c>
      <c r="G56" s="2">
        <f>[14]Globals!H55</f>
        <v>0.37745505874656049</v>
      </c>
      <c r="H56" s="2">
        <f>[14]Globals!I55</f>
        <v>69.12</v>
      </c>
      <c r="I56" s="2">
        <f>[14]Globals!J55</f>
        <v>69.12</v>
      </c>
      <c r="J56" s="2">
        <f>[14]Globals!K55</f>
        <v>0.77702633001881338</v>
      </c>
      <c r="K56" s="2">
        <f>[14]Globals!L55</f>
        <v>1</v>
      </c>
      <c r="L56" s="2">
        <f>[14]Globals!M55</f>
        <v>0.71162040568393092</v>
      </c>
      <c r="M56" s="2">
        <f>[14]Globals!N55</f>
        <v>1</v>
      </c>
      <c r="N56" s="2">
        <f>[14]Globals!O55</f>
        <v>1</v>
      </c>
      <c r="O56" s="2">
        <f>[14]Globals!P55</f>
        <v>1</v>
      </c>
      <c r="P56" s="2">
        <f>[14]Globals!Q55</f>
        <v>1</v>
      </c>
      <c r="Q56" s="2">
        <f>[14]Globals!R55</f>
        <v>1</v>
      </c>
      <c r="R56" s="2">
        <f>[14]Globals!S55</f>
        <v>0.77702633001881338</v>
      </c>
      <c r="S56" s="2">
        <f>[14]Globals!T55</f>
        <v>0.55618974504010443</v>
      </c>
      <c r="T56" s="2">
        <f>[14]Globals!U55</f>
        <v>0.77702633001881338</v>
      </c>
      <c r="U56" s="2">
        <f>[14]Globals!V55</f>
        <v>0.77702633001881338</v>
      </c>
      <c r="V56" s="2">
        <f>[14]Globals!W55</f>
        <v>0.77702633001881338</v>
      </c>
      <c r="W56" s="2">
        <f>[14]Globals!X55</f>
        <v>0.77702633001881338</v>
      </c>
      <c r="X56" s="3">
        <f>[14]Globals!Y55</f>
        <v>0.77702633001881338</v>
      </c>
      <c r="Z56" s="1" t="s">
        <v>23</v>
      </c>
      <c r="AA56" s="1">
        <f t="shared" ref="AA56:AA64" si="29">J56</f>
        <v>0.77702633001881338</v>
      </c>
      <c r="AB56" s="3">
        <f t="shared" ref="AB56:AB64" si="30">Q56</f>
        <v>1</v>
      </c>
      <c r="AC56" s="3">
        <f t="shared" ref="AC56:AC64" si="31">X56</f>
        <v>0.77702633001881338</v>
      </c>
      <c r="AD56" s="3"/>
    </row>
    <row r="57" spans="1:30" x14ac:dyDescent="0.35">
      <c r="A57" s="12" t="s">
        <v>24</v>
      </c>
      <c r="B57" s="16">
        <f>[14]Globals!C56</f>
        <v>0.16042398637356381</v>
      </c>
      <c r="C57" s="13">
        <f>[14]Globals!D56</f>
        <v>3.1473269997645148</v>
      </c>
      <c r="D57" s="13">
        <f>[14]Globals!E56</f>
        <v>0.197072468337015</v>
      </c>
      <c r="E57" s="13">
        <f>[14]Globals!F56</f>
        <v>1.6236228145276609E-3</v>
      </c>
      <c r="F57" s="13">
        <f>[14]Globals!G56</f>
        <v>0.21087290957479229</v>
      </c>
      <c r="G57" s="13">
        <f>[14]Globals!H56</f>
        <v>0.21423678041356431</v>
      </c>
      <c r="H57" s="13">
        <f>[14]Globals!I56</f>
        <v>7.860103338366228</v>
      </c>
      <c r="I57" s="13">
        <f>[14]Globals!J56</f>
        <v>7.860103338366228</v>
      </c>
      <c r="J57" s="13">
        <f>[14]Globals!K56</f>
        <v>9.2381331132408942E-2</v>
      </c>
      <c r="K57" s="13">
        <f>[14]Globals!L56</f>
        <v>0</v>
      </c>
      <c r="L57" s="13">
        <f>[14]Globals!M56</f>
        <v>4.1326451551794888E-2</v>
      </c>
      <c r="M57" s="13">
        <f>[14]Globals!N56</f>
        <v>0</v>
      </c>
      <c r="N57" s="13">
        <f>[14]Globals!O56</f>
        <v>0</v>
      </c>
      <c r="O57" s="13">
        <f>[14]Globals!P56</f>
        <v>0</v>
      </c>
      <c r="P57" s="13">
        <f>[14]Globals!Q56</f>
        <v>0</v>
      </c>
      <c r="Q57" s="13">
        <f>[14]Globals!R56</f>
        <v>0</v>
      </c>
      <c r="R57" s="13">
        <f>[14]Globals!S56</f>
        <v>9.2381331132408942E-2</v>
      </c>
      <c r="S57" s="13">
        <f>[14]Globals!T56</f>
        <v>9.4733170394446564E-2</v>
      </c>
      <c r="T57" s="13">
        <f>[14]Globals!U56</f>
        <v>9.2381331132408942E-2</v>
      </c>
      <c r="U57" s="13">
        <f>[14]Globals!V56</f>
        <v>9.2381331132408942E-2</v>
      </c>
      <c r="V57" s="13">
        <f>[14]Globals!W56</f>
        <v>9.2381331132408942E-2</v>
      </c>
      <c r="W57" s="13">
        <f>[14]Globals!X56</f>
        <v>9.2381331132408942E-2</v>
      </c>
      <c r="X57" s="14">
        <f>[14]Globals!Y56</f>
        <v>9.2381331132408942E-2</v>
      </c>
      <c r="Z57" s="16" t="s">
        <v>24</v>
      </c>
      <c r="AA57" s="16">
        <f t="shared" si="29"/>
        <v>9.2381331132408942E-2</v>
      </c>
      <c r="AB57" s="14">
        <f t="shared" si="30"/>
        <v>0</v>
      </c>
      <c r="AC57" s="14">
        <f t="shared" si="31"/>
        <v>9.2381331132408942E-2</v>
      </c>
      <c r="AD57" s="14"/>
    </row>
    <row r="58" spans="1:30" x14ac:dyDescent="0.35">
      <c r="A58" s="12" t="s">
        <v>25</v>
      </c>
      <c r="B58" s="16">
        <f>[14]Globals!C57</f>
        <v>3.6193233999997569</v>
      </c>
      <c r="C58" s="13">
        <f>[14]Globals!D57</f>
        <v>9.9727869000000737</v>
      </c>
      <c r="D58" s="13">
        <f>[14]Globals!E57</f>
        <v>0.66060313125000647</v>
      </c>
      <c r="E58" s="13">
        <f>[14]Globals!F57</f>
        <v>1.089162472826149E-2</v>
      </c>
      <c r="F58" s="13">
        <f>[14]Globals!G57</f>
        <v>0.45867590666667479</v>
      </c>
      <c r="G58" s="13">
        <f>[14]Globals!H57</f>
        <v>0.18228695084657279</v>
      </c>
      <c r="H58" s="13">
        <f>[14]Globals!I57</f>
        <v>57</v>
      </c>
      <c r="I58" s="13">
        <f>[14]Globals!J57</f>
        <v>57</v>
      </c>
      <c r="J58" s="13">
        <f>[14]Globals!K57</f>
        <v>0.64634146341463417</v>
      </c>
      <c r="K58" s="13">
        <f>[14]Globals!L57</f>
        <v>1</v>
      </c>
      <c r="L58" s="13">
        <f>[14]Globals!M57</f>
        <v>0.63460623428672247</v>
      </c>
      <c r="M58" s="13">
        <f>[14]Globals!N57</f>
        <v>1</v>
      </c>
      <c r="N58" s="13">
        <f>[14]Globals!O57</f>
        <v>1</v>
      </c>
      <c r="O58" s="13">
        <f>[14]Globals!P57</f>
        <v>1</v>
      </c>
      <c r="P58" s="13">
        <f>[14]Globals!Q57</f>
        <v>1</v>
      </c>
      <c r="Q58" s="13">
        <f>[14]Globals!R57</f>
        <v>1</v>
      </c>
      <c r="R58" s="13">
        <f>[14]Globals!S57</f>
        <v>0.64634146341463417</v>
      </c>
      <c r="S58" s="13">
        <f>[14]Globals!T57</f>
        <v>0.41335402155317702</v>
      </c>
      <c r="T58" s="13">
        <f>[14]Globals!U57</f>
        <v>0.64634146341463417</v>
      </c>
      <c r="U58" s="13">
        <f>[14]Globals!V57</f>
        <v>0.64634146341463417</v>
      </c>
      <c r="V58" s="13">
        <f>[14]Globals!W57</f>
        <v>0.64634146341463417</v>
      </c>
      <c r="W58" s="13">
        <f>[14]Globals!X57</f>
        <v>0.64634146341463417</v>
      </c>
      <c r="X58" s="14">
        <f>[14]Globals!Y57</f>
        <v>0.64634146341463417</v>
      </c>
      <c r="Z58" s="16" t="s">
        <v>25</v>
      </c>
      <c r="AA58" s="16">
        <f t="shared" si="29"/>
        <v>0.64634146341463417</v>
      </c>
      <c r="AB58" s="14">
        <f t="shared" si="30"/>
        <v>1</v>
      </c>
      <c r="AC58" s="14">
        <f t="shared" si="31"/>
        <v>0.64634146341463417</v>
      </c>
      <c r="AD58" s="14"/>
    </row>
    <row r="59" spans="1:30" x14ac:dyDescent="0.35">
      <c r="A59" s="12" t="s">
        <v>26</v>
      </c>
      <c r="B59" s="16">
        <f>[14]Globals!C58</f>
        <v>3.6820235999999968</v>
      </c>
      <c r="C59" s="13">
        <f>[14]Globals!D58</f>
        <v>10.66776632499985</v>
      </c>
      <c r="D59" s="13">
        <f>[14]Globals!E58</f>
        <v>0.70418054374999883</v>
      </c>
      <c r="E59" s="13">
        <f>[14]Globals!F58</f>
        <v>1.123224164003701E-2</v>
      </c>
      <c r="F59" s="13">
        <f>[14]Globals!G58</f>
        <v>0.5064341933333063</v>
      </c>
      <c r="G59" s="13">
        <f>[14]Globals!H58</f>
        <v>0.22183488578043201</v>
      </c>
      <c r="H59" s="13">
        <f>[14]Globals!I58</f>
        <v>59</v>
      </c>
      <c r="I59" s="13">
        <f>[14]Globals!J58</f>
        <v>59</v>
      </c>
      <c r="J59" s="13">
        <f>[14]Globals!K58</f>
        <v>0.72602739726027399</v>
      </c>
      <c r="K59" s="13">
        <f>[14]Globals!L58</f>
        <v>1</v>
      </c>
      <c r="L59" s="13">
        <f>[14]Globals!M58</f>
        <v>0.70752588862790322</v>
      </c>
      <c r="M59" s="13">
        <f>[14]Globals!N58</f>
        <v>1</v>
      </c>
      <c r="N59" s="13">
        <f>[14]Globals!O58</f>
        <v>1</v>
      </c>
      <c r="O59" s="13">
        <f>[14]Globals!P58</f>
        <v>1</v>
      </c>
      <c r="P59" s="13">
        <f>[14]Globals!Q58</f>
        <v>1</v>
      </c>
      <c r="Q59" s="13">
        <f>[14]Globals!R58</f>
        <v>1</v>
      </c>
      <c r="R59" s="13">
        <f>[14]Globals!S58</f>
        <v>0.72602739726027399</v>
      </c>
      <c r="S59" s="13">
        <f>[14]Globals!T58</f>
        <v>0.51410907793541216</v>
      </c>
      <c r="T59" s="13">
        <f>[14]Globals!U58</f>
        <v>0.72602739726027399</v>
      </c>
      <c r="U59" s="13">
        <f>[14]Globals!V58</f>
        <v>0.72602739726027399</v>
      </c>
      <c r="V59" s="13">
        <f>[14]Globals!W58</f>
        <v>0.72602739726027399</v>
      </c>
      <c r="W59" s="13">
        <f>[14]Globals!X58</f>
        <v>0.72602739726027399</v>
      </c>
      <c r="X59" s="14">
        <f>[14]Globals!Y58</f>
        <v>0.72602739726027399</v>
      </c>
      <c r="Z59" s="16" t="s">
        <v>26</v>
      </c>
      <c r="AA59" s="16">
        <f t="shared" si="29"/>
        <v>0.72602739726027399</v>
      </c>
      <c r="AB59" s="14">
        <f t="shared" si="30"/>
        <v>1</v>
      </c>
      <c r="AC59" s="14">
        <f t="shared" si="31"/>
        <v>0.72602739726027399</v>
      </c>
      <c r="AD59" s="14"/>
    </row>
    <row r="60" spans="1:30" x14ac:dyDescent="0.35">
      <c r="A60" s="12" t="s">
        <v>27</v>
      </c>
      <c r="B60" s="16">
        <f>[14]Globals!C59</f>
        <v>3.7085406500001739</v>
      </c>
      <c r="C60" s="13">
        <f>[14]Globals!D59</f>
        <v>11.97133325000029</v>
      </c>
      <c r="D60" s="13">
        <f>[14]Globals!E59</f>
        <v>0.78663295937501809</v>
      </c>
      <c r="E60" s="13">
        <f>[14]Globals!F59</f>
        <v>1.1658785262742029E-2</v>
      </c>
      <c r="F60" s="13">
        <f>[14]Globals!G59</f>
        <v>0.58731067333333908</v>
      </c>
      <c r="G60" s="13">
        <f>[14]Globals!H59</f>
        <v>0.29773519747357019</v>
      </c>
      <c r="H60" s="13">
        <f>[14]Globals!I59</f>
        <v>71</v>
      </c>
      <c r="I60" s="13">
        <f>[14]Globals!J59</f>
        <v>71</v>
      </c>
      <c r="J60" s="13">
        <f>[14]Globals!K59</f>
        <v>0.74647887323943662</v>
      </c>
      <c r="K60" s="13">
        <f>[14]Globals!L59</f>
        <v>1</v>
      </c>
      <c r="L60" s="13">
        <f>[14]Globals!M59</f>
        <v>0.7230553213377523</v>
      </c>
      <c r="M60" s="13">
        <f>[14]Globals!N59</f>
        <v>1</v>
      </c>
      <c r="N60" s="13">
        <f>[14]Globals!O59</f>
        <v>1</v>
      </c>
      <c r="O60" s="13">
        <f>[14]Globals!P59</f>
        <v>1</v>
      </c>
      <c r="P60" s="13">
        <f>[14]Globals!Q59</f>
        <v>1</v>
      </c>
      <c r="Q60" s="13">
        <f>[14]Globals!R59</f>
        <v>1</v>
      </c>
      <c r="R60" s="13">
        <f>[14]Globals!S59</f>
        <v>0.74647887323943662</v>
      </c>
      <c r="S60" s="13">
        <f>[14]Globals!T59</f>
        <v>0.54061476848346701</v>
      </c>
      <c r="T60" s="13">
        <f>[14]Globals!U59</f>
        <v>0.74647887323943662</v>
      </c>
      <c r="U60" s="13">
        <f>[14]Globals!V59</f>
        <v>0.74647887323943662</v>
      </c>
      <c r="V60" s="13">
        <f>[14]Globals!W59</f>
        <v>0.74647887323943662</v>
      </c>
      <c r="W60" s="13">
        <f>[14]Globals!X59</f>
        <v>0.74647887323943662</v>
      </c>
      <c r="X60" s="14">
        <f>[14]Globals!Y59</f>
        <v>0.74647887323943662</v>
      </c>
      <c r="Z60" s="16" t="s">
        <v>27</v>
      </c>
      <c r="AA60" s="16">
        <f t="shared" si="29"/>
        <v>0.74647887323943662</v>
      </c>
      <c r="AB60" s="14">
        <f t="shared" si="30"/>
        <v>1</v>
      </c>
      <c r="AC60" s="14">
        <f t="shared" si="31"/>
        <v>0.74647887323943662</v>
      </c>
      <c r="AD60" s="14"/>
    </row>
    <row r="61" spans="1:30" x14ac:dyDescent="0.35">
      <c r="A61" s="12" t="s">
        <v>28</v>
      </c>
      <c r="B61" s="16">
        <f>[14]Globals!C60</f>
        <v>3.7745551000000699</v>
      </c>
      <c r="C61" s="13">
        <f>[14]Globals!D60</f>
        <v>12.95710722499987</v>
      </c>
      <c r="D61" s="13">
        <f>[14]Globals!E60</f>
        <v>0.84900179999996439</v>
      </c>
      <c r="E61" s="13">
        <f>[14]Globals!F60</f>
        <v>1.231142302631561E-2</v>
      </c>
      <c r="F61" s="13">
        <f>[14]Globals!G60</f>
        <v>0.64550123333328213</v>
      </c>
      <c r="G61" s="13">
        <f>[14]Globals!H60</f>
        <v>0.33100878306214793</v>
      </c>
      <c r="H61" s="13">
        <f>[14]Globals!I60</f>
        <v>73</v>
      </c>
      <c r="I61" s="13">
        <f>[14]Globals!J60</f>
        <v>73</v>
      </c>
      <c r="J61" s="13">
        <f>[14]Globals!K60</f>
        <v>0.89830508474576276</v>
      </c>
      <c r="K61" s="13">
        <f>[14]Globals!L60</f>
        <v>1</v>
      </c>
      <c r="L61" s="13">
        <f>[14]Globals!M60</f>
        <v>0.74687849605850265</v>
      </c>
      <c r="M61" s="13">
        <f>[14]Globals!N60</f>
        <v>1</v>
      </c>
      <c r="N61" s="13">
        <f>[14]Globals!O60</f>
        <v>1</v>
      </c>
      <c r="O61" s="13">
        <f>[14]Globals!P60</f>
        <v>1</v>
      </c>
      <c r="P61" s="13">
        <f>[14]Globals!Q60</f>
        <v>1</v>
      </c>
      <c r="Q61" s="13">
        <f>[14]Globals!R60</f>
        <v>1</v>
      </c>
      <c r="R61" s="13">
        <f>[14]Globals!S60</f>
        <v>0.89830508474576276</v>
      </c>
      <c r="S61" s="13">
        <f>[14]Globals!T60</f>
        <v>0.67092475069662094</v>
      </c>
      <c r="T61" s="13">
        <f>[14]Globals!U60</f>
        <v>0.89830508474576276</v>
      </c>
      <c r="U61" s="13">
        <f>[14]Globals!V60</f>
        <v>0.89830508474576276</v>
      </c>
      <c r="V61" s="13">
        <f>[14]Globals!W60</f>
        <v>0.89830508474576276</v>
      </c>
      <c r="W61" s="13">
        <f>[14]Globals!X60</f>
        <v>0.89830508474576276</v>
      </c>
      <c r="X61" s="14">
        <f>[14]Globals!Y60</f>
        <v>0.89830508474576276</v>
      </c>
      <c r="Z61" s="16" t="s">
        <v>28</v>
      </c>
      <c r="AA61" s="16">
        <f t="shared" si="29"/>
        <v>0.89830508474576276</v>
      </c>
      <c r="AB61" s="14">
        <f t="shared" si="30"/>
        <v>1</v>
      </c>
      <c r="AC61" s="14">
        <f t="shared" si="31"/>
        <v>0.89830508474576276</v>
      </c>
      <c r="AD61" s="14"/>
    </row>
    <row r="62" spans="1:30" x14ac:dyDescent="0.35">
      <c r="A62" s="12" t="s">
        <v>29</v>
      </c>
      <c r="B62" s="16">
        <f>[14]Globals!C61</f>
        <v>4.4650589999999966</v>
      </c>
      <c r="C62" s="13">
        <f>[14]Globals!D61</f>
        <v>19.46878769999967</v>
      </c>
      <c r="D62" s="13">
        <f>[14]Globals!E61</f>
        <v>1.2541030999999661</v>
      </c>
      <c r="E62" s="13">
        <f>[14]Globals!F61</f>
        <v>1.595027483974366E-2</v>
      </c>
      <c r="F62" s="13">
        <f>[14]Globals!G61</f>
        <v>1.095564373333324</v>
      </c>
      <c r="G62" s="13">
        <f>[14]Globals!H61</f>
        <v>0.815454025105803</v>
      </c>
      <c r="H62" s="13">
        <f>[14]Globals!I61</f>
        <v>82</v>
      </c>
      <c r="I62" s="13">
        <f>[14]Globals!J61</f>
        <v>82</v>
      </c>
      <c r="J62" s="13">
        <f>[14]Globals!K61</f>
        <v>0.92982456140350878</v>
      </c>
      <c r="K62" s="13">
        <f>[14]Globals!L61</f>
        <v>1</v>
      </c>
      <c r="L62" s="13">
        <f>[14]Globals!M61</f>
        <v>0.76156311988116843</v>
      </c>
      <c r="M62" s="13">
        <f>[14]Globals!N61</f>
        <v>1</v>
      </c>
      <c r="N62" s="13">
        <f>[14]Globals!O61</f>
        <v>1</v>
      </c>
      <c r="O62" s="13">
        <f>[14]Globals!P61</f>
        <v>1</v>
      </c>
      <c r="P62" s="13">
        <f>[14]Globals!Q61</f>
        <v>1</v>
      </c>
      <c r="Q62" s="13">
        <f>[14]Globals!R61</f>
        <v>1</v>
      </c>
      <c r="R62" s="13">
        <f>[14]Globals!S61</f>
        <v>0.92982456140350878</v>
      </c>
      <c r="S62" s="13">
        <f>[14]Globals!T61</f>
        <v>0.70812009392459518</v>
      </c>
      <c r="T62" s="13">
        <f>[14]Globals!U61</f>
        <v>0.92982456140350878</v>
      </c>
      <c r="U62" s="13">
        <f>[14]Globals!V61</f>
        <v>0.92982456140350878</v>
      </c>
      <c r="V62" s="13">
        <f>[14]Globals!W61</f>
        <v>0.92982456140350878</v>
      </c>
      <c r="W62" s="13">
        <f>[14]Globals!X61</f>
        <v>0.92982456140350878</v>
      </c>
      <c r="X62" s="14">
        <f>[14]Globals!Y61</f>
        <v>0.92982456140350878</v>
      </c>
      <c r="Z62" s="16" t="s">
        <v>29</v>
      </c>
      <c r="AA62" s="16">
        <f t="shared" si="29"/>
        <v>0.92982456140350878</v>
      </c>
      <c r="AB62" s="14">
        <f t="shared" si="30"/>
        <v>1</v>
      </c>
      <c r="AC62" s="14">
        <f t="shared" si="31"/>
        <v>0.92982456140350878</v>
      </c>
      <c r="AD62" s="14"/>
    </row>
    <row r="63" spans="1:30" x14ac:dyDescent="0.35">
      <c r="A63" s="12" t="s">
        <v>32</v>
      </c>
      <c r="B63" s="16">
        <f>B61-B59</f>
        <v>9.2531500000073041E-2</v>
      </c>
      <c r="C63" s="13">
        <f t="shared" ref="C63:X63" si="32">C61-C59</f>
        <v>2.2893409000000204</v>
      </c>
      <c r="D63" s="13">
        <f t="shared" si="32"/>
        <v>0.14482125624996556</v>
      </c>
      <c r="E63" s="13">
        <f t="shared" si="32"/>
        <v>1.0791813862785996E-3</v>
      </c>
      <c r="F63" s="13">
        <f t="shared" si="32"/>
        <v>0.13906703999997583</v>
      </c>
      <c r="G63" s="13">
        <f t="shared" si="32"/>
        <v>0.10917389728171592</v>
      </c>
      <c r="H63" s="13">
        <f t="shared" si="32"/>
        <v>14</v>
      </c>
      <c r="I63" s="13">
        <f t="shared" si="32"/>
        <v>14</v>
      </c>
      <c r="J63" s="13">
        <f t="shared" si="32"/>
        <v>0.17227768748548877</v>
      </c>
      <c r="K63" s="13">
        <f t="shared" si="32"/>
        <v>0</v>
      </c>
      <c r="L63" s="13">
        <f t="shared" si="32"/>
        <v>3.9352607430599429E-2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0.17227768748548877</v>
      </c>
      <c r="S63" s="13">
        <f t="shared" si="32"/>
        <v>0.15681567276120878</v>
      </c>
      <c r="T63" s="13">
        <f t="shared" si="32"/>
        <v>0.17227768748548877</v>
      </c>
      <c r="U63" s="13">
        <f t="shared" si="32"/>
        <v>0.17227768748548877</v>
      </c>
      <c r="V63" s="13">
        <f t="shared" si="32"/>
        <v>0.17227768748548877</v>
      </c>
      <c r="W63" s="13">
        <f t="shared" si="32"/>
        <v>0.17227768748548877</v>
      </c>
      <c r="X63" s="14">
        <f t="shared" si="32"/>
        <v>0.17227768748548877</v>
      </c>
      <c r="Z63" s="16" t="s">
        <v>32</v>
      </c>
      <c r="AA63" s="16">
        <f t="shared" si="29"/>
        <v>0.17227768748548877</v>
      </c>
      <c r="AB63" s="14">
        <f t="shared" si="30"/>
        <v>0</v>
      </c>
      <c r="AC63" s="14">
        <f t="shared" si="31"/>
        <v>0.17227768748548877</v>
      </c>
      <c r="AD63" s="14"/>
    </row>
    <row r="64" spans="1:30" ht="15" thickBot="1" x14ac:dyDescent="0.4">
      <c r="A64" s="8" t="s">
        <v>33</v>
      </c>
      <c r="B64" s="4">
        <f>B62-B58</f>
        <v>0.84573560000023962</v>
      </c>
      <c r="C64" s="5">
        <f t="shared" ref="C64:X64" si="33">C62-C58</f>
        <v>9.4960007999995959</v>
      </c>
      <c r="D64" s="5">
        <f t="shared" si="33"/>
        <v>0.59349996874995958</v>
      </c>
      <c r="E64" s="5">
        <f t="shared" si="33"/>
        <v>5.0586501114821703E-3</v>
      </c>
      <c r="F64" s="5">
        <f t="shared" si="33"/>
        <v>0.63688846666664922</v>
      </c>
      <c r="G64" s="5">
        <f t="shared" si="33"/>
        <v>0.63316707425923024</v>
      </c>
      <c r="H64" s="5">
        <f t="shared" si="33"/>
        <v>25</v>
      </c>
      <c r="I64" s="5">
        <f t="shared" si="33"/>
        <v>25</v>
      </c>
      <c r="J64" s="5">
        <f t="shared" si="33"/>
        <v>0.28348309798887461</v>
      </c>
      <c r="K64" s="5">
        <f t="shared" si="33"/>
        <v>0</v>
      </c>
      <c r="L64" s="5">
        <f t="shared" si="33"/>
        <v>0.12695688559444596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0.28348309798887461</v>
      </c>
      <c r="S64" s="5">
        <f t="shared" si="33"/>
        <v>0.29476607237141816</v>
      </c>
      <c r="T64" s="5">
        <f t="shared" si="33"/>
        <v>0.28348309798887461</v>
      </c>
      <c r="U64" s="5">
        <f t="shared" si="33"/>
        <v>0.28348309798887461</v>
      </c>
      <c r="V64" s="5">
        <f t="shared" si="33"/>
        <v>0.28348309798887461</v>
      </c>
      <c r="W64" s="5">
        <f t="shared" si="33"/>
        <v>0.28348309798887461</v>
      </c>
      <c r="X64" s="6">
        <f t="shared" si="33"/>
        <v>0.28348309798887461</v>
      </c>
      <c r="Z64" s="4" t="s">
        <v>33</v>
      </c>
      <c r="AA64" s="4">
        <f t="shared" si="29"/>
        <v>0.28348309798887461</v>
      </c>
      <c r="AB64" s="6">
        <f t="shared" si="30"/>
        <v>0</v>
      </c>
      <c r="AC64" s="6">
        <f t="shared" si="31"/>
        <v>0.28348309798887461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[15]Globals!C55</f>
        <v>3.6501035260000441</v>
      </c>
      <c r="C69" s="2">
        <f>[15]Globals!D55</f>
        <v>11.991593300000019</v>
      </c>
      <c r="D69" s="2">
        <f>[15]Globals!E55</f>
        <v>0.58319518281818394</v>
      </c>
      <c r="E69" s="2">
        <f>[15]Globals!F55</f>
        <v>8.5309994809765564E-3</v>
      </c>
      <c r="F69" s="2">
        <f>[15]Globals!G55</f>
        <v>0.43715192838095268</v>
      </c>
      <c r="G69" s="2">
        <f>[15]Globals!H55</f>
        <v>0.2119568591941042</v>
      </c>
      <c r="H69" s="2">
        <f>[15]Globals!I55</f>
        <v>68.3</v>
      </c>
      <c r="I69" s="2">
        <f>[15]Globals!J55</f>
        <v>68.3</v>
      </c>
      <c r="J69" s="2">
        <f>[15]Globals!K55</f>
        <v>0.78574150885607208</v>
      </c>
      <c r="K69" s="2">
        <f>[15]Globals!L55</f>
        <v>1</v>
      </c>
      <c r="L69" s="2">
        <f>[15]Globals!M55</f>
        <v>0.72582686814235831</v>
      </c>
      <c r="M69" s="2">
        <f>[15]Globals!N55</f>
        <v>1</v>
      </c>
      <c r="N69" s="2">
        <f>[15]Globals!O55</f>
        <v>1</v>
      </c>
      <c r="O69" s="2">
        <f>[15]Globals!P55</f>
        <v>1</v>
      </c>
      <c r="P69" s="2">
        <f>[15]Globals!Q55</f>
        <v>1</v>
      </c>
      <c r="Q69" s="2">
        <f>[15]Globals!R55</f>
        <v>1</v>
      </c>
      <c r="R69" s="2">
        <f>[15]Globals!S55</f>
        <v>0.78574150885607208</v>
      </c>
      <c r="S69" s="2">
        <f>[15]Globals!T55</f>
        <v>0.57243595430542837</v>
      </c>
      <c r="T69" s="2">
        <f>[15]Globals!U55</f>
        <v>0.78574150885607208</v>
      </c>
      <c r="U69" s="2">
        <f>[15]Globals!V55</f>
        <v>0.78574150885607208</v>
      </c>
      <c r="V69" s="2">
        <f>[15]Globals!W55</f>
        <v>0.78574150885607208</v>
      </c>
      <c r="W69" s="2">
        <f>[15]Globals!X55</f>
        <v>0.78574150885607208</v>
      </c>
      <c r="X69" s="3">
        <f>[15]Globals!Y55</f>
        <v>0.78574150885607208</v>
      </c>
      <c r="Z69" s="1" t="s">
        <v>23</v>
      </c>
      <c r="AA69" s="1">
        <f t="shared" ref="AA69:AA77" si="34">J69</f>
        <v>0.78574150885607208</v>
      </c>
      <c r="AB69" s="3">
        <f t="shared" ref="AB69:AB77" si="35">Q69</f>
        <v>1</v>
      </c>
      <c r="AC69" s="3">
        <f t="shared" ref="AC69:AC77" si="36">X69</f>
        <v>0.78574150885607208</v>
      </c>
      <c r="AD69" s="3"/>
    </row>
    <row r="70" spans="1:30" x14ac:dyDescent="0.35">
      <c r="A70" s="12" t="s">
        <v>24</v>
      </c>
      <c r="B70" s="16">
        <f>[15]Globals!C56</f>
        <v>0.15190266524996349</v>
      </c>
      <c r="C70" s="13">
        <f>[15]Globals!D56</f>
        <v>1.9516059543628519</v>
      </c>
      <c r="D70" s="13">
        <f>[15]Globals!E56</f>
        <v>8.8622986066521345E-2</v>
      </c>
      <c r="E70" s="13">
        <f>[15]Globals!F56</f>
        <v>6.4698344773141212E-4</v>
      </c>
      <c r="F70" s="13">
        <f>[15]Globals!G56</f>
        <v>8.9872592141896926E-2</v>
      </c>
      <c r="G70" s="13">
        <f>[15]Globals!H56</f>
        <v>4.5513242532847782E-2</v>
      </c>
      <c r="H70" s="13">
        <f>[15]Globals!I56</f>
        <v>7.5869113933006966</v>
      </c>
      <c r="I70" s="13">
        <f>[15]Globals!J56</f>
        <v>7.5869113933006966</v>
      </c>
      <c r="J70" s="13">
        <f>[15]Globals!K56</f>
        <v>8.9950046587048027E-2</v>
      </c>
      <c r="K70" s="13">
        <f>[15]Globals!L56</f>
        <v>0</v>
      </c>
      <c r="L70" s="13">
        <f>[15]Globals!M56</f>
        <v>2.7704739962213679E-2</v>
      </c>
      <c r="M70" s="13">
        <f>[15]Globals!N56</f>
        <v>0</v>
      </c>
      <c r="N70" s="13">
        <f>[15]Globals!O56</f>
        <v>0</v>
      </c>
      <c r="O70" s="13">
        <f>[15]Globals!P56</f>
        <v>0</v>
      </c>
      <c r="P70" s="13">
        <f>[15]Globals!Q56</f>
        <v>0</v>
      </c>
      <c r="Q70" s="13">
        <f>[15]Globals!R56</f>
        <v>0</v>
      </c>
      <c r="R70" s="13">
        <f>[15]Globals!S56</f>
        <v>8.9950046587048027E-2</v>
      </c>
      <c r="S70" s="13">
        <f>[15]Globals!T56</f>
        <v>8.4776829654563984E-2</v>
      </c>
      <c r="T70" s="13">
        <f>[15]Globals!U56</f>
        <v>8.9950046587048027E-2</v>
      </c>
      <c r="U70" s="13">
        <f>[15]Globals!V56</f>
        <v>8.9950046587048027E-2</v>
      </c>
      <c r="V70" s="13">
        <f>[15]Globals!W56</f>
        <v>8.9950046587048027E-2</v>
      </c>
      <c r="W70" s="13">
        <f>[15]Globals!X56</f>
        <v>8.9950046587048027E-2</v>
      </c>
      <c r="X70" s="14">
        <f>[15]Globals!Y56</f>
        <v>8.9950046587048027E-2</v>
      </c>
      <c r="Z70" s="16" t="s">
        <v>24</v>
      </c>
      <c r="AA70" s="16">
        <f t="shared" si="34"/>
        <v>8.9950046587048027E-2</v>
      </c>
      <c r="AB70" s="14">
        <f t="shared" si="35"/>
        <v>0</v>
      </c>
      <c r="AC70" s="14">
        <f t="shared" si="36"/>
        <v>8.9950046587048027E-2</v>
      </c>
      <c r="AD70" s="14"/>
    </row>
    <row r="71" spans="1:30" x14ac:dyDescent="0.35">
      <c r="A71" s="12" t="s">
        <v>25</v>
      </c>
      <c r="B71" s="16">
        <f>[15]Globals!C57</f>
        <v>3.5300032000000101</v>
      </c>
      <c r="C71" s="13">
        <f>[15]Globals!D57</f>
        <v>9.9568678000007367</v>
      </c>
      <c r="D71" s="13">
        <f>[15]Globals!E57</f>
        <v>0.4930326227272856</v>
      </c>
      <c r="E71" s="13">
        <f>[15]Globals!F57</f>
        <v>7.9292292464119424E-3</v>
      </c>
      <c r="F71" s="13">
        <f>[15]Globals!G57</f>
        <v>0.34516648095238961</v>
      </c>
      <c r="G71" s="13">
        <f>[15]Globals!H57</f>
        <v>0.1693411945634902</v>
      </c>
      <c r="H71" s="13">
        <f>[15]Globals!I57</f>
        <v>57</v>
      </c>
      <c r="I71" s="13">
        <f>[15]Globals!J57</f>
        <v>57</v>
      </c>
      <c r="J71" s="13">
        <f>[15]Globals!K57</f>
        <v>0.63855421686746983</v>
      </c>
      <c r="K71" s="13">
        <f>[15]Globals!L57</f>
        <v>1</v>
      </c>
      <c r="L71" s="13">
        <f>[15]Globals!M57</f>
        <v>0.63746331817267432</v>
      </c>
      <c r="M71" s="13">
        <f>[15]Globals!N57</f>
        <v>1</v>
      </c>
      <c r="N71" s="13">
        <f>[15]Globals!O57</f>
        <v>1</v>
      </c>
      <c r="O71" s="13">
        <f>[15]Globals!P57</f>
        <v>1</v>
      </c>
      <c r="P71" s="13">
        <f>[15]Globals!Q57</f>
        <v>1</v>
      </c>
      <c r="Q71" s="13">
        <f>[15]Globals!R57</f>
        <v>1</v>
      </c>
      <c r="R71" s="13">
        <f>[15]Globals!S57</f>
        <v>0.63855421686746983</v>
      </c>
      <c r="S71" s="13">
        <f>[15]Globals!T57</f>
        <v>0.41269012945785521</v>
      </c>
      <c r="T71" s="13">
        <f>[15]Globals!U57</f>
        <v>0.63855421686746983</v>
      </c>
      <c r="U71" s="13">
        <f>[15]Globals!V57</f>
        <v>0.63855421686746983</v>
      </c>
      <c r="V71" s="13">
        <f>[15]Globals!W57</f>
        <v>0.63855421686746983</v>
      </c>
      <c r="W71" s="13">
        <f>[15]Globals!X57</f>
        <v>0.63855421686746983</v>
      </c>
      <c r="X71" s="14">
        <f>[15]Globals!Y57</f>
        <v>0.63855421686746983</v>
      </c>
      <c r="Z71" s="16" t="s">
        <v>25</v>
      </c>
      <c r="AA71" s="16">
        <f t="shared" si="34"/>
        <v>0.63855421686746983</v>
      </c>
      <c r="AB71" s="14">
        <f t="shared" si="35"/>
        <v>1</v>
      </c>
      <c r="AC71" s="14">
        <f t="shared" si="36"/>
        <v>0.63855421686746983</v>
      </c>
      <c r="AD71" s="14"/>
    </row>
    <row r="72" spans="1:30" x14ac:dyDescent="0.35">
      <c r="A72" s="12" t="s">
        <v>26</v>
      </c>
      <c r="B72" s="16">
        <f>[15]Globals!C58</f>
        <v>3.5653558749999661</v>
      </c>
      <c r="C72" s="13">
        <f>[15]Globals!D58</f>
        <v>10.54587064999876</v>
      </c>
      <c r="D72" s="13">
        <f>[15]Globals!E58</f>
        <v>0.51609200681813872</v>
      </c>
      <c r="E72" s="13">
        <f>[15]Globals!F58</f>
        <v>8.1250824316476886E-3</v>
      </c>
      <c r="F72" s="13">
        <f>[15]Globals!G58</f>
        <v>0.36811499047616297</v>
      </c>
      <c r="G72" s="13">
        <f>[15]Globals!H58</f>
        <v>0.17579850156321131</v>
      </c>
      <c r="H72" s="13">
        <f>[15]Globals!I58</f>
        <v>59</v>
      </c>
      <c r="I72" s="13">
        <f>[15]Globals!J58</f>
        <v>59</v>
      </c>
      <c r="J72" s="13">
        <f>[15]Globals!K58</f>
        <v>0.71621621621621623</v>
      </c>
      <c r="K72" s="13">
        <f>[15]Globals!L58</f>
        <v>1</v>
      </c>
      <c r="L72" s="13">
        <f>[15]Globals!M58</f>
        <v>0.71543321470978893</v>
      </c>
      <c r="M72" s="13">
        <f>[15]Globals!N58</f>
        <v>1</v>
      </c>
      <c r="N72" s="13">
        <f>[15]Globals!O58</f>
        <v>1</v>
      </c>
      <c r="O72" s="13">
        <f>[15]Globals!P58</f>
        <v>1</v>
      </c>
      <c r="P72" s="13">
        <f>[15]Globals!Q58</f>
        <v>1</v>
      </c>
      <c r="Q72" s="13">
        <f>[15]Globals!R58</f>
        <v>1</v>
      </c>
      <c r="R72" s="13">
        <f>[15]Globals!S58</f>
        <v>0.71621621621621623</v>
      </c>
      <c r="S72" s="13">
        <f>[15]Globals!T58</f>
        <v>0.51123860172547109</v>
      </c>
      <c r="T72" s="13">
        <f>[15]Globals!U58</f>
        <v>0.71621621621621623</v>
      </c>
      <c r="U72" s="13">
        <f>[15]Globals!V58</f>
        <v>0.71621621621621623</v>
      </c>
      <c r="V72" s="13">
        <f>[15]Globals!W58</f>
        <v>0.71621621621621623</v>
      </c>
      <c r="W72" s="13">
        <f>[15]Globals!X58</f>
        <v>0.71621621621621623</v>
      </c>
      <c r="X72" s="14">
        <f>[15]Globals!Y58</f>
        <v>0.71621621621621623</v>
      </c>
      <c r="Z72" s="16" t="s">
        <v>26</v>
      </c>
      <c r="AA72" s="16">
        <f t="shared" si="34"/>
        <v>0.71621621621621623</v>
      </c>
      <c r="AB72" s="14">
        <f t="shared" si="35"/>
        <v>1</v>
      </c>
      <c r="AC72" s="14">
        <f t="shared" si="36"/>
        <v>0.71621621621621623</v>
      </c>
      <c r="AD72" s="14"/>
    </row>
    <row r="73" spans="1:30" x14ac:dyDescent="0.35">
      <c r="A73" s="12" t="s">
        <v>27</v>
      </c>
      <c r="B73" s="16">
        <f>[15]Globals!C59</f>
        <v>3.600699849999899</v>
      </c>
      <c r="C73" s="13">
        <f>[15]Globals!D59</f>
        <v>11.881259400000371</v>
      </c>
      <c r="D73" s="13">
        <f>[15]Globals!E59</f>
        <v>0.57669803636365069</v>
      </c>
      <c r="E73" s="13">
        <f>[15]Globals!F59</f>
        <v>8.4075799206351186E-3</v>
      </c>
      <c r="F73" s="13">
        <f>[15]Globals!G59</f>
        <v>0.43411210476191769</v>
      </c>
      <c r="G73" s="13">
        <f>[15]Globals!H59</f>
        <v>0.21232499145973971</v>
      </c>
      <c r="H73" s="13">
        <f>[15]Globals!I59</f>
        <v>70</v>
      </c>
      <c r="I73" s="13">
        <f>[15]Globals!J59</f>
        <v>70</v>
      </c>
      <c r="J73" s="13">
        <f>[15]Globals!K59</f>
        <v>0.75714285714285712</v>
      </c>
      <c r="K73" s="13">
        <f>[15]Globals!L59</f>
        <v>1</v>
      </c>
      <c r="L73" s="13">
        <f>[15]Globals!M59</f>
        <v>0.72457127451969316</v>
      </c>
      <c r="M73" s="13">
        <f>[15]Globals!N59</f>
        <v>1</v>
      </c>
      <c r="N73" s="13">
        <f>[15]Globals!O59</f>
        <v>1</v>
      </c>
      <c r="O73" s="13">
        <f>[15]Globals!P59</f>
        <v>1</v>
      </c>
      <c r="P73" s="13">
        <f>[15]Globals!Q59</f>
        <v>1</v>
      </c>
      <c r="Q73" s="13">
        <f>[15]Globals!R59</f>
        <v>1</v>
      </c>
      <c r="R73" s="13">
        <f>[15]Globals!S59</f>
        <v>0.75714285714285712</v>
      </c>
      <c r="S73" s="13">
        <f>[15]Globals!T59</f>
        <v>0.54662093133256406</v>
      </c>
      <c r="T73" s="13">
        <f>[15]Globals!U59</f>
        <v>0.75714285714285712</v>
      </c>
      <c r="U73" s="13">
        <f>[15]Globals!V59</f>
        <v>0.75714285714285712</v>
      </c>
      <c r="V73" s="13">
        <f>[15]Globals!W59</f>
        <v>0.75714285714285712</v>
      </c>
      <c r="W73" s="13">
        <f>[15]Globals!X59</f>
        <v>0.75714285714285712</v>
      </c>
      <c r="X73" s="14">
        <f>[15]Globals!Y59</f>
        <v>0.75714285714285712</v>
      </c>
      <c r="Z73" s="16" t="s">
        <v>27</v>
      </c>
      <c r="AA73" s="16">
        <f t="shared" si="34"/>
        <v>0.75714285714285712</v>
      </c>
      <c r="AB73" s="14">
        <f t="shared" si="35"/>
        <v>1</v>
      </c>
      <c r="AC73" s="14">
        <f t="shared" si="36"/>
        <v>0.75714285714285712</v>
      </c>
      <c r="AD73" s="14"/>
    </row>
    <row r="74" spans="1:30" x14ac:dyDescent="0.35">
      <c r="A74" s="12" t="s">
        <v>28</v>
      </c>
      <c r="B74" s="16">
        <f>[15]Globals!C60</f>
        <v>3.6578457250000298</v>
      </c>
      <c r="C74" s="13">
        <f>[15]Globals!D60</f>
        <v>12.440010100000359</v>
      </c>
      <c r="D74" s="13">
        <f>[15]Globals!E60</f>
        <v>0.60344375340909506</v>
      </c>
      <c r="E74" s="13">
        <f>[15]Globals!F60</f>
        <v>8.6352261496546005E-3</v>
      </c>
      <c r="F74" s="13">
        <f>[15]Globals!G60</f>
        <v>0.46178688571429088</v>
      </c>
      <c r="G74" s="13">
        <f>[15]Globals!H60</f>
        <v>0.2183928579053295</v>
      </c>
      <c r="H74" s="13">
        <f>[15]Globals!I60</f>
        <v>74</v>
      </c>
      <c r="I74" s="13">
        <f>[15]Globals!J60</f>
        <v>74</v>
      </c>
      <c r="J74" s="13">
        <f>[15]Globals!K60</f>
        <v>0.89830508474576276</v>
      </c>
      <c r="K74" s="13">
        <f>[15]Globals!L60</f>
        <v>1</v>
      </c>
      <c r="L74" s="13">
        <f>[15]Globals!M60</f>
        <v>0.74933998041639727</v>
      </c>
      <c r="M74" s="13">
        <f>[15]Globals!N60</f>
        <v>1</v>
      </c>
      <c r="N74" s="13">
        <f>[15]Globals!O60</f>
        <v>1</v>
      </c>
      <c r="O74" s="13">
        <f>[15]Globals!P60</f>
        <v>1</v>
      </c>
      <c r="P74" s="13">
        <f>[15]Globals!Q60</f>
        <v>1</v>
      </c>
      <c r="Q74" s="13">
        <f>[15]Globals!R60</f>
        <v>1</v>
      </c>
      <c r="R74" s="13">
        <f>[15]Globals!S60</f>
        <v>0.89830508474576276</v>
      </c>
      <c r="S74" s="13">
        <f>[15]Globals!T60</f>
        <v>0.67206694385273202</v>
      </c>
      <c r="T74" s="13">
        <f>[15]Globals!U60</f>
        <v>0.89830508474576276</v>
      </c>
      <c r="U74" s="13">
        <f>[15]Globals!V60</f>
        <v>0.89830508474576276</v>
      </c>
      <c r="V74" s="13">
        <f>[15]Globals!W60</f>
        <v>0.89830508474576276</v>
      </c>
      <c r="W74" s="13">
        <f>[15]Globals!X60</f>
        <v>0.89830508474576276</v>
      </c>
      <c r="X74" s="14">
        <f>[15]Globals!Y60</f>
        <v>0.89830508474576276</v>
      </c>
      <c r="Z74" s="16" t="s">
        <v>28</v>
      </c>
      <c r="AA74" s="16">
        <f t="shared" si="34"/>
        <v>0.89830508474576276</v>
      </c>
      <c r="AB74" s="14">
        <f t="shared" si="35"/>
        <v>1</v>
      </c>
      <c r="AC74" s="14">
        <f t="shared" si="36"/>
        <v>0.89830508474576276</v>
      </c>
      <c r="AD74" s="14"/>
    </row>
    <row r="75" spans="1:30" x14ac:dyDescent="0.35">
      <c r="A75" s="12" t="s">
        <v>29</v>
      </c>
      <c r="B75" s="16">
        <f>[15]Globals!C61</f>
        <v>4.3654002999991226</v>
      </c>
      <c r="C75" s="13">
        <f>[15]Globals!D61</f>
        <v>19.14103949999992</v>
      </c>
      <c r="D75" s="13">
        <f>[15]Globals!E61</f>
        <v>0.90679406363637394</v>
      </c>
      <c r="E75" s="13">
        <f>[15]Globals!F61</f>
        <v>1.119498843995523E-2</v>
      </c>
      <c r="F75" s="13">
        <f>[15]Globals!G61</f>
        <v>0.74209852857148106</v>
      </c>
      <c r="G75" s="13">
        <f>[15]Globals!H61</f>
        <v>0.36941816452382009</v>
      </c>
      <c r="H75" s="13">
        <f>[15]Globals!I61</f>
        <v>83</v>
      </c>
      <c r="I75" s="13">
        <f>[15]Globals!J61</f>
        <v>83</v>
      </c>
      <c r="J75" s="13">
        <f>[15]Globals!K61</f>
        <v>0.92982456140350878</v>
      </c>
      <c r="K75" s="13">
        <f>[15]Globals!L61</f>
        <v>1</v>
      </c>
      <c r="L75" s="13">
        <f>[15]Globals!M61</f>
        <v>0.76191917550701627</v>
      </c>
      <c r="M75" s="13">
        <f>[15]Globals!N61</f>
        <v>1</v>
      </c>
      <c r="N75" s="13">
        <f>[15]Globals!O61</f>
        <v>1</v>
      </c>
      <c r="O75" s="13">
        <f>[15]Globals!P61</f>
        <v>1</v>
      </c>
      <c r="P75" s="13">
        <f>[15]Globals!Q61</f>
        <v>1</v>
      </c>
      <c r="Q75" s="13">
        <f>[15]Globals!R61</f>
        <v>1</v>
      </c>
      <c r="R75" s="13">
        <f>[15]Globals!S61</f>
        <v>0.92982456140350878</v>
      </c>
      <c r="S75" s="13">
        <f>[15]Globals!T61</f>
        <v>0.70845116319073442</v>
      </c>
      <c r="T75" s="13">
        <f>[15]Globals!U61</f>
        <v>0.92982456140350878</v>
      </c>
      <c r="U75" s="13">
        <f>[15]Globals!V61</f>
        <v>0.92982456140350878</v>
      </c>
      <c r="V75" s="13">
        <f>[15]Globals!W61</f>
        <v>0.92982456140350878</v>
      </c>
      <c r="W75" s="13">
        <f>[15]Globals!X61</f>
        <v>0.92982456140350878</v>
      </c>
      <c r="X75" s="14">
        <f>[15]Globals!Y61</f>
        <v>0.92982456140350878</v>
      </c>
      <c r="Z75" s="16" t="s">
        <v>29</v>
      </c>
      <c r="AA75" s="16">
        <f t="shared" si="34"/>
        <v>0.92982456140350878</v>
      </c>
      <c r="AB75" s="14">
        <f t="shared" si="35"/>
        <v>1</v>
      </c>
      <c r="AC75" s="14">
        <f t="shared" si="36"/>
        <v>0.92982456140350878</v>
      </c>
      <c r="AD75" s="14"/>
    </row>
    <row r="76" spans="1:30" x14ac:dyDescent="0.35">
      <c r="A76" s="12" t="s">
        <v>32</v>
      </c>
      <c r="B76" s="16">
        <f>B74-B72</f>
        <v>9.2489850000063711E-2</v>
      </c>
      <c r="C76" s="13">
        <f t="shared" ref="C76:X76" si="37">C74-C72</f>
        <v>1.8941394500015996</v>
      </c>
      <c r="D76" s="13">
        <f t="shared" si="37"/>
        <v>8.7351746590956347E-2</v>
      </c>
      <c r="E76" s="13">
        <f t="shared" si="37"/>
        <v>5.1014371800691197E-4</v>
      </c>
      <c r="F76" s="13">
        <f t="shared" si="37"/>
        <v>9.3671895238127911E-2</v>
      </c>
      <c r="G76" s="13">
        <f t="shared" si="37"/>
        <v>4.2594356342118195E-2</v>
      </c>
      <c r="H76" s="13">
        <f t="shared" si="37"/>
        <v>15</v>
      </c>
      <c r="I76" s="13">
        <f t="shared" si="37"/>
        <v>15</v>
      </c>
      <c r="J76" s="13">
        <f t="shared" si="37"/>
        <v>0.18208886852954653</v>
      </c>
      <c r="K76" s="13">
        <f t="shared" si="37"/>
        <v>0</v>
      </c>
      <c r="L76" s="13">
        <f t="shared" si="37"/>
        <v>3.3906765706608333E-2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0.18208886852954653</v>
      </c>
      <c r="S76" s="13">
        <f t="shared" si="37"/>
        <v>0.16082834212726094</v>
      </c>
      <c r="T76" s="13">
        <f t="shared" si="37"/>
        <v>0.18208886852954653</v>
      </c>
      <c r="U76" s="13">
        <f t="shared" si="37"/>
        <v>0.18208886852954653</v>
      </c>
      <c r="V76" s="13">
        <f t="shared" si="37"/>
        <v>0.18208886852954653</v>
      </c>
      <c r="W76" s="13">
        <f t="shared" si="37"/>
        <v>0.18208886852954653</v>
      </c>
      <c r="X76" s="14">
        <f t="shared" si="37"/>
        <v>0.18208886852954653</v>
      </c>
      <c r="Z76" s="16" t="s">
        <v>32</v>
      </c>
      <c r="AA76" s="16">
        <f t="shared" si="34"/>
        <v>0.18208886852954653</v>
      </c>
      <c r="AB76" s="14">
        <f t="shared" si="35"/>
        <v>0</v>
      </c>
      <c r="AC76" s="14">
        <f t="shared" si="36"/>
        <v>0.18208886852954653</v>
      </c>
      <c r="AD76" s="14"/>
    </row>
    <row r="77" spans="1:30" ht="15" thickBot="1" x14ac:dyDescent="0.4">
      <c r="A77" s="8" t="s">
        <v>33</v>
      </c>
      <c r="B77" s="4">
        <f>B75-B71</f>
        <v>0.83539709999911249</v>
      </c>
      <c r="C77" s="5">
        <f t="shared" ref="C77:X77" si="38">C75-C71</f>
        <v>9.1841716999991831</v>
      </c>
      <c r="D77" s="5">
        <f t="shared" si="38"/>
        <v>0.41376144090908834</v>
      </c>
      <c r="E77" s="5">
        <f t="shared" si="38"/>
        <v>3.2657591935432873E-3</v>
      </c>
      <c r="F77" s="5">
        <f t="shared" si="38"/>
        <v>0.39693204761909145</v>
      </c>
      <c r="G77" s="5">
        <f t="shared" si="38"/>
        <v>0.20007696996032989</v>
      </c>
      <c r="H77" s="5">
        <f t="shared" si="38"/>
        <v>26</v>
      </c>
      <c r="I77" s="5">
        <f t="shared" si="38"/>
        <v>26</v>
      </c>
      <c r="J77" s="5">
        <f t="shared" si="38"/>
        <v>0.29127034453603895</v>
      </c>
      <c r="K77" s="5">
        <f t="shared" si="38"/>
        <v>0</v>
      </c>
      <c r="L77" s="5">
        <f t="shared" si="38"/>
        <v>0.12445585733434195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0.29127034453603895</v>
      </c>
      <c r="S77" s="5">
        <f t="shared" si="38"/>
        <v>0.29576103373287921</v>
      </c>
      <c r="T77" s="5">
        <f t="shared" si="38"/>
        <v>0.29127034453603895</v>
      </c>
      <c r="U77" s="5">
        <f t="shared" si="38"/>
        <v>0.29127034453603895</v>
      </c>
      <c r="V77" s="5">
        <f t="shared" si="38"/>
        <v>0.29127034453603895</v>
      </c>
      <c r="W77" s="5">
        <f t="shared" si="38"/>
        <v>0.29127034453603895</v>
      </c>
      <c r="X77" s="6">
        <f t="shared" si="38"/>
        <v>0.29127034453603895</v>
      </c>
      <c r="Z77" s="4" t="s">
        <v>33</v>
      </c>
      <c r="AA77" s="4">
        <f t="shared" si="34"/>
        <v>0.29127034453603895</v>
      </c>
      <c r="AB77" s="6">
        <f t="shared" si="35"/>
        <v>0</v>
      </c>
      <c r="AC77" s="6">
        <f t="shared" si="36"/>
        <v>0.29127034453603895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[16]Globals!C55</f>
        <v>3.1207727559998819</v>
      </c>
      <c r="C82" s="2">
        <f>[16]Globals!D55</f>
        <v>15.843893839999829</v>
      </c>
      <c r="D82" s="2">
        <f>[16]Globals!E55</f>
        <v>1.3641385219999891</v>
      </c>
      <c r="E82" s="2">
        <f>[16]Globals!F55</f>
        <v>1.6271198480461591E-2</v>
      </c>
      <c r="F82" s="2">
        <f>[16]Globals!G55</f>
        <v>1.2044445007272711</v>
      </c>
      <c r="G82" s="2">
        <f>[16]Globals!H55</f>
        <v>0.5090302467842317</v>
      </c>
      <c r="H82" s="2">
        <f>[16]Globals!I55</f>
        <v>83.04</v>
      </c>
      <c r="I82" s="2">
        <f>[16]Globals!J55</f>
        <v>83.04</v>
      </c>
      <c r="J82" s="2">
        <f>[16]Globals!K55</f>
        <v>0.6465283828494468</v>
      </c>
      <c r="K82" s="2">
        <f>[16]Globals!L55</f>
        <v>1</v>
      </c>
      <c r="L82" s="2">
        <f>[16]Globals!M55</f>
        <v>0.67607521147909222</v>
      </c>
      <c r="M82" s="2">
        <f>[16]Globals!N55</f>
        <v>1</v>
      </c>
      <c r="N82" s="2">
        <f>[16]Globals!O55</f>
        <v>1</v>
      </c>
      <c r="O82" s="2">
        <f>[16]Globals!P55</f>
        <v>1</v>
      </c>
      <c r="P82" s="2">
        <f>[16]Globals!Q55</f>
        <v>0.99995842690119308</v>
      </c>
      <c r="Q82" s="2">
        <f>[16]Globals!R55</f>
        <v>0.99998614230039773</v>
      </c>
      <c r="R82" s="2">
        <f>[16]Globals!S55</f>
        <v>0.6465283828494468</v>
      </c>
      <c r="S82" s="2">
        <f>[16]Globals!T55</f>
        <v>0.43978599521066147</v>
      </c>
      <c r="T82" s="2">
        <f>[16]Globals!U55</f>
        <v>0.6465283828494468</v>
      </c>
      <c r="U82" s="2">
        <f>[16]Globals!V55</f>
        <v>0.6465283828494468</v>
      </c>
      <c r="V82" s="2">
        <f>[16]Globals!W55</f>
        <v>0.6465283828494468</v>
      </c>
      <c r="W82" s="2">
        <f>[16]Globals!X55</f>
        <v>0.64650469065335248</v>
      </c>
      <c r="X82" s="3">
        <f>[16]Globals!Y55</f>
        <v>0.64652048545074858</v>
      </c>
      <c r="Z82" s="1" t="s">
        <v>23</v>
      </c>
      <c r="AA82" s="1">
        <f t="shared" ref="AA82:AA90" si="39">J82</f>
        <v>0.6465283828494468</v>
      </c>
      <c r="AB82" s="3">
        <f t="shared" ref="AB82:AB90" si="40">Q82</f>
        <v>0.99998614230039773</v>
      </c>
      <c r="AC82" s="3">
        <f t="shared" ref="AC82:AC90" si="41">X82</f>
        <v>0.64652048545074858</v>
      </c>
      <c r="AD82" s="3"/>
    </row>
    <row r="83" spans="1:30" x14ac:dyDescent="0.35">
      <c r="A83" s="12" t="s">
        <v>24</v>
      </c>
      <c r="B83" s="16">
        <f>[16]Globals!C56</f>
        <v>0.21500298786013861</v>
      </c>
      <c r="C83" s="13">
        <f>[16]Globals!D56</f>
        <v>3.589972364728677</v>
      </c>
      <c r="D83" s="13">
        <f>[16]Globals!E56</f>
        <v>0.29911315994946391</v>
      </c>
      <c r="E83" s="13">
        <f>[16]Globals!F56</f>
        <v>1.9692760699467852E-3</v>
      </c>
      <c r="F83" s="13">
        <f>[16]Globals!G56</f>
        <v>0.32196384629789943</v>
      </c>
      <c r="G83" s="13">
        <f>[16]Globals!H56</f>
        <v>0.31589550212204048</v>
      </c>
      <c r="H83" s="13">
        <f>[16]Globals!I56</f>
        <v>9.2955113152663564</v>
      </c>
      <c r="I83" s="13">
        <f>[16]Globals!J56</f>
        <v>9.2955113152663564</v>
      </c>
      <c r="J83" s="13">
        <f>[16]Globals!K56</f>
        <v>7.5904550050455211E-2</v>
      </c>
      <c r="K83" s="13">
        <f>[16]Globals!L56</f>
        <v>0</v>
      </c>
      <c r="L83" s="13">
        <f>[16]Globals!M56</f>
        <v>3.9572055916114429E-2</v>
      </c>
      <c r="M83" s="13">
        <f>[16]Globals!N56</f>
        <v>0</v>
      </c>
      <c r="N83" s="13">
        <f>[16]Globals!O56</f>
        <v>0</v>
      </c>
      <c r="O83" s="13">
        <f>[16]Globals!P56</f>
        <v>0</v>
      </c>
      <c r="P83" s="13">
        <f>[16]Globals!Q56</f>
        <v>2.6641724670844222E-4</v>
      </c>
      <c r="Q83" s="13">
        <f>[16]Globals!R56</f>
        <v>8.8805748902814302E-5</v>
      </c>
      <c r="R83" s="13">
        <f>[16]Globals!S56</f>
        <v>7.5904550050455211E-2</v>
      </c>
      <c r="S83" s="13">
        <f>[16]Globals!T56</f>
        <v>7.5864525788801429E-2</v>
      </c>
      <c r="T83" s="13">
        <f>[16]Globals!U56</f>
        <v>7.5904550050455211E-2</v>
      </c>
      <c r="U83" s="13">
        <f>[16]Globals!V56</f>
        <v>7.5904550050455211E-2</v>
      </c>
      <c r="V83" s="13">
        <f>[16]Globals!W56</f>
        <v>7.5904550050455211E-2</v>
      </c>
      <c r="W83" s="13">
        <f>[16]Globals!X56</f>
        <v>7.5929106576908767E-2</v>
      </c>
      <c r="X83" s="14">
        <f>[16]Globals!Y56</f>
        <v>7.591270270124835E-2</v>
      </c>
      <c r="Z83" s="16" t="s">
        <v>24</v>
      </c>
      <c r="AA83" s="16">
        <f t="shared" si="39"/>
        <v>7.5904550050455211E-2</v>
      </c>
      <c r="AB83" s="14">
        <f t="shared" si="40"/>
        <v>8.8805748902814302E-5</v>
      </c>
      <c r="AC83" s="14">
        <f t="shared" si="41"/>
        <v>7.591270270124835E-2</v>
      </c>
      <c r="AD83" s="14"/>
    </row>
    <row r="84" spans="1:30" x14ac:dyDescent="0.35">
      <c r="A84" s="12" t="s">
        <v>25</v>
      </c>
      <c r="B84" s="16">
        <f>[16]Globals!C57</f>
        <v>2.986279899999928</v>
      </c>
      <c r="C84" s="13">
        <f>[16]Globals!D57</f>
        <v>10.930889799999481</v>
      </c>
      <c r="D84" s="13">
        <f>[16]Globals!E57</f>
        <v>0.95456124999995495</v>
      </c>
      <c r="E84" s="13">
        <f>[16]Globals!F57</f>
        <v>1.4186639926740701E-2</v>
      </c>
      <c r="F84" s="13">
        <f>[16]Globals!G57</f>
        <v>0.76335997272726464</v>
      </c>
      <c r="G84" s="13">
        <f>[16]Globals!H57</f>
        <v>0.1656804981241104</v>
      </c>
      <c r="H84" s="13">
        <f>[16]Globals!I57</f>
        <v>62</v>
      </c>
      <c r="I84" s="13">
        <f>[16]Globals!J57</f>
        <v>62</v>
      </c>
      <c r="J84" s="13">
        <f>[16]Globals!K57</f>
        <v>0.56382978723404253</v>
      </c>
      <c r="K84" s="13">
        <f>[16]Globals!L57</f>
        <v>1</v>
      </c>
      <c r="L84" s="13">
        <f>[16]Globals!M57</f>
        <v>0.61944258436082911</v>
      </c>
      <c r="M84" s="13">
        <f>[16]Globals!N57</f>
        <v>1</v>
      </c>
      <c r="N84" s="13">
        <f>[16]Globals!O57</f>
        <v>1</v>
      </c>
      <c r="O84" s="13">
        <f>[16]Globals!P57</f>
        <v>1</v>
      </c>
      <c r="P84" s="13">
        <f>[16]Globals!Q57</f>
        <v>0.99812283535455082</v>
      </c>
      <c r="Q84" s="13">
        <f>[16]Globals!R57</f>
        <v>0.99937427845151694</v>
      </c>
      <c r="R84" s="13">
        <f>[16]Globals!S57</f>
        <v>0.56382978723404253</v>
      </c>
      <c r="S84" s="13">
        <f>[16]Globals!T57</f>
        <v>0.35123473102542568</v>
      </c>
      <c r="T84" s="13">
        <f>[16]Globals!U57</f>
        <v>0.56382978723404253</v>
      </c>
      <c r="U84" s="13">
        <f>[16]Globals!V57</f>
        <v>0.56382978723404253</v>
      </c>
      <c r="V84" s="13">
        <f>[16]Globals!W57</f>
        <v>0.56382978723404253</v>
      </c>
      <c r="W84" s="13">
        <f>[16]Globals!X57</f>
        <v>0.56382978723404253</v>
      </c>
      <c r="X84" s="14">
        <f>[16]Globals!Y57</f>
        <v>0.56382978723404253</v>
      </c>
      <c r="Z84" s="16" t="s">
        <v>25</v>
      </c>
      <c r="AA84" s="16">
        <f t="shared" si="39"/>
        <v>0.56382978723404253</v>
      </c>
      <c r="AB84" s="14">
        <f t="shared" si="40"/>
        <v>0.99937427845151694</v>
      </c>
      <c r="AC84" s="14">
        <f t="shared" si="41"/>
        <v>0.56382978723404253</v>
      </c>
      <c r="AD84" s="14"/>
    </row>
    <row r="85" spans="1:30" x14ac:dyDescent="0.35">
      <c r="A85" s="12" t="s">
        <v>26</v>
      </c>
      <c r="B85" s="16">
        <f>[16]Globals!C58</f>
        <v>3.0396653000001952</v>
      </c>
      <c r="C85" s="13">
        <f>[16]Globals!D58</f>
        <v>12.803248525000351</v>
      </c>
      <c r="D85" s="13">
        <f>[16]Globals!E58</f>
        <v>1.1102382416667109</v>
      </c>
      <c r="E85" s="13">
        <f>[16]Globals!F58</f>
        <v>1.477048374999936E-2</v>
      </c>
      <c r="F85" s="13">
        <f>[16]Globals!G58</f>
        <v>0.93875553636368991</v>
      </c>
      <c r="G85" s="13">
        <f>[16]Globals!H58</f>
        <v>0.27990701088884712</v>
      </c>
      <c r="H85" s="13">
        <f>[16]Globals!I58</f>
        <v>76</v>
      </c>
      <c r="I85" s="13">
        <f>[16]Globals!J58</f>
        <v>76</v>
      </c>
      <c r="J85" s="13">
        <f>[16]Globals!K58</f>
        <v>0.56989247311827962</v>
      </c>
      <c r="K85" s="13">
        <f>[16]Globals!L58</f>
        <v>1</v>
      </c>
      <c r="L85" s="13">
        <f>[16]Globals!M58</f>
        <v>0.63011087107009889</v>
      </c>
      <c r="M85" s="13">
        <f>[16]Globals!N58</f>
        <v>1</v>
      </c>
      <c r="N85" s="13">
        <f>[16]Globals!O58</f>
        <v>1</v>
      </c>
      <c r="O85" s="13">
        <f>[16]Globals!P58</f>
        <v>1</v>
      </c>
      <c r="P85" s="13">
        <f>[16]Globals!Q58</f>
        <v>1</v>
      </c>
      <c r="Q85" s="13">
        <f>[16]Globals!R58</f>
        <v>1</v>
      </c>
      <c r="R85" s="13">
        <f>[16]Globals!S58</f>
        <v>0.56989247311827962</v>
      </c>
      <c r="S85" s="13">
        <f>[16]Globals!T58</f>
        <v>0.35909544265285209</v>
      </c>
      <c r="T85" s="13">
        <f>[16]Globals!U58</f>
        <v>0.56989247311827962</v>
      </c>
      <c r="U85" s="13">
        <f>[16]Globals!V58</f>
        <v>0.56989247311827962</v>
      </c>
      <c r="V85" s="13">
        <f>[16]Globals!W58</f>
        <v>0.56989247311827962</v>
      </c>
      <c r="W85" s="13">
        <f>[16]Globals!X58</f>
        <v>0.56989247311827962</v>
      </c>
      <c r="X85" s="14">
        <f>[16]Globals!Y58</f>
        <v>0.56989247311827962</v>
      </c>
      <c r="Z85" s="16" t="s">
        <v>26</v>
      </c>
      <c r="AA85" s="16">
        <f t="shared" si="39"/>
        <v>0.56989247311827962</v>
      </c>
      <c r="AB85" s="14">
        <f t="shared" si="40"/>
        <v>1</v>
      </c>
      <c r="AC85" s="14">
        <f t="shared" si="41"/>
        <v>0.56989247311827962</v>
      </c>
      <c r="AD85" s="14"/>
    </row>
    <row r="86" spans="1:30" x14ac:dyDescent="0.35">
      <c r="A86" s="12" t="s">
        <v>27</v>
      </c>
      <c r="B86" s="16">
        <f>[16]Globals!C59</f>
        <v>3.0577879999997042</v>
      </c>
      <c r="C86" s="13">
        <f>[16]Globals!D59</f>
        <v>13.964364499999681</v>
      </c>
      <c r="D86" s="13">
        <f>[16]Globals!E59</f>
        <v>1.2071480541666351</v>
      </c>
      <c r="E86" s="13">
        <f>[16]Globals!F59</f>
        <v>1.5042976197042869E-2</v>
      </c>
      <c r="F86" s="13">
        <f>[16]Globals!G59</f>
        <v>1.0355763727272549</v>
      </c>
      <c r="G86" s="13">
        <f>[16]Globals!H59</f>
        <v>0.34695559222353378</v>
      </c>
      <c r="H86" s="13">
        <f>[16]Globals!I59</f>
        <v>84</v>
      </c>
      <c r="I86" s="13">
        <f>[16]Globals!J59</f>
        <v>84</v>
      </c>
      <c r="J86" s="13">
        <f>[16]Globals!K59</f>
        <v>0.63095238095238093</v>
      </c>
      <c r="K86" s="13">
        <f>[16]Globals!L59</f>
        <v>1</v>
      </c>
      <c r="L86" s="13">
        <f>[16]Globals!M59</f>
        <v>0.69328403048492926</v>
      </c>
      <c r="M86" s="13">
        <f>[16]Globals!N59</f>
        <v>1</v>
      </c>
      <c r="N86" s="13">
        <f>[16]Globals!O59</f>
        <v>1</v>
      </c>
      <c r="O86" s="13">
        <f>[16]Globals!P59</f>
        <v>1</v>
      </c>
      <c r="P86" s="13">
        <f>[16]Globals!Q59</f>
        <v>1</v>
      </c>
      <c r="Q86" s="13">
        <f>[16]Globals!R59</f>
        <v>1</v>
      </c>
      <c r="R86" s="13">
        <f>[16]Globals!S59</f>
        <v>0.63095238095238093</v>
      </c>
      <c r="S86" s="13">
        <f>[16]Globals!T59</f>
        <v>0.43742920971072918</v>
      </c>
      <c r="T86" s="13">
        <f>[16]Globals!U59</f>
        <v>0.63095238095238093</v>
      </c>
      <c r="U86" s="13">
        <f>[16]Globals!V59</f>
        <v>0.63095238095238093</v>
      </c>
      <c r="V86" s="13">
        <f>[16]Globals!W59</f>
        <v>0.63095238095238093</v>
      </c>
      <c r="W86" s="13">
        <f>[16]Globals!X59</f>
        <v>0.63095238095238093</v>
      </c>
      <c r="X86" s="14">
        <f>[16]Globals!Y59</f>
        <v>0.63095238095238093</v>
      </c>
      <c r="Z86" s="16" t="s">
        <v>27</v>
      </c>
      <c r="AA86" s="16">
        <f t="shared" si="39"/>
        <v>0.63095238095238093</v>
      </c>
      <c r="AB86" s="14">
        <f t="shared" si="40"/>
        <v>1</v>
      </c>
      <c r="AC86" s="14">
        <f t="shared" si="41"/>
        <v>0.63095238095238093</v>
      </c>
      <c r="AD86" s="14"/>
    </row>
    <row r="87" spans="1:30" x14ac:dyDescent="0.35">
      <c r="A87" s="12" t="s">
        <v>28</v>
      </c>
      <c r="B87" s="16">
        <f>[16]Globals!C60</f>
        <v>3.0940902249994982</v>
      </c>
      <c r="C87" s="13">
        <f>[16]Globals!D60</f>
        <v>19.998950749999821</v>
      </c>
      <c r="D87" s="13">
        <f>[16]Globals!E60</f>
        <v>1.709800287499978</v>
      </c>
      <c r="E87" s="13">
        <f>[16]Globals!F60</f>
        <v>1.8420773135438089E-2</v>
      </c>
      <c r="F87" s="13">
        <f>[16]Globals!G60</f>
        <v>1.5814372181818259</v>
      </c>
      <c r="G87" s="13">
        <f>[16]Globals!H60</f>
        <v>0.88896245876329494</v>
      </c>
      <c r="H87" s="13">
        <f>[16]Globals!I60</f>
        <v>93</v>
      </c>
      <c r="I87" s="13">
        <f>[16]Globals!J60</f>
        <v>93</v>
      </c>
      <c r="J87" s="13">
        <f>[16]Globals!K60</f>
        <v>0.69736842105263153</v>
      </c>
      <c r="K87" s="13">
        <f>[16]Globals!L60</f>
        <v>1</v>
      </c>
      <c r="L87" s="13">
        <f>[16]Globals!M60</f>
        <v>0.7098270431375282</v>
      </c>
      <c r="M87" s="13">
        <f>[16]Globals!N60</f>
        <v>1</v>
      </c>
      <c r="N87" s="13">
        <f>[16]Globals!O60</f>
        <v>1</v>
      </c>
      <c r="O87" s="13">
        <f>[16]Globals!P60</f>
        <v>1</v>
      </c>
      <c r="P87" s="13">
        <f>[16]Globals!Q60</f>
        <v>1</v>
      </c>
      <c r="Q87" s="13">
        <f>[16]Globals!R60</f>
        <v>1</v>
      </c>
      <c r="R87" s="13">
        <f>[16]Globals!S60</f>
        <v>0.69736842105263153</v>
      </c>
      <c r="S87" s="13">
        <f>[16]Globals!T60</f>
        <v>0.49501096429327618</v>
      </c>
      <c r="T87" s="13">
        <f>[16]Globals!U60</f>
        <v>0.69736842105263153</v>
      </c>
      <c r="U87" s="13">
        <f>[16]Globals!V60</f>
        <v>0.69736842105263153</v>
      </c>
      <c r="V87" s="13">
        <f>[16]Globals!W60</f>
        <v>0.69736842105263153</v>
      </c>
      <c r="W87" s="13">
        <f>[16]Globals!X60</f>
        <v>0.69736842105263153</v>
      </c>
      <c r="X87" s="14">
        <f>[16]Globals!Y60</f>
        <v>0.69736842105263153</v>
      </c>
      <c r="Z87" s="16" t="s">
        <v>28</v>
      </c>
      <c r="AA87" s="16">
        <f t="shared" si="39"/>
        <v>0.69736842105263153</v>
      </c>
      <c r="AB87" s="14">
        <f t="shared" si="40"/>
        <v>1</v>
      </c>
      <c r="AC87" s="14">
        <f t="shared" si="41"/>
        <v>0.69736842105263153</v>
      </c>
      <c r="AD87" s="14"/>
    </row>
    <row r="88" spans="1:30" x14ac:dyDescent="0.35">
      <c r="A88" s="12" t="s">
        <v>29</v>
      </c>
      <c r="B88" s="16">
        <f>[16]Globals!C61</f>
        <v>3.984349699999711</v>
      </c>
      <c r="C88" s="13">
        <f>[16]Globals!D61</f>
        <v>21.3307793</v>
      </c>
      <c r="D88" s="13">
        <f>[16]Globals!E61</f>
        <v>1.8256284833333329</v>
      </c>
      <c r="E88" s="13">
        <f>[16]Globals!F61</f>
        <v>1.9630413799283149E-2</v>
      </c>
      <c r="F88" s="13">
        <f>[16]Globals!G61</f>
        <v>1.701797427272727</v>
      </c>
      <c r="G88" s="13">
        <f>[16]Globals!H61</f>
        <v>1.014169819841598</v>
      </c>
      <c r="H88" s="13">
        <f>[16]Globals!I61</f>
        <v>94</v>
      </c>
      <c r="I88" s="13">
        <f>[16]Globals!J61</f>
        <v>94</v>
      </c>
      <c r="J88" s="13">
        <f>[16]Globals!K61</f>
        <v>0.85483870967741937</v>
      </c>
      <c r="K88" s="13">
        <f>[16]Globals!L61</f>
        <v>1</v>
      </c>
      <c r="L88" s="13">
        <f>[16]Globals!M61</f>
        <v>0.7417147128624384</v>
      </c>
      <c r="M88" s="13">
        <f>[16]Globals!N61</f>
        <v>1</v>
      </c>
      <c r="N88" s="13">
        <f>[16]Globals!O61</f>
        <v>1</v>
      </c>
      <c r="O88" s="13">
        <f>[16]Globals!P61</f>
        <v>1</v>
      </c>
      <c r="P88" s="13">
        <f>[16]Globals!Q61</f>
        <v>1</v>
      </c>
      <c r="Q88" s="13">
        <f>[16]Globals!R61</f>
        <v>1</v>
      </c>
      <c r="R88" s="13">
        <f>[16]Globals!S61</f>
        <v>0.85483870967741937</v>
      </c>
      <c r="S88" s="13">
        <f>[16]Globals!T61</f>
        <v>0.63404644809208444</v>
      </c>
      <c r="T88" s="13">
        <f>[16]Globals!U61</f>
        <v>0.85483870967741937</v>
      </c>
      <c r="U88" s="13">
        <f>[16]Globals!V61</f>
        <v>0.85483870967741937</v>
      </c>
      <c r="V88" s="13">
        <f>[16]Globals!W61</f>
        <v>0.85483870967741937</v>
      </c>
      <c r="W88" s="13">
        <f>[16]Globals!X61</f>
        <v>0.85483870967741937</v>
      </c>
      <c r="X88" s="14">
        <f>[16]Globals!Y61</f>
        <v>0.85483870967741937</v>
      </c>
      <c r="Z88" s="16" t="s">
        <v>29</v>
      </c>
      <c r="AA88" s="16">
        <f t="shared" si="39"/>
        <v>0.85483870967741937</v>
      </c>
      <c r="AB88" s="14">
        <f t="shared" si="40"/>
        <v>1</v>
      </c>
      <c r="AC88" s="14">
        <f t="shared" si="41"/>
        <v>0.85483870967741937</v>
      </c>
      <c r="AD88" s="14"/>
    </row>
    <row r="89" spans="1:30" x14ac:dyDescent="0.35">
      <c r="A89" s="12" t="s">
        <v>32</v>
      </c>
      <c r="B89" s="16">
        <f>B87-B85</f>
        <v>5.4424924999302959E-2</v>
      </c>
      <c r="C89" s="13">
        <f t="shared" ref="C89:X89" si="42">C87-C85</f>
        <v>7.1957022249994704</v>
      </c>
      <c r="D89" s="13">
        <f t="shared" si="42"/>
        <v>0.59956204583326711</v>
      </c>
      <c r="E89" s="13">
        <f t="shared" si="42"/>
        <v>3.6502893854387288E-3</v>
      </c>
      <c r="F89" s="13">
        <f t="shared" si="42"/>
        <v>0.64268168181813601</v>
      </c>
      <c r="G89" s="13">
        <f t="shared" si="42"/>
        <v>0.60905544787444788</v>
      </c>
      <c r="H89" s="13">
        <f t="shared" si="42"/>
        <v>17</v>
      </c>
      <c r="I89" s="13">
        <f t="shared" si="42"/>
        <v>17</v>
      </c>
      <c r="J89" s="13">
        <f t="shared" si="42"/>
        <v>0.12747594793435191</v>
      </c>
      <c r="K89" s="13">
        <f t="shared" si="42"/>
        <v>0</v>
      </c>
      <c r="L89" s="13">
        <f t="shared" si="42"/>
        <v>7.9716172067429314E-2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0.12747594793435191</v>
      </c>
      <c r="S89" s="13">
        <f t="shared" si="42"/>
        <v>0.13591552164042409</v>
      </c>
      <c r="T89" s="13">
        <f t="shared" si="42"/>
        <v>0.12747594793435191</v>
      </c>
      <c r="U89" s="13">
        <f t="shared" si="42"/>
        <v>0.12747594793435191</v>
      </c>
      <c r="V89" s="13">
        <f t="shared" si="42"/>
        <v>0.12747594793435191</v>
      </c>
      <c r="W89" s="13">
        <f t="shared" si="42"/>
        <v>0.12747594793435191</v>
      </c>
      <c r="X89" s="14">
        <f t="shared" si="42"/>
        <v>0.12747594793435191</v>
      </c>
      <c r="Z89" s="16" t="s">
        <v>32</v>
      </c>
      <c r="AA89" s="16">
        <f t="shared" si="39"/>
        <v>0.12747594793435191</v>
      </c>
      <c r="AB89" s="14">
        <f t="shared" si="40"/>
        <v>0</v>
      </c>
      <c r="AC89" s="14">
        <f t="shared" si="41"/>
        <v>0.12747594793435191</v>
      </c>
      <c r="AD89" s="14"/>
    </row>
    <row r="90" spans="1:30" ht="15" thickBot="1" x14ac:dyDescent="0.4">
      <c r="A90" s="8" t="s">
        <v>33</v>
      </c>
      <c r="B90" s="4">
        <f>B88-B84</f>
        <v>0.99806979999978296</v>
      </c>
      <c r="C90" s="5">
        <f t="shared" ref="C90:X90" si="43">C88-C84</f>
        <v>10.399889500000519</v>
      </c>
      <c r="D90" s="5">
        <f t="shared" si="43"/>
        <v>0.87106723333337799</v>
      </c>
      <c r="E90" s="5">
        <f t="shared" si="43"/>
        <v>5.4437738725424487E-3</v>
      </c>
      <c r="F90" s="5">
        <f t="shared" si="43"/>
        <v>0.93843745454546235</v>
      </c>
      <c r="G90" s="5">
        <f t="shared" si="43"/>
        <v>0.84848932171748759</v>
      </c>
      <c r="H90" s="5">
        <f t="shared" si="43"/>
        <v>32</v>
      </c>
      <c r="I90" s="5">
        <f t="shared" si="43"/>
        <v>32</v>
      </c>
      <c r="J90" s="5">
        <f t="shared" si="43"/>
        <v>0.29100892244337684</v>
      </c>
      <c r="K90" s="5">
        <f t="shared" si="43"/>
        <v>0</v>
      </c>
      <c r="L90" s="5">
        <f t="shared" si="43"/>
        <v>0.12227212850160929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1.8771646454491808E-3</v>
      </c>
      <c r="Q90" s="5">
        <f t="shared" si="43"/>
        <v>6.2572154848306027E-4</v>
      </c>
      <c r="R90" s="5">
        <f t="shared" si="43"/>
        <v>0.29100892244337684</v>
      </c>
      <c r="S90" s="5">
        <f t="shared" si="43"/>
        <v>0.28281171706665875</v>
      </c>
      <c r="T90" s="5">
        <f t="shared" si="43"/>
        <v>0.29100892244337684</v>
      </c>
      <c r="U90" s="5">
        <f t="shared" si="43"/>
        <v>0.29100892244337684</v>
      </c>
      <c r="V90" s="5">
        <f t="shared" si="43"/>
        <v>0.29100892244337684</v>
      </c>
      <c r="W90" s="5">
        <f t="shared" si="43"/>
        <v>0.29100892244337684</v>
      </c>
      <c r="X90" s="6">
        <f t="shared" si="43"/>
        <v>0.29100892244337684</v>
      </c>
      <c r="Z90" s="4" t="s">
        <v>33</v>
      </c>
      <c r="AA90" s="4">
        <f t="shared" si="39"/>
        <v>0.29100892244337684</v>
      </c>
      <c r="AB90" s="6">
        <f t="shared" si="40"/>
        <v>6.2572154848306027E-4</v>
      </c>
      <c r="AC90" s="6">
        <f t="shared" si="41"/>
        <v>0.29100892244337684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[17]Globals!C55</f>
        <v>2.678531872000077</v>
      </c>
      <c r="C95" s="2">
        <f>[17]Globals!D55</f>
        <v>15.241887655999941</v>
      </c>
      <c r="D95" s="2">
        <f>[17]Globals!E55</f>
        <v>0.74981317040325413</v>
      </c>
      <c r="E95" s="2">
        <f>[17]Globals!F55</f>
        <v>8.7663329719773007E-3</v>
      </c>
      <c r="F95" s="2">
        <f>[17]Globals!G55</f>
        <v>0.65576239178401441</v>
      </c>
      <c r="G95" s="2">
        <f>[17]Globals!H55</f>
        <v>0.24217834269910579</v>
      </c>
      <c r="H95" s="2">
        <f>[17]Globals!I55</f>
        <v>85.32</v>
      </c>
      <c r="I95" s="2">
        <f>[17]Globals!J55</f>
        <v>85.32</v>
      </c>
      <c r="J95" s="2">
        <f>[17]Globals!K55</f>
        <v>0.62975802205679698</v>
      </c>
      <c r="K95" s="2">
        <f>[17]Globals!L55</f>
        <v>1</v>
      </c>
      <c r="L95" s="2">
        <f>[17]Globals!M55</f>
        <v>0.68063207387363323</v>
      </c>
      <c r="M95" s="2">
        <f>[17]Globals!N55</f>
        <v>1</v>
      </c>
      <c r="N95" s="2">
        <f>[17]Globals!O55</f>
        <v>1</v>
      </c>
      <c r="O95" s="2">
        <f>[17]Globals!P55</f>
        <v>1</v>
      </c>
      <c r="P95" s="2">
        <f>[17]Globals!Q55</f>
        <v>1</v>
      </c>
      <c r="Q95" s="2">
        <f>[17]Globals!R55</f>
        <v>1</v>
      </c>
      <c r="R95" s="2">
        <f>[17]Globals!S55</f>
        <v>0.62975802205679698</v>
      </c>
      <c r="S95" s="2">
        <f>[17]Globals!T55</f>
        <v>0.43049799800335181</v>
      </c>
      <c r="T95" s="2">
        <f>[17]Globals!U55</f>
        <v>0.62975802205679698</v>
      </c>
      <c r="U95" s="2">
        <f>[17]Globals!V55</f>
        <v>0.62975802205679698</v>
      </c>
      <c r="V95" s="2">
        <f>[17]Globals!W55</f>
        <v>0.62975802205679698</v>
      </c>
      <c r="W95" s="2">
        <f>[17]Globals!X55</f>
        <v>0.62975802205679698</v>
      </c>
      <c r="X95" s="3">
        <f>[17]Globals!Y55</f>
        <v>0.62975802205679698</v>
      </c>
      <c r="Z95" s="1" t="s">
        <v>23</v>
      </c>
      <c r="AA95" s="1">
        <f t="shared" ref="AA95:AA103" si="44">J95</f>
        <v>0.62975802205679698</v>
      </c>
      <c r="AB95" s="3">
        <f t="shared" ref="AB95:AB103" si="45">Q95</f>
        <v>1</v>
      </c>
      <c r="AC95" s="3">
        <f t="shared" ref="AC95:AC103" si="46">X95</f>
        <v>0.62975802205679698</v>
      </c>
      <c r="AD95" s="3"/>
    </row>
    <row r="96" spans="1:30" x14ac:dyDescent="0.35">
      <c r="A96" s="12" t="s">
        <v>24</v>
      </c>
      <c r="B96" s="16">
        <f>[17]Globals!C56</f>
        <v>0.18031707016882509</v>
      </c>
      <c r="C96" s="13">
        <f>[17]Globals!D56</f>
        <v>2.7872608246993198</v>
      </c>
      <c r="D96" s="13">
        <f>[17]Globals!E56</f>
        <v>0.1334944734299171</v>
      </c>
      <c r="E96" s="13">
        <f>[17]Globals!F56</f>
        <v>8.6106911531251041E-4</v>
      </c>
      <c r="F96" s="13">
        <f>[17]Globals!G56</f>
        <v>0.13921666143830699</v>
      </c>
      <c r="G96" s="13">
        <f>[17]Globals!H56</f>
        <v>6.7624970346771771E-2</v>
      </c>
      <c r="H96" s="13">
        <f>[17]Globals!I56</f>
        <v>9.7967924780074256</v>
      </c>
      <c r="I96" s="13">
        <f>[17]Globals!J56</f>
        <v>9.7967924780074256</v>
      </c>
      <c r="J96" s="13">
        <f>[17]Globals!K56</f>
        <v>7.6745252809101924E-2</v>
      </c>
      <c r="K96" s="13">
        <f>[17]Globals!L56</f>
        <v>0</v>
      </c>
      <c r="L96" s="13">
        <f>[17]Globals!M56</f>
        <v>2.9555136675091211E-2</v>
      </c>
      <c r="M96" s="13">
        <f>[17]Globals!N56</f>
        <v>0</v>
      </c>
      <c r="N96" s="13">
        <f>[17]Globals!O56</f>
        <v>0</v>
      </c>
      <c r="O96" s="13">
        <f>[17]Globals!P56</f>
        <v>0</v>
      </c>
      <c r="P96" s="13">
        <f>[17]Globals!Q56</f>
        <v>0</v>
      </c>
      <c r="Q96" s="13">
        <f>[17]Globals!R56</f>
        <v>0</v>
      </c>
      <c r="R96" s="13">
        <f>[17]Globals!S56</f>
        <v>7.6745252809101924E-2</v>
      </c>
      <c r="S96" s="13">
        <f>[17]Globals!T56</f>
        <v>6.8866966816738484E-2</v>
      </c>
      <c r="T96" s="13">
        <f>[17]Globals!U56</f>
        <v>7.6745252809101924E-2</v>
      </c>
      <c r="U96" s="13">
        <f>[17]Globals!V56</f>
        <v>7.6745252809101924E-2</v>
      </c>
      <c r="V96" s="13">
        <f>[17]Globals!W56</f>
        <v>7.6745252809101924E-2</v>
      </c>
      <c r="W96" s="13">
        <f>[17]Globals!X56</f>
        <v>7.6745252809101924E-2</v>
      </c>
      <c r="X96" s="14">
        <f>[17]Globals!Y56</f>
        <v>7.6745252809101924E-2</v>
      </c>
      <c r="Z96" s="16" t="s">
        <v>24</v>
      </c>
      <c r="AA96" s="16">
        <f t="shared" si="44"/>
        <v>7.6745252809101924E-2</v>
      </c>
      <c r="AB96" s="14">
        <f t="shared" si="45"/>
        <v>0</v>
      </c>
      <c r="AC96" s="14">
        <f t="shared" si="46"/>
        <v>7.6745252809101924E-2</v>
      </c>
      <c r="AD96" s="14"/>
    </row>
    <row r="97" spans="1:30" x14ac:dyDescent="0.35">
      <c r="A97" s="12" t="s">
        <v>25</v>
      </c>
      <c r="B97" s="16">
        <f>[17]Globals!C57</f>
        <v>2.5331700000001551</v>
      </c>
      <c r="C97" s="13">
        <f>[17]Globals!D57</f>
        <v>11.629858600001629</v>
      </c>
      <c r="D97" s="13">
        <f>[17]Globals!E57</f>
        <v>0.59338578095245487</v>
      </c>
      <c r="E97" s="13">
        <f>[17]Globals!F57</f>
        <v>7.5467453351444249E-3</v>
      </c>
      <c r="F97" s="13">
        <f>[17]Globals!G57</f>
        <v>0.49159267000003409</v>
      </c>
      <c r="G97" s="13">
        <f>[17]Globals!H57</f>
        <v>0.17306717290478449</v>
      </c>
      <c r="H97" s="13">
        <f>[17]Globals!I57</f>
        <v>66</v>
      </c>
      <c r="I97" s="13">
        <f>[17]Globals!J57</f>
        <v>66</v>
      </c>
      <c r="J97" s="13">
        <f>[17]Globals!K57</f>
        <v>0.5145631067961165</v>
      </c>
      <c r="K97" s="13">
        <f>[17]Globals!L57</f>
        <v>1</v>
      </c>
      <c r="L97" s="13">
        <f>[17]Globals!M57</f>
        <v>0.61278260268272833</v>
      </c>
      <c r="M97" s="13">
        <f>[17]Globals!N57</f>
        <v>1</v>
      </c>
      <c r="N97" s="13">
        <f>[17]Globals!O57</f>
        <v>1</v>
      </c>
      <c r="O97" s="13">
        <f>[17]Globals!P57</f>
        <v>1</v>
      </c>
      <c r="P97" s="13">
        <f>[17]Globals!Q57</f>
        <v>1</v>
      </c>
      <c r="Q97" s="13">
        <f>[17]Globals!R57</f>
        <v>1</v>
      </c>
      <c r="R97" s="13">
        <f>[17]Globals!S57</f>
        <v>0.5145631067961165</v>
      </c>
      <c r="S97" s="13">
        <f>[17]Globals!T57</f>
        <v>0.31657748353400822</v>
      </c>
      <c r="T97" s="13">
        <f>[17]Globals!U57</f>
        <v>0.5145631067961165</v>
      </c>
      <c r="U97" s="13">
        <f>[17]Globals!V57</f>
        <v>0.5145631067961165</v>
      </c>
      <c r="V97" s="13">
        <f>[17]Globals!W57</f>
        <v>0.5145631067961165</v>
      </c>
      <c r="W97" s="13">
        <f>[17]Globals!X57</f>
        <v>0.5145631067961165</v>
      </c>
      <c r="X97" s="14">
        <f>[17]Globals!Y57</f>
        <v>0.5145631067961165</v>
      </c>
      <c r="Z97" s="16" t="s">
        <v>25</v>
      </c>
      <c r="AA97" s="16">
        <f t="shared" si="44"/>
        <v>0.5145631067961165</v>
      </c>
      <c r="AB97" s="14">
        <f t="shared" si="45"/>
        <v>1</v>
      </c>
      <c r="AC97" s="14">
        <f t="shared" si="46"/>
        <v>0.5145631067961165</v>
      </c>
      <c r="AD97" s="14"/>
    </row>
    <row r="98" spans="1:30" x14ac:dyDescent="0.35">
      <c r="A98" s="12" t="s">
        <v>26</v>
      </c>
      <c r="B98" s="16">
        <f>[17]Globals!C58</f>
        <v>2.5812575750001092</v>
      </c>
      <c r="C98" s="13">
        <f>[17]Globals!D58</f>
        <v>13.451691649999519</v>
      </c>
      <c r="D98" s="13">
        <f>[17]Globals!E58</f>
        <v>0.66301815605583814</v>
      </c>
      <c r="E98" s="13">
        <f>[17]Globals!F58</f>
        <v>8.2405980413349823E-3</v>
      </c>
      <c r="F98" s="13">
        <f>[17]Globals!G58</f>
        <v>0.57188342956517968</v>
      </c>
      <c r="G98" s="13">
        <f>[17]Globals!H58</f>
        <v>0.2022963780206179</v>
      </c>
      <c r="H98" s="13">
        <f>[17]Globals!I58</f>
        <v>80</v>
      </c>
      <c r="I98" s="13">
        <f>[17]Globals!J58</f>
        <v>80</v>
      </c>
      <c r="J98" s="13">
        <f>[17]Globals!K58</f>
        <v>0.58241758241758246</v>
      </c>
      <c r="K98" s="13">
        <f>[17]Globals!L58</f>
        <v>1</v>
      </c>
      <c r="L98" s="13">
        <f>[17]Globals!M58</f>
        <v>0.67575122000333665</v>
      </c>
      <c r="M98" s="13">
        <f>[17]Globals!N58</f>
        <v>1</v>
      </c>
      <c r="N98" s="13">
        <f>[17]Globals!O58</f>
        <v>1</v>
      </c>
      <c r="O98" s="13">
        <f>[17]Globals!P58</f>
        <v>1</v>
      </c>
      <c r="P98" s="13">
        <f>[17]Globals!Q58</f>
        <v>1</v>
      </c>
      <c r="Q98" s="13">
        <f>[17]Globals!R58</f>
        <v>1</v>
      </c>
      <c r="R98" s="13">
        <f>[17]Globals!S58</f>
        <v>0.58241758241758246</v>
      </c>
      <c r="S98" s="13">
        <f>[17]Globals!T58</f>
        <v>0.39356939187007522</v>
      </c>
      <c r="T98" s="13">
        <f>[17]Globals!U58</f>
        <v>0.58241758241758246</v>
      </c>
      <c r="U98" s="13">
        <f>[17]Globals!V58</f>
        <v>0.58241758241758246</v>
      </c>
      <c r="V98" s="13">
        <f>[17]Globals!W58</f>
        <v>0.58241758241758246</v>
      </c>
      <c r="W98" s="13">
        <f>[17]Globals!X58</f>
        <v>0.58241758241758246</v>
      </c>
      <c r="X98" s="14">
        <f>[17]Globals!Y58</f>
        <v>0.58241758241758246</v>
      </c>
      <c r="Z98" s="16" t="s">
        <v>26</v>
      </c>
      <c r="AA98" s="16">
        <f t="shared" si="44"/>
        <v>0.58241758241758246</v>
      </c>
      <c r="AB98" s="14">
        <f t="shared" si="45"/>
        <v>1</v>
      </c>
      <c r="AC98" s="14">
        <f t="shared" si="46"/>
        <v>0.58241758241758246</v>
      </c>
      <c r="AD98" s="14"/>
    </row>
    <row r="99" spans="1:30" x14ac:dyDescent="0.35">
      <c r="A99" s="12" t="s">
        <v>27</v>
      </c>
      <c r="B99" s="16">
        <f>[17]Globals!C59</f>
        <v>2.61015635000004</v>
      </c>
      <c r="C99" s="13">
        <f>[17]Globals!D59</f>
        <v>14.687492050000429</v>
      </c>
      <c r="D99" s="13">
        <f>[17]Globals!E59</f>
        <v>0.72295961428575795</v>
      </c>
      <c r="E99" s="13">
        <f>[17]Globals!F59</f>
        <v>8.5315351944237929E-3</v>
      </c>
      <c r="F99" s="13">
        <f>[17]Globals!G59</f>
        <v>0.6253113500000097</v>
      </c>
      <c r="G99" s="13">
        <f>[17]Globals!H59</f>
        <v>0.2266194018482014</v>
      </c>
      <c r="H99" s="13">
        <f>[17]Globals!I59</f>
        <v>87</v>
      </c>
      <c r="I99" s="13">
        <f>[17]Globals!J59</f>
        <v>87</v>
      </c>
      <c r="J99" s="13">
        <f>[17]Globals!K59</f>
        <v>0.60951751487111694</v>
      </c>
      <c r="K99" s="13">
        <f>[17]Globals!L59</f>
        <v>1</v>
      </c>
      <c r="L99" s="13">
        <f>[17]Globals!M59</f>
        <v>0.6839358283778435</v>
      </c>
      <c r="M99" s="13">
        <f>[17]Globals!N59</f>
        <v>1</v>
      </c>
      <c r="N99" s="13">
        <f>[17]Globals!O59</f>
        <v>1</v>
      </c>
      <c r="O99" s="13">
        <f>[17]Globals!P59</f>
        <v>1</v>
      </c>
      <c r="P99" s="13">
        <f>[17]Globals!Q59</f>
        <v>1</v>
      </c>
      <c r="Q99" s="13">
        <f>[17]Globals!R59</f>
        <v>1</v>
      </c>
      <c r="R99" s="13">
        <f>[17]Globals!S59</f>
        <v>0.60951751487111694</v>
      </c>
      <c r="S99" s="13">
        <f>[17]Globals!T59</f>
        <v>0.416202447780463</v>
      </c>
      <c r="T99" s="13">
        <f>[17]Globals!U59</f>
        <v>0.60951751487111694</v>
      </c>
      <c r="U99" s="13">
        <f>[17]Globals!V59</f>
        <v>0.60951751487111694</v>
      </c>
      <c r="V99" s="13">
        <f>[17]Globals!W59</f>
        <v>0.60951751487111694</v>
      </c>
      <c r="W99" s="13">
        <f>[17]Globals!X59</f>
        <v>0.60951751487111694</v>
      </c>
      <c r="X99" s="14">
        <f>[17]Globals!Y59</f>
        <v>0.60951751487111694</v>
      </c>
      <c r="Z99" s="16" t="s">
        <v>27</v>
      </c>
      <c r="AA99" s="16">
        <f t="shared" si="44"/>
        <v>0.60951751487111694</v>
      </c>
      <c r="AB99" s="14">
        <f t="shared" si="45"/>
        <v>1</v>
      </c>
      <c r="AC99" s="14">
        <f t="shared" si="46"/>
        <v>0.60951751487111694</v>
      </c>
      <c r="AD99" s="14"/>
    </row>
    <row r="100" spans="1:30" x14ac:dyDescent="0.35">
      <c r="A100" s="12" t="s">
        <v>28</v>
      </c>
      <c r="B100" s="16">
        <f>[17]Globals!C60</f>
        <v>2.714421000000272</v>
      </c>
      <c r="C100" s="13">
        <f>[17]Globals!D60</f>
        <v>15.36385705000149</v>
      </c>
      <c r="D100" s="13">
        <f>[17]Globals!E60</f>
        <v>0.76231813095238754</v>
      </c>
      <c r="E100" s="13">
        <f>[17]Globals!F60</f>
        <v>8.9530505982395453E-3</v>
      </c>
      <c r="F100" s="13">
        <f>[17]Globals!G60</f>
        <v>0.66301347374998088</v>
      </c>
      <c r="G100" s="13">
        <f>[17]Globals!H60</f>
        <v>0.23899875775232499</v>
      </c>
      <c r="H100" s="13">
        <f>[17]Globals!I60</f>
        <v>91</v>
      </c>
      <c r="I100" s="13">
        <f>[17]Globals!J60</f>
        <v>91</v>
      </c>
      <c r="J100" s="13">
        <f>[17]Globals!K60</f>
        <v>0.66249999999999998</v>
      </c>
      <c r="K100" s="13">
        <f>[17]Globals!L60</f>
        <v>1</v>
      </c>
      <c r="L100" s="13">
        <f>[17]Globals!M60</f>
        <v>0.70040019712144708</v>
      </c>
      <c r="M100" s="13">
        <f>[17]Globals!N60</f>
        <v>1</v>
      </c>
      <c r="N100" s="13">
        <f>[17]Globals!O60</f>
        <v>1</v>
      </c>
      <c r="O100" s="13">
        <f>[17]Globals!P60</f>
        <v>1</v>
      </c>
      <c r="P100" s="13">
        <f>[17]Globals!Q60</f>
        <v>1</v>
      </c>
      <c r="Q100" s="13">
        <f>[17]Globals!R60</f>
        <v>1</v>
      </c>
      <c r="R100" s="13">
        <f>[17]Globals!S60</f>
        <v>0.66249999999999998</v>
      </c>
      <c r="S100" s="13">
        <f>[17]Globals!T60</f>
        <v>0.46235484909050067</v>
      </c>
      <c r="T100" s="13">
        <f>[17]Globals!U60</f>
        <v>0.66249999999999998</v>
      </c>
      <c r="U100" s="13">
        <f>[17]Globals!V60</f>
        <v>0.66249999999999998</v>
      </c>
      <c r="V100" s="13">
        <f>[17]Globals!W60</f>
        <v>0.66249999999999998</v>
      </c>
      <c r="W100" s="13">
        <f>[17]Globals!X60</f>
        <v>0.66249999999999998</v>
      </c>
      <c r="X100" s="14">
        <f>[17]Globals!Y60</f>
        <v>0.66249999999999998</v>
      </c>
      <c r="Z100" s="16" t="s">
        <v>28</v>
      </c>
      <c r="AA100" s="16">
        <f t="shared" si="44"/>
        <v>0.66249999999999998</v>
      </c>
      <c r="AB100" s="14">
        <f t="shared" si="45"/>
        <v>1</v>
      </c>
      <c r="AC100" s="14">
        <f t="shared" si="46"/>
        <v>0.66249999999999998</v>
      </c>
      <c r="AD100" s="14"/>
    </row>
    <row r="101" spans="1:30" x14ac:dyDescent="0.35">
      <c r="A101" s="12" t="s">
        <v>29</v>
      </c>
      <c r="B101" s="16">
        <f>[17]Globals!C61</f>
        <v>3.4063114000003911</v>
      </c>
      <c r="C101" s="13">
        <f>[17]Globals!D61</f>
        <v>22.217893000000799</v>
      </c>
      <c r="D101" s="13">
        <f>[17]Globals!E61</f>
        <v>1.097966385714304</v>
      </c>
      <c r="E101" s="13">
        <f>[17]Globals!F61</f>
        <v>1.143714985119066E-2</v>
      </c>
      <c r="F101" s="13">
        <f>[17]Globals!G61</f>
        <v>1.022453154999982</v>
      </c>
      <c r="G101" s="13">
        <f>[17]Globals!H61</f>
        <v>0.4245913788194412</v>
      </c>
      <c r="H101" s="13">
        <f>[17]Globals!I61</f>
        <v>103</v>
      </c>
      <c r="I101" s="13">
        <f>[17]Globals!J61</f>
        <v>103</v>
      </c>
      <c r="J101" s="13">
        <f>[17]Globals!K61</f>
        <v>0.80303030303030298</v>
      </c>
      <c r="K101" s="13">
        <f>[17]Globals!L61</f>
        <v>1</v>
      </c>
      <c r="L101" s="13">
        <f>[17]Globals!M61</f>
        <v>0.72889627885108887</v>
      </c>
      <c r="M101" s="13">
        <f>[17]Globals!N61</f>
        <v>1</v>
      </c>
      <c r="N101" s="13">
        <f>[17]Globals!O61</f>
        <v>1</v>
      </c>
      <c r="O101" s="13">
        <f>[17]Globals!P61</f>
        <v>1</v>
      </c>
      <c r="P101" s="13">
        <f>[17]Globals!Q61</f>
        <v>1</v>
      </c>
      <c r="Q101" s="13">
        <f>[17]Globals!R61</f>
        <v>1</v>
      </c>
      <c r="R101" s="13">
        <f>[17]Globals!S61</f>
        <v>0.80303030303030298</v>
      </c>
      <c r="S101" s="13">
        <f>[17]Globals!T61</f>
        <v>0.58532579968345011</v>
      </c>
      <c r="T101" s="13">
        <f>[17]Globals!U61</f>
        <v>0.80303030303030298</v>
      </c>
      <c r="U101" s="13">
        <f>[17]Globals!V61</f>
        <v>0.80303030303030298</v>
      </c>
      <c r="V101" s="13">
        <f>[17]Globals!W61</f>
        <v>0.80303030303030298</v>
      </c>
      <c r="W101" s="13">
        <f>[17]Globals!X61</f>
        <v>0.80303030303030298</v>
      </c>
      <c r="X101" s="14">
        <f>[17]Globals!Y61</f>
        <v>0.80303030303030298</v>
      </c>
      <c r="Z101" s="16" t="s">
        <v>29</v>
      </c>
      <c r="AA101" s="16">
        <f t="shared" si="44"/>
        <v>0.80303030303030298</v>
      </c>
      <c r="AB101" s="14">
        <f t="shared" si="45"/>
        <v>1</v>
      </c>
      <c r="AC101" s="14">
        <f t="shared" si="46"/>
        <v>0.80303030303030298</v>
      </c>
      <c r="AD101" s="14"/>
    </row>
    <row r="102" spans="1:30" x14ac:dyDescent="0.35">
      <c r="A102" s="12" t="s">
        <v>32</v>
      </c>
      <c r="B102" s="16">
        <f>B100-B98</f>
        <v>0.13316342500016276</v>
      </c>
      <c r="C102" s="13">
        <f t="shared" ref="C102:X102" si="47">C100-C98</f>
        <v>1.912165400001971</v>
      </c>
      <c r="D102" s="13">
        <f t="shared" si="47"/>
        <v>9.9299974896549403E-2</v>
      </c>
      <c r="E102" s="13">
        <f t="shared" si="47"/>
        <v>7.1245255690456297E-4</v>
      </c>
      <c r="F102" s="13">
        <f t="shared" si="47"/>
        <v>9.1130044184801196E-2</v>
      </c>
      <c r="G102" s="13">
        <f t="shared" si="47"/>
        <v>3.6702379731707091E-2</v>
      </c>
      <c r="H102" s="13">
        <f t="shared" si="47"/>
        <v>11</v>
      </c>
      <c r="I102" s="13">
        <f t="shared" si="47"/>
        <v>11</v>
      </c>
      <c r="J102" s="13">
        <f t="shared" si="47"/>
        <v>8.008241758241752E-2</v>
      </c>
      <c r="K102" s="13">
        <f t="shared" si="47"/>
        <v>0</v>
      </c>
      <c r="L102" s="13">
        <f t="shared" si="47"/>
        <v>2.4648977118110427E-2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8.008241758241752E-2</v>
      </c>
      <c r="S102" s="13">
        <f t="shared" si="47"/>
        <v>6.878545722042545E-2</v>
      </c>
      <c r="T102" s="13">
        <f t="shared" si="47"/>
        <v>8.008241758241752E-2</v>
      </c>
      <c r="U102" s="13">
        <f t="shared" si="47"/>
        <v>8.008241758241752E-2</v>
      </c>
      <c r="V102" s="13">
        <f t="shared" si="47"/>
        <v>8.008241758241752E-2</v>
      </c>
      <c r="W102" s="13">
        <f t="shared" si="47"/>
        <v>8.008241758241752E-2</v>
      </c>
      <c r="X102" s="14">
        <f t="shared" si="47"/>
        <v>8.008241758241752E-2</v>
      </c>
      <c r="Z102" s="16" t="s">
        <v>32</v>
      </c>
      <c r="AA102" s="16">
        <f t="shared" si="44"/>
        <v>8.008241758241752E-2</v>
      </c>
      <c r="AB102" s="14">
        <f t="shared" si="45"/>
        <v>0</v>
      </c>
      <c r="AC102" s="14">
        <f t="shared" si="46"/>
        <v>8.008241758241752E-2</v>
      </c>
      <c r="AD102" s="14"/>
    </row>
    <row r="103" spans="1:30" ht="15" thickBot="1" x14ac:dyDescent="0.4">
      <c r="A103" s="8" t="s">
        <v>33</v>
      </c>
      <c r="B103" s="4">
        <f>B101-B97</f>
        <v>0.87314140000023599</v>
      </c>
      <c r="C103" s="5">
        <f t="shared" ref="C103:X103" si="48">C101-C97</f>
        <v>10.58803439999917</v>
      </c>
      <c r="D103" s="5">
        <f t="shared" si="48"/>
        <v>0.50458060476184918</v>
      </c>
      <c r="E103" s="5">
        <f t="shared" si="48"/>
        <v>3.8904045160462353E-3</v>
      </c>
      <c r="F103" s="5">
        <f t="shared" si="48"/>
        <v>0.53086048499994787</v>
      </c>
      <c r="G103" s="5">
        <f t="shared" si="48"/>
        <v>0.25152420591465674</v>
      </c>
      <c r="H103" s="5">
        <f t="shared" si="48"/>
        <v>37</v>
      </c>
      <c r="I103" s="5">
        <f t="shared" si="48"/>
        <v>37</v>
      </c>
      <c r="J103" s="5">
        <f t="shared" si="48"/>
        <v>0.28846719623418648</v>
      </c>
      <c r="K103" s="5">
        <f t="shared" si="48"/>
        <v>0</v>
      </c>
      <c r="L103" s="5">
        <f t="shared" si="48"/>
        <v>0.11611367616836055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0.28846719623418648</v>
      </c>
      <c r="S103" s="5">
        <f t="shared" si="48"/>
        <v>0.26874831614944189</v>
      </c>
      <c r="T103" s="5">
        <f t="shared" si="48"/>
        <v>0.28846719623418648</v>
      </c>
      <c r="U103" s="5">
        <f t="shared" si="48"/>
        <v>0.28846719623418648</v>
      </c>
      <c r="V103" s="5">
        <f t="shared" si="48"/>
        <v>0.28846719623418648</v>
      </c>
      <c r="W103" s="5">
        <f t="shared" si="48"/>
        <v>0.28846719623418648</v>
      </c>
      <c r="X103" s="6">
        <f t="shared" si="48"/>
        <v>0.28846719623418648</v>
      </c>
      <c r="Z103" s="4" t="s">
        <v>33</v>
      </c>
      <c r="AA103" s="4">
        <f t="shared" si="44"/>
        <v>0.28846719623418648</v>
      </c>
      <c r="AB103" s="6">
        <f t="shared" si="45"/>
        <v>0</v>
      </c>
      <c r="AC103" s="6">
        <f t="shared" si="46"/>
        <v>0.28846719623418648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[18]Globals!C55</f>
        <v>2.5176939280000412</v>
      </c>
      <c r="C108" s="2">
        <f>[18]Globals!D55</f>
        <v>17.322751840000031</v>
      </c>
      <c r="D108" s="2">
        <f>[18]Globals!E55</f>
        <v>0.67173520266000408</v>
      </c>
      <c r="E108" s="2">
        <f>[18]Globals!F55</f>
        <v>7.1856691505167401E-3</v>
      </c>
      <c r="F108" s="2">
        <f>[18]Globals!G55</f>
        <v>0.60197153247349677</v>
      </c>
      <c r="G108" s="2">
        <f>[18]Globals!H55</f>
        <v>0.27910389396266011</v>
      </c>
      <c r="H108" s="2">
        <f>[18]Globals!I55</f>
        <v>93.02</v>
      </c>
      <c r="I108" s="2">
        <f>[18]Globals!J55</f>
        <v>93.02</v>
      </c>
      <c r="J108" s="2">
        <f>[18]Globals!K55</f>
        <v>0.57360466381749464</v>
      </c>
      <c r="K108" s="2">
        <f>[18]Globals!L55</f>
        <v>1</v>
      </c>
      <c r="L108" s="2">
        <f>[18]Globals!M55</f>
        <v>0.65791481511305905</v>
      </c>
      <c r="M108" s="2">
        <f>[18]Globals!N55</f>
        <v>1</v>
      </c>
      <c r="N108" s="2">
        <f>[18]Globals!O55</f>
        <v>1</v>
      </c>
      <c r="O108" s="2">
        <f>[18]Globals!P55</f>
        <v>1</v>
      </c>
      <c r="P108" s="2">
        <f>[18]Globals!Q55</f>
        <v>1</v>
      </c>
      <c r="Q108" s="2">
        <f>[18]Globals!R55</f>
        <v>1</v>
      </c>
      <c r="R108" s="2">
        <f>[18]Globals!S55</f>
        <v>0.57360466381749464</v>
      </c>
      <c r="S108" s="2">
        <f>[18]Globals!T55</f>
        <v>0.37858943662986583</v>
      </c>
      <c r="T108" s="2">
        <f>[18]Globals!U55</f>
        <v>0.57360466381749464</v>
      </c>
      <c r="U108" s="2">
        <f>[18]Globals!V55</f>
        <v>0.57360466381749464</v>
      </c>
      <c r="V108" s="2">
        <f>[18]Globals!W55</f>
        <v>0.57360466381749464</v>
      </c>
      <c r="W108" s="2">
        <f>[18]Globals!X55</f>
        <v>0.57360466381749464</v>
      </c>
      <c r="X108" s="3">
        <f>[18]Globals!Y55</f>
        <v>0.57360466381749464</v>
      </c>
      <c r="Z108" s="1" t="s">
        <v>23</v>
      </c>
      <c r="AA108" s="1">
        <f t="shared" ref="AA108:AA116" si="49">J108</f>
        <v>0.57360466381749464</v>
      </c>
      <c r="AB108" s="3">
        <f t="shared" ref="AB108:AB116" si="50">Q108</f>
        <v>1</v>
      </c>
      <c r="AC108" s="3">
        <f t="shared" ref="AC108:AC116" si="51">X108</f>
        <v>0.57360466381749464</v>
      </c>
      <c r="AD108" s="3"/>
    </row>
    <row r="109" spans="1:30" x14ac:dyDescent="0.35">
      <c r="A109" s="12" t="s">
        <v>24</v>
      </c>
      <c r="B109" s="16">
        <f>[18]Globals!C56</f>
        <v>5.9667328496470988E-2</v>
      </c>
      <c r="C109" s="13">
        <f>[18]Globals!D56</f>
        <v>3.1404835279813339</v>
      </c>
      <c r="D109" s="13">
        <f>[18]Globals!E56</f>
        <v>0.1163860196768805</v>
      </c>
      <c r="E109" s="13">
        <f>[18]Globals!F56</f>
        <v>7.7151520778966207E-4</v>
      </c>
      <c r="F109" s="13">
        <f>[18]Globals!G56</f>
        <v>0.1203766450102389</v>
      </c>
      <c r="G109" s="13">
        <f>[18]Globals!H56</f>
        <v>6.0170099805368693E-2</v>
      </c>
      <c r="H109" s="13">
        <f>[18]Globals!I56</f>
        <v>7.7498913751439522</v>
      </c>
      <c r="I109" s="13">
        <f>[18]Globals!J56</f>
        <v>7.7498913751439522</v>
      </c>
      <c r="J109" s="13">
        <f>[18]Globals!K56</f>
        <v>4.7139280202696483E-2</v>
      </c>
      <c r="K109" s="13">
        <f>[18]Globals!L56</f>
        <v>0</v>
      </c>
      <c r="L109" s="13">
        <f>[18]Globals!M56</f>
        <v>2.978732155847414E-2</v>
      </c>
      <c r="M109" s="13">
        <f>[18]Globals!N56</f>
        <v>0</v>
      </c>
      <c r="N109" s="13">
        <f>[18]Globals!O56</f>
        <v>0</v>
      </c>
      <c r="O109" s="13">
        <f>[18]Globals!P56</f>
        <v>0</v>
      </c>
      <c r="P109" s="13">
        <f>[18]Globals!Q56</f>
        <v>0</v>
      </c>
      <c r="Q109" s="13">
        <f>[18]Globals!R56</f>
        <v>0</v>
      </c>
      <c r="R109" s="13">
        <f>[18]Globals!S56</f>
        <v>4.7139280202696483E-2</v>
      </c>
      <c r="S109" s="13">
        <f>[18]Globals!T56</f>
        <v>4.6329926358441693E-2</v>
      </c>
      <c r="T109" s="13">
        <f>[18]Globals!U56</f>
        <v>4.7139280202696483E-2</v>
      </c>
      <c r="U109" s="13">
        <f>[18]Globals!V56</f>
        <v>4.7139280202696483E-2</v>
      </c>
      <c r="V109" s="13">
        <f>[18]Globals!W56</f>
        <v>4.7139280202696483E-2</v>
      </c>
      <c r="W109" s="13">
        <f>[18]Globals!X56</f>
        <v>4.7139280202696483E-2</v>
      </c>
      <c r="X109" s="14">
        <f>[18]Globals!Y56</f>
        <v>4.7139280202696483E-2</v>
      </c>
      <c r="Z109" s="16" t="s">
        <v>24</v>
      </c>
      <c r="AA109" s="16">
        <f t="shared" si="49"/>
        <v>4.7139280202696483E-2</v>
      </c>
      <c r="AB109" s="14">
        <f t="shared" si="50"/>
        <v>0</v>
      </c>
      <c r="AC109" s="14">
        <f t="shared" si="51"/>
        <v>4.7139280202696483E-2</v>
      </c>
      <c r="AD109" s="14"/>
    </row>
    <row r="110" spans="1:30" x14ac:dyDescent="0.35">
      <c r="A110" s="12" t="s">
        <v>25</v>
      </c>
      <c r="B110" s="16">
        <f>[18]Globals!C57</f>
        <v>2.4322821000006338</v>
      </c>
      <c r="C110" s="13">
        <f>[18]Globals!D57</f>
        <v>13.59746150000092</v>
      </c>
      <c r="D110" s="13">
        <f>[18]Globals!E57</f>
        <v>0.52392276785717429</v>
      </c>
      <c r="E110" s="13">
        <f>[18]Globals!F57</f>
        <v>5.6042249324929861E-3</v>
      </c>
      <c r="F110" s="13">
        <f>[18]Globals!G57</f>
        <v>0.45086452222226481</v>
      </c>
      <c r="G110" s="13">
        <f>[18]Globals!H57</f>
        <v>0.21644887564104029</v>
      </c>
      <c r="H110" s="13">
        <f>[18]Globals!I57</f>
        <v>79</v>
      </c>
      <c r="I110" s="13">
        <f>[18]Globals!J57</f>
        <v>79</v>
      </c>
      <c r="J110" s="13">
        <f>[18]Globals!K57</f>
        <v>0.5</v>
      </c>
      <c r="K110" s="13">
        <f>[18]Globals!L57</f>
        <v>1</v>
      </c>
      <c r="L110" s="13">
        <f>[18]Globals!M57</f>
        <v>0.60671907923590196</v>
      </c>
      <c r="M110" s="13">
        <f>[18]Globals!N57</f>
        <v>1</v>
      </c>
      <c r="N110" s="13">
        <f>[18]Globals!O57</f>
        <v>1</v>
      </c>
      <c r="O110" s="13">
        <f>[18]Globals!P57</f>
        <v>1</v>
      </c>
      <c r="P110" s="13">
        <f>[18]Globals!Q57</f>
        <v>1</v>
      </c>
      <c r="Q110" s="13">
        <f>[18]Globals!R57</f>
        <v>1</v>
      </c>
      <c r="R110" s="13">
        <f>[18]Globals!S57</f>
        <v>0.5</v>
      </c>
      <c r="S110" s="13">
        <f>[18]Globals!T57</f>
        <v>0.30335953961795098</v>
      </c>
      <c r="T110" s="13">
        <f>[18]Globals!U57</f>
        <v>0.5</v>
      </c>
      <c r="U110" s="13">
        <f>[18]Globals!V57</f>
        <v>0.5</v>
      </c>
      <c r="V110" s="13">
        <f>[18]Globals!W57</f>
        <v>0.5</v>
      </c>
      <c r="W110" s="13">
        <f>[18]Globals!X57</f>
        <v>0.5</v>
      </c>
      <c r="X110" s="14">
        <f>[18]Globals!Y57</f>
        <v>0.5</v>
      </c>
      <c r="Z110" s="16" t="s">
        <v>25</v>
      </c>
      <c r="AA110" s="16">
        <f t="shared" si="49"/>
        <v>0.5</v>
      </c>
      <c r="AB110" s="14">
        <f t="shared" si="50"/>
        <v>1</v>
      </c>
      <c r="AC110" s="14">
        <f t="shared" si="51"/>
        <v>0.5</v>
      </c>
      <c r="AD110" s="14"/>
    </row>
    <row r="111" spans="1:30" x14ac:dyDescent="0.35">
      <c r="A111" s="12" t="s">
        <v>26</v>
      </c>
      <c r="B111" s="16">
        <f>[18]Globals!C58</f>
        <v>2.478528549999822</v>
      </c>
      <c r="C111" s="13">
        <f>[18]Globals!D58</f>
        <v>14.92835020000005</v>
      </c>
      <c r="D111" s="13">
        <f>[18]Globals!E58</f>
        <v>0.58211487324733491</v>
      </c>
      <c r="E111" s="13">
        <f>[18]Globals!F58</f>
        <v>6.6899187888150111E-3</v>
      </c>
      <c r="F111" s="13">
        <f>[18]Globals!G58</f>
        <v>0.51089769476494906</v>
      </c>
      <c r="G111" s="13">
        <f>[18]Globals!H58</f>
        <v>0.2332553509615431</v>
      </c>
      <c r="H111" s="13">
        <f>[18]Globals!I58</f>
        <v>87</v>
      </c>
      <c r="I111" s="13">
        <f>[18]Globals!J58</f>
        <v>87</v>
      </c>
      <c r="J111" s="13">
        <f>[18]Globals!K58</f>
        <v>0.54781464776632305</v>
      </c>
      <c r="K111" s="13">
        <f>[18]Globals!L58</f>
        <v>1</v>
      </c>
      <c r="L111" s="13">
        <f>[18]Globals!M58</f>
        <v>0.62288549533983617</v>
      </c>
      <c r="M111" s="13">
        <f>[18]Globals!N58</f>
        <v>1</v>
      </c>
      <c r="N111" s="13">
        <f>[18]Globals!O58</f>
        <v>1</v>
      </c>
      <c r="O111" s="13">
        <f>[18]Globals!P58</f>
        <v>1</v>
      </c>
      <c r="P111" s="13">
        <f>[18]Globals!Q58</f>
        <v>1</v>
      </c>
      <c r="Q111" s="13">
        <f>[18]Globals!R58</f>
        <v>1</v>
      </c>
      <c r="R111" s="13">
        <f>[18]Globals!S58</f>
        <v>0.54781464776632305</v>
      </c>
      <c r="S111" s="13">
        <f>[18]Globals!T58</f>
        <v>0.34070447668882781</v>
      </c>
      <c r="T111" s="13">
        <f>[18]Globals!U58</f>
        <v>0.54781464776632305</v>
      </c>
      <c r="U111" s="13">
        <f>[18]Globals!V58</f>
        <v>0.54781464776632305</v>
      </c>
      <c r="V111" s="13">
        <f>[18]Globals!W58</f>
        <v>0.54781464776632305</v>
      </c>
      <c r="W111" s="13">
        <f>[18]Globals!X58</f>
        <v>0.54781464776632305</v>
      </c>
      <c r="X111" s="14">
        <f>[18]Globals!Y58</f>
        <v>0.54781464776632305</v>
      </c>
      <c r="Z111" s="16" t="s">
        <v>26</v>
      </c>
      <c r="AA111" s="16">
        <f t="shared" si="49"/>
        <v>0.54781464776632305</v>
      </c>
      <c r="AB111" s="14">
        <f t="shared" si="50"/>
        <v>1</v>
      </c>
      <c r="AC111" s="14">
        <f t="shared" si="51"/>
        <v>0.54781464776632305</v>
      </c>
      <c r="AD111" s="14"/>
    </row>
    <row r="112" spans="1:30" x14ac:dyDescent="0.35">
      <c r="A112" s="12" t="s">
        <v>27</v>
      </c>
      <c r="B112" s="16">
        <f>[18]Globals!C59</f>
        <v>2.4992347000001591</v>
      </c>
      <c r="C112" s="13">
        <f>[18]Globals!D59</f>
        <v>15.54227975000043</v>
      </c>
      <c r="D112" s="13">
        <f>[18]Globals!E59</f>
        <v>0.61243521481479646</v>
      </c>
      <c r="E112" s="13">
        <f>[18]Globals!F59</f>
        <v>6.8690447368417798E-3</v>
      </c>
      <c r="F112" s="13">
        <f>[18]Globals!G59</f>
        <v>0.53915072884614923</v>
      </c>
      <c r="G112" s="13">
        <f>[18]Globals!H59</f>
        <v>0.24808422296346011</v>
      </c>
      <c r="H112" s="13">
        <f>[18]Globals!I59</f>
        <v>91</v>
      </c>
      <c r="I112" s="13">
        <f>[18]Globals!J59</f>
        <v>91</v>
      </c>
      <c r="J112" s="13">
        <f>[18]Globals!K59</f>
        <v>0.58241758241758246</v>
      </c>
      <c r="K112" s="13">
        <f>[18]Globals!L59</f>
        <v>1</v>
      </c>
      <c r="L112" s="13">
        <f>[18]Globals!M59</f>
        <v>0.67367049528380796</v>
      </c>
      <c r="M112" s="13">
        <f>[18]Globals!N59</f>
        <v>1</v>
      </c>
      <c r="N112" s="13">
        <f>[18]Globals!O59</f>
        <v>1</v>
      </c>
      <c r="O112" s="13">
        <f>[18]Globals!P59</f>
        <v>1</v>
      </c>
      <c r="P112" s="13">
        <f>[18]Globals!Q59</f>
        <v>1</v>
      </c>
      <c r="Q112" s="13">
        <f>[18]Globals!R59</f>
        <v>1</v>
      </c>
      <c r="R112" s="13">
        <f>[18]Globals!S59</f>
        <v>0.58241758241758246</v>
      </c>
      <c r="S112" s="13">
        <f>[18]Globals!T59</f>
        <v>0.39217335645439261</v>
      </c>
      <c r="T112" s="13">
        <f>[18]Globals!U59</f>
        <v>0.58241758241758246</v>
      </c>
      <c r="U112" s="13">
        <f>[18]Globals!V59</f>
        <v>0.58241758241758246</v>
      </c>
      <c r="V112" s="13">
        <f>[18]Globals!W59</f>
        <v>0.58241758241758246</v>
      </c>
      <c r="W112" s="13">
        <f>[18]Globals!X59</f>
        <v>0.58241758241758246</v>
      </c>
      <c r="X112" s="14">
        <f>[18]Globals!Y59</f>
        <v>0.58241758241758246</v>
      </c>
      <c r="Z112" s="16" t="s">
        <v>27</v>
      </c>
      <c r="AA112" s="16">
        <f t="shared" si="49"/>
        <v>0.58241758241758246</v>
      </c>
      <c r="AB112" s="14">
        <f t="shared" si="50"/>
        <v>1</v>
      </c>
      <c r="AC112" s="14">
        <f t="shared" si="51"/>
        <v>0.58241758241758246</v>
      </c>
      <c r="AD112" s="14"/>
    </row>
    <row r="113" spans="1:30" x14ac:dyDescent="0.35">
      <c r="A113" s="12" t="s">
        <v>28</v>
      </c>
      <c r="B113" s="16">
        <f>[18]Globals!C60</f>
        <v>2.5411608999994542</v>
      </c>
      <c r="C113" s="13">
        <f>[18]Globals!D60</f>
        <v>20.88932437499912</v>
      </c>
      <c r="D113" s="13">
        <f>[18]Globals!E60</f>
        <v>0.7958684074074277</v>
      </c>
      <c r="E113" s="13">
        <f>[18]Globals!F60</f>
        <v>7.9320978564846913E-3</v>
      </c>
      <c r="F113" s="13">
        <f>[18]Globals!G60</f>
        <v>0.7309861019230991</v>
      </c>
      <c r="G113" s="13">
        <f>[18]Globals!H60</f>
        <v>0.35597520041437558</v>
      </c>
      <c r="H113" s="13">
        <f>[18]Globals!I60</f>
        <v>96.75</v>
      </c>
      <c r="I113" s="13">
        <f>[18]Globals!J60</f>
        <v>96.75</v>
      </c>
      <c r="J113" s="13">
        <f>[18]Globals!K60</f>
        <v>0.60919540229885061</v>
      </c>
      <c r="K113" s="13">
        <f>[18]Globals!L60</f>
        <v>1</v>
      </c>
      <c r="L113" s="13">
        <f>[18]Globals!M60</f>
        <v>0.68096231519619665</v>
      </c>
      <c r="M113" s="13">
        <f>[18]Globals!N60</f>
        <v>1</v>
      </c>
      <c r="N113" s="13">
        <f>[18]Globals!O60</f>
        <v>1</v>
      </c>
      <c r="O113" s="13">
        <f>[18]Globals!P60</f>
        <v>1</v>
      </c>
      <c r="P113" s="13">
        <f>[18]Globals!Q60</f>
        <v>1</v>
      </c>
      <c r="Q113" s="13">
        <f>[18]Globals!R60</f>
        <v>1</v>
      </c>
      <c r="R113" s="13">
        <f>[18]Globals!S60</f>
        <v>0.60919540229885061</v>
      </c>
      <c r="S113" s="13">
        <f>[18]Globals!T60</f>
        <v>0.41568602583822412</v>
      </c>
      <c r="T113" s="13">
        <f>[18]Globals!U60</f>
        <v>0.60919540229885061</v>
      </c>
      <c r="U113" s="13">
        <f>[18]Globals!V60</f>
        <v>0.60919540229885061</v>
      </c>
      <c r="V113" s="13">
        <f>[18]Globals!W60</f>
        <v>0.60919540229885061</v>
      </c>
      <c r="W113" s="13">
        <f>[18]Globals!X60</f>
        <v>0.60919540229885061</v>
      </c>
      <c r="X113" s="14">
        <f>[18]Globals!Y60</f>
        <v>0.60919540229885061</v>
      </c>
      <c r="Z113" s="16" t="s">
        <v>28</v>
      </c>
      <c r="AA113" s="16">
        <f t="shared" si="49"/>
        <v>0.60919540229885061</v>
      </c>
      <c r="AB113" s="14">
        <f t="shared" si="50"/>
        <v>1</v>
      </c>
      <c r="AC113" s="14">
        <f t="shared" si="51"/>
        <v>0.60919540229885061</v>
      </c>
      <c r="AD113" s="14"/>
    </row>
    <row r="114" spans="1:30" x14ac:dyDescent="0.35">
      <c r="A114" s="12" t="s">
        <v>29</v>
      </c>
      <c r="B114" s="16">
        <f>[18]Globals!C61</f>
        <v>2.693533399999978</v>
      </c>
      <c r="C114" s="13">
        <f>[18]Globals!D61</f>
        <v>23.06498940000003</v>
      </c>
      <c r="D114" s="13">
        <f>[18]Globals!E61</f>
        <v>0.89269247777778138</v>
      </c>
      <c r="E114" s="13">
        <f>[18]Globals!F61</f>
        <v>9.0702891016202561E-3</v>
      </c>
      <c r="F114" s="13">
        <f>[18]Globals!G61</f>
        <v>0.82500979230769533</v>
      </c>
      <c r="G114" s="13">
        <f>[18]Globals!H61</f>
        <v>0.39526649033804989</v>
      </c>
      <c r="H114" s="13">
        <f>[18]Globals!I61</f>
        <v>106</v>
      </c>
      <c r="I114" s="13">
        <f>[18]Globals!J61</f>
        <v>106</v>
      </c>
      <c r="J114" s="13">
        <f>[18]Globals!K61</f>
        <v>0.67088607594936711</v>
      </c>
      <c r="K114" s="13">
        <f>[18]Globals!L61</f>
        <v>1</v>
      </c>
      <c r="L114" s="13">
        <f>[18]Globals!M61</f>
        <v>0.6982875083143596</v>
      </c>
      <c r="M114" s="13">
        <f>[18]Globals!N61</f>
        <v>1</v>
      </c>
      <c r="N114" s="13">
        <f>[18]Globals!O61</f>
        <v>1</v>
      </c>
      <c r="O114" s="13">
        <f>[18]Globals!P61</f>
        <v>1</v>
      </c>
      <c r="P114" s="13">
        <f>[18]Globals!Q61</f>
        <v>1</v>
      </c>
      <c r="Q114" s="13">
        <f>[18]Globals!R61</f>
        <v>1</v>
      </c>
      <c r="R114" s="13">
        <f>[18]Globals!S61</f>
        <v>0.67088607594936711</v>
      </c>
      <c r="S114" s="13">
        <f>[18]Globals!T61</f>
        <v>0.46847136633748182</v>
      </c>
      <c r="T114" s="13">
        <f>[18]Globals!U61</f>
        <v>0.67088607594936711</v>
      </c>
      <c r="U114" s="13">
        <f>[18]Globals!V61</f>
        <v>0.67088607594936711</v>
      </c>
      <c r="V114" s="13">
        <f>[18]Globals!W61</f>
        <v>0.67088607594936711</v>
      </c>
      <c r="W114" s="13">
        <f>[18]Globals!X61</f>
        <v>0.67088607594936711</v>
      </c>
      <c r="X114" s="14">
        <f>[18]Globals!Y61</f>
        <v>0.67088607594936711</v>
      </c>
      <c r="Z114" s="16" t="s">
        <v>29</v>
      </c>
      <c r="AA114" s="16">
        <f t="shared" si="49"/>
        <v>0.67088607594936711</v>
      </c>
      <c r="AB114" s="14">
        <f t="shared" si="50"/>
        <v>1</v>
      </c>
      <c r="AC114" s="14">
        <f t="shared" si="51"/>
        <v>0.67088607594936711</v>
      </c>
      <c r="AD114" s="14"/>
    </row>
    <row r="115" spans="1:30" x14ac:dyDescent="0.35">
      <c r="A115" s="12" t="s">
        <v>32</v>
      </c>
      <c r="B115" s="16">
        <f>B113-B111</f>
        <v>6.2632349999632186E-2</v>
      </c>
      <c r="C115" s="13">
        <f t="shared" ref="C115:X115" si="52">C113-C111</f>
        <v>5.9609741749990697</v>
      </c>
      <c r="D115" s="13">
        <f t="shared" si="52"/>
        <v>0.2137535341600928</v>
      </c>
      <c r="E115" s="13">
        <f t="shared" si="52"/>
        <v>1.2421790676696801E-3</v>
      </c>
      <c r="F115" s="13">
        <f t="shared" si="52"/>
        <v>0.22008840715815003</v>
      </c>
      <c r="G115" s="13">
        <f t="shared" si="52"/>
        <v>0.12271984945283249</v>
      </c>
      <c r="H115" s="13">
        <f t="shared" si="52"/>
        <v>9.75</v>
      </c>
      <c r="I115" s="13">
        <f t="shared" si="52"/>
        <v>9.75</v>
      </c>
      <c r="J115" s="13">
        <f t="shared" si="52"/>
        <v>6.1380754532527559E-2</v>
      </c>
      <c r="K115" s="13">
        <f t="shared" si="52"/>
        <v>0</v>
      </c>
      <c r="L115" s="13">
        <f t="shared" si="52"/>
        <v>5.8076819856360484E-2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6.1380754532527559E-2</v>
      </c>
      <c r="S115" s="13">
        <f t="shared" si="52"/>
        <v>7.4981549149396309E-2</v>
      </c>
      <c r="T115" s="13">
        <f t="shared" si="52"/>
        <v>6.1380754532527559E-2</v>
      </c>
      <c r="U115" s="13">
        <f t="shared" si="52"/>
        <v>6.1380754532527559E-2</v>
      </c>
      <c r="V115" s="13">
        <f t="shared" si="52"/>
        <v>6.1380754532527559E-2</v>
      </c>
      <c r="W115" s="13">
        <f t="shared" si="52"/>
        <v>6.1380754532527559E-2</v>
      </c>
      <c r="X115" s="14">
        <f t="shared" si="52"/>
        <v>6.1380754532527559E-2</v>
      </c>
      <c r="Z115" s="16" t="s">
        <v>32</v>
      </c>
      <c r="AA115" s="16">
        <f t="shared" si="49"/>
        <v>6.1380754532527559E-2</v>
      </c>
      <c r="AB115" s="14">
        <f t="shared" si="50"/>
        <v>0</v>
      </c>
      <c r="AC115" s="14">
        <f t="shared" si="51"/>
        <v>6.1380754532527559E-2</v>
      </c>
      <c r="AD115" s="14"/>
    </row>
    <row r="116" spans="1:30" ht="15" thickBot="1" x14ac:dyDescent="0.4">
      <c r="A116" s="8" t="s">
        <v>33</v>
      </c>
      <c r="B116" s="4">
        <f>B114-B110</f>
        <v>0.26125129999934416</v>
      </c>
      <c r="C116" s="5">
        <f t="shared" ref="C116:X116" si="53">C114-C110</f>
        <v>9.4675278999991104</v>
      </c>
      <c r="D116" s="5">
        <f t="shared" si="53"/>
        <v>0.36876970992060709</v>
      </c>
      <c r="E116" s="5">
        <f t="shared" si="53"/>
        <v>3.46606416912727E-3</v>
      </c>
      <c r="F116" s="5">
        <f t="shared" si="53"/>
        <v>0.37414527008543053</v>
      </c>
      <c r="G116" s="5">
        <f t="shared" si="53"/>
        <v>0.1788176146970096</v>
      </c>
      <c r="H116" s="5">
        <f t="shared" si="53"/>
        <v>27</v>
      </c>
      <c r="I116" s="5">
        <f t="shared" si="53"/>
        <v>27</v>
      </c>
      <c r="J116" s="5">
        <f t="shared" si="53"/>
        <v>0.17088607594936711</v>
      </c>
      <c r="K116" s="5">
        <f t="shared" si="53"/>
        <v>0</v>
      </c>
      <c r="L116" s="5">
        <f t="shared" si="53"/>
        <v>9.1568429078457636E-2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0.17088607594936711</v>
      </c>
      <c r="S116" s="5">
        <f t="shared" si="53"/>
        <v>0.16511182671953084</v>
      </c>
      <c r="T116" s="5">
        <f t="shared" si="53"/>
        <v>0.17088607594936711</v>
      </c>
      <c r="U116" s="5">
        <f t="shared" si="53"/>
        <v>0.17088607594936711</v>
      </c>
      <c r="V116" s="5">
        <f t="shared" si="53"/>
        <v>0.17088607594936711</v>
      </c>
      <c r="W116" s="5">
        <f t="shared" si="53"/>
        <v>0.17088607594936711</v>
      </c>
      <c r="X116" s="6">
        <f t="shared" si="53"/>
        <v>0.17088607594936711</v>
      </c>
      <c r="Z116" s="4" t="s">
        <v>33</v>
      </c>
      <c r="AA116" s="4">
        <f t="shared" si="49"/>
        <v>0.17088607594936711</v>
      </c>
      <c r="AB116" s="6">
        <f t="shared" si="50"/>
        <v>0</v>
      </c>
      <c r="AC116" s="6">
        <f t="shared" si="51"/>
        <v>0.17088607594936711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{4CC687A6-2072-4BFA-8D0F-1CD55F9413D0}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{737E0B09-E6EA-41DC-95AE-251AA2C91616}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{EFF64689-AA64-4C41-A5E1-3D0C0EF504FD}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{D744323F-4AE7-49A2-BE3B-677970D00482}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{F3CCB08D-E0E0-4AB2-8A1F-1AF55D6AC174}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{F46EF375-226E-4FFD-80DF-2FABCBF97DC9}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{B3F757BF-992C-4034-9B2C-B19B596F4532}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{F9EE02F4-17BA-4DDB-8903-3E3596502C2B}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{5F71AB2F-2CAA-4D46-B00D-6C8642E1F47F}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{68E1BB1B-F78F-4399-BBFF-F25636AD60D7}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{C46F48EB-8354-4CC4-B5B5-66D76564BD6D}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{18464724-ADA2-43BC-A954-EC08A474E076}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{CCFE7026-205C-434F-AAB6-BA4779161AC7}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{F49C801C-9241-49B0-895E-C2A38A3DE0E3}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{3BC1AB1F-6B86-4A27-A7B1-EECEBA91BD0C}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{A638DC67-D5EC-4177-BD43-3C065C96729C}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{230EE2FC-8BCA-4CF2-82E1-D777E5F098D2}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{7844E5C3-D349-4ABC-B2AE-9DA5DB17E31A}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{3FB7500D-07E4-409E-97E7-BD82772B12C6}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{D9B0CC25-65F0-43D6-8030-BF9DB6AFFBE6}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{F8ABBA92-A4B8-4269-AD42-E285015D069F}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{DD1DED39-BDF6-44F8-BFC5-48E220A862F8}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{F22AB93F-7C77-42C9-96EF-CF0B16880439}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{F48502E4-6B89-4F38-9535-56F4D3B7D532}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{48052F16-76D1-40F4-8664-8539E2CBCB3A}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{427A4637-F9AF-44DE-A6B0-8BE8C8E39F84}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{32160C09-4A90-472E-9DAE-7A2BB5F156FD}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{D54665C1-34F9-4BBD-BA04-6DF0E3220DA9}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7A6-2072-4BFA-8D0F-1CD55F941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37E0B09-E6EA-41DC-95AE-251AA2C916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EFF64689-AA64-4C41-A5E1-3D0C0EF504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D744323F-4AE7-49A2-BE3B-677970D004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F3CCB08D-E0E0-4AB2-8A1F-1AF55D6AC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46EF375-226E-4FFD-80DF-2FABCBF97D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B3F757BF-992C-4034-9B2C-B19B596F4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F9EE02F4-17BA-4DDB-8903-3E3596502C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5F71AB2F-2CAA-4D46-B00D-6C8642E1F4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68E1BB1B-F78F-4399-BBFF-F25636AD6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C46F48EB-8354-4CC4-B5B5-66D76564BD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18464724-ADA2-43BC-A954-EC08A474E0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CCFE7026-205C-434F-AAB6-BA4779161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F49C801C-9241-49B0-895E-C2A38A3DE0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BC1AB1F-6B86-4A27-A7B1-EECEBA91BD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A638DC67-D5EC-4177-BD43-3C065C967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30EE2FC-8BCA-4CF2-82E1-D777E5F098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7844E5C3-D349-4ABC-B2AE-9DA5DB17E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3FB7500D-07E4-409E-97E7-BD82772B1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D9B0CC25-65F0-43D6-8030-BF9DB6AFF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F8ABBA92-A4B8-4269-AD42-E285015D06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DD1DED39-BDF6-44F8-BFC5-48E220A862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F22AB93F-7C77-42C9-96EF-CF0B16880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48502E4-6B89-4F38-9535-56F4D3B7D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48052F16-76D1-40F4-8664-8539E2CBCB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427A4637-F9AF-44DE-A6B0-8BE8C8E39F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32160C09-4A90-472E-9DAE-7A2BB5F15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D54665C1-34F9-4BBD-BA04-6DF0E3220D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1543026D-DA0C-4B1E-BF6F-58A311303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PS2'!AA108:AC108</xm:f>
              <xm:sqref>AD108</xm:sqref>
            </x14:sparkline>
            <x14:sparkline>
              <xm:f>'Globals PS2'!AA109:AC109</xm:f>
              <xm:sqref>AD109</xm:sqref>
            </x14:sparkline>
            <x14:sparkline>
              <xm:f>'Globals PS2'!AA110:AC110</xm:f>
              <xm:sqref>AD110</xm:sqref>
            </x14:sparkline>
            <x14:sparkline>
              <xm:f>'Globals PS2'!AA111:AC111</xm:f>
              <xm:sqref>AD111</xm:sqref>
            </x14:sparkline>
            <x14:sparkline>
              <xm:f>'Globals PS2'!AA112:AC112</xm:f>
              <xm:sqref>AD112</xm:sqref>
            </x14:sparkline>
            <x14:sparkline>
              <xm:f>'Globals PS2'!AA113:AC113</xm:f>
              <xm:sqref>AD113</xm:sqref>
            </x14:sparkline>
            <x14:sparkline>
              <xm:f>'Globals PS2'!AA114:AC114</xm:f>
              <xm:sqref>AD114</xm:sqref>
            </x14:sparkline>
            <x14:sparkline>
              <xm:f>'Globals PS2'!AA115:AC115</xm:f>
              <xm:sqref>AD115</xm:sqref>
            </x14:sparkline>
            <x14:sparkline>
              <xm:f>'Globals PS2'!AA116:AC116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1823D7B7-5EB0-4FF3-9B39-528BAD16A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PS2'!AA95:AC95</xm:f>
              <xm:sqref>AD95</xm:sqref>
            </x14:sparkline>
            <x14:sparkline>
              <xm:f>'Globals PS2'!AA96:AC96</xm:f>
              <xm:sqref>AD96</xm:sqref>
            </x14:sparkline>
            <x14:sparkline>
              <xm:f>'Globals PS2'!AA97:AC97</xm:f>
              <xm:sqref>AD97</xm:sqref>
            </x14:sparkline>
            <x14:sparkline>
              <xm:f>'Globals PS2'!AA98:AC98</xm:f>
              <xm:sqref>AD98</xm:sqref>
            </x14:sparkline>
            <x14:sparkline>
              <xm:f>'Globals PS2'!AA99:AC99</xm:f>
              <xm:sqref>AD99</xm:sqref>
            </x14:sparkline>
            <x14:sparkline>
              <xm:f>'Globals PS2'!AA100:AC100</xm:f>
              <xm:sqref>AD100</xm:sqref>
            </x14:sparkline>
            <x14:sparkline>
              <xm:f>'Globals PS2'!AA101:AC101</xm:f>
              <xm:sqref>AD101</xm:sqref>
            </x14:sparkline>
            <x14:sparkline>
              <xm:f>'Globals PS2'!AA102:AC102</xm:f>
              <xm:sqref>AD102</xm:sqref>
            </x14:sparkline>
            <x14:sparkline>
              <xm:f>'Globals PS2'!AA103:AC103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EAB340B4-3706-44B1-A8E1-42757BCD3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PS2'!AA82:AC82</xm:f>
              <xm:sqref>AD82</xm:sqref>
            </x14:sparkline>
            <x14:sparkline>
              <xm:f>'Globals PS2'!AA83:AC83</xm:f>
              <xm:sqref>AD83</xm:sqref>
            </x14:sparkline>
            <x14:sparkline>
              <xm:f>'Globals PS2'!AA84:AC84</xm:f>
              <xm:sqref>AD84</xm:sqref>
            </x14:sparkline>
            <x14:sparkline>
              <xm:f>'Globals PS2'!AA85:AC85</xm:f>
              <xm:sqref>AD85</xm:sqref>
            </x14:sparkline>
            <x14:sparkline>
              <xm:f>'Globals PS2'!AA86:AC86</xm:f>
              <xm:sqref>AD86</xm:sqref>
            </x14:sparkline>
            <x14:sparkline>
              <xm:f>'Globals PS2'!AA87:AC87</xm:f>
              <xm:sqref>AD87</xm:sqref>
            </x14:sparkline>
            <x14:sparkline>
              <xm:f>'Globals PS2'!AA88:AC88</xm:f>
              <xm:sqref>AD88</xm:sqref>
            </x14:sparkline>
            <x14:sparkline>
              <xm:f>'Globals PS2'!AA89:AC89</xm:f>
              <xm:sqref>AD89</xm:sqref>
            </x14:sparkline>
            <x14:sparkline>
              <xm:f>'Globals PS2'!AA90:AC90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9CE92F1-5A1F-4B0D-B867-E45C9DDED8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PS2'!AA17:AC17</xm:f>
              <xm:sqref>AD17</xm:sqref>
            </x14:sparkline>
            <x14:sparkline>
              <xm:f>'Globals PS2'!AA18:AC18</xm:f>
              <xm:sqref>AD18</xm:sqref>
            </x14:sparkline>
            <x14:sparkline>
              <xm:f>'Globals PS2'!AA19:AC19</xm:f>
              <xm:sqref>AD19</xm:sqref>
            </x14:sparkline>
            <x14:sparkline>
              <xm:f>'Globals PS2'!AA20:AC20</xm:f>
              <xm:sqref>AD20</xm:sqref>
            </x14:sparkline>
            <x14:sparkline>
              <xm:f>'Globals PS2'!AA21:AC21</xm:f>
              <xm:sqref>AD21</xm:sqref>
            </x14:sparkline>
            <x14:sparkline>
              <xm:f>'Globals PS2'!AA22:AC22</xm:f>
              <xm:sqref>AD22</xm:sqref>
            </x14:sparkline>
            <x14:sparkline>
              <xm:f>'Globals PS2'!AA23:AC23</xm:f>
              <xm:sqref>AD23</xm:sqref>
            </x14:sparkline>
            <x14:sparkline>
              <xm:f>'Globals PS2'!AA24:AC24</xm:f>
              <xm:sqref>AD24</xm:sqref>
            </x14:sparkline>
            <x14:sparkline>
              <xm:f>'Globals PS2'!AA25:AC25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92F1AD13-C132-4ECA-A1B8-8C947E3BB9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PS2'!AA4:AC4</xm:f>
              <xm:sqref>AD4</xm:sqref>
            </x14:sparkline>
            <x14:sparkline>
              <xm:f>'Globals PS2'!AA5:AC5</xm:f>
              <xm:sqref>AD5</xm:sqref>
            </x14:sparkline>
            <x14:sparkline>
              <xm:f>'Globals PS2'!AA6:AC6</xm:f>
              <xm:sqref>AD6</xm:sqref>
            </x14:sparkline>
            <x14:sparkline>
              <xm:f>'Globals PS2'!AA7:AC7</xm:f>
              <xm:sqref>AD7</xm:sqref>
            </x14:sparkline>
            <x14:sparkline>
              <xm:f>'Globals PS2'!AA8:AC8</xm:f>
              <xm:sqref>AD8</xm:sqref>
            </x14:sparkline>
            <x14:sparkline>
              <xm:f>'Globals PS2'!AA9:AC9</xm:f>
              <xm:sqref>AD9</xm:sqref>
            </x14:sparkline>
            <x14:sparkline>
              <xm:f>'Globals PS2'!AA10:AC10</xm:f>
              <xm:sqref>AD10</xm:sqref>
            </x14:sparkline>
            <x14:sparkline>
              <xm:f>'Globals PS2'!AA11:AC11</xm:f>
              <xm:sqref>AD11</xm:sqref>
            </x14:sparkline>
            <x14:sparkline>
              <xm:f>'Globals PS2'!AA12:AC12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00108969-8F17-4E2A-8D65-355CA2FEBC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PS2'!AA30:AC30</xm:f>
              <xm:sqref>AD30</xm:sqref>
            </x14:sparkline>
            <x14:sparkline>
              <xm:f>'Globals PS2'!AA31:AC31</xm:f>
              <xm:sqref>AD31</xm:sqref>
            </x14:sparkline>
            <x14:sparkline>
              <xm:f>'Globals PS2'!AA32:AC32</xm:f>
              <xm:sqref>AD32</xm:sqref>
            </x14:sparkline>
            <x14:sparkline>
              <xm:f>'Globals PS2'!AA33:AC33</xm:f>
              <xm:sqref>AD33</xm:sqref>
            </x14:sparkline>
            <x14:sparkline>
              <xm:f>'Globals PS2'!AA34:AC34</xm:f>
              <xm:sqref>AD34</xm:sqref>
            </x14:sparkline>
            <x14:sparkline>
              <xm:f>'Globals PS2'!AA35:AC35</xm:f>
              <xm:sqref>AD35</xm:sqref>
            </x14:sparkline>
            <x14:sparkline>
              <xm:f>'Globals PS2'!AA36:AC36</xm:f>
              <xm:sqref>AD36</xm:sqref>
            </x14:sparkline>
            <x14:sparkline>
              <xm:f>'Globals PS2'!AA37:AC37</xm:f>
              <xm:sqref>AD37</xm:sqref>
            </x14:sparkline>
            <x14:sparkline>
              <xm:f>'Globals PS2'!AA38:AC38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7D482CDC-2AC1-42D3-B0A4-257502584D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PS2'!AA43:AC43</xm:f>
              <xm:sqref>AD43</xm:sqref>
            </x14:sparkline>
            <x14:sparkline>
              <xm:f>'Globals PS2'!AA44:AC44</xm:f>
              <xm:sqref>AD44</xm:sqref>
            </x14:sparkline>
            <x14:sparkline>
              <xm:f>'Globals PS2'!AA45:AC45</xm:f>
              <xm:sqref>AD45</xm:sqref>
            </x14:sparkline>
            <x14:sparkline>
              <xm:f>'Globals PS2'!AA46:AC46</xm:f>
              <xm:sqref>AD46</xm:sqref>
            </x14:sparkline>
            <x14:sparkline>
              <xm:f>'Globals PS2'!AA47:AC47</xm:f>
              <xm:sqref>AD47</xm:sqref>
            </x14:sparkline>
            <x14:sparkline>
              <xm:f>'Globals PS2'!AA48:AC48</xm:f>
              <xm:sqref>AD48</xm:sqref>
            </x14:sparkline>
            <x14:sparkline>
              <xm:f>'Globals PS2'!AA49:AC49</xm:f>
              <xm:sqref>AD49</xm:sqref>
            </x14:sparkline>
            <x14:sparkline>
              <xm:f>'Globals PS2'!AA50:AC50</xm:f>
              <xm:sqref>AD50</xm:sqref>
            </x14:sparkline>
            <x14:sparkline>
              <xm:f>'Globals PS2'!AA51:AC51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8D365158-917F-4A95-9C1E-A01130466C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PS2'!AA56:AC56</xm:f>
              <xm:sqref>AD56</xm:sqref>
            </x14:sparkline>
            <x14:sparkline>
              <xm:f>'Globals PS2'!AA57:AC57</xm:f>
              <xm:sqref>AD57</xm:sqref>
            </x14:sparkline>
            <x14:sparkline>
              <xm:f>'Globals PS2'!AA58:AC58</xm:f>
              <xm:sqref>AD58</xm:sqref>
            </x14:sparkline>
            <x14:sparkline>
              <xm:f>'Globals PS2'!AA59:AC59</xm:f>
              <xm:sqref>AD59</xm:sqref>
            </x14:sparkline>
            <x14:sparkline>
              <xm:f>'Globals PS2'!AA60:AC60</xm:f>
              <xm:sqref>AD60</xm:sqref>
            </x14:sparkline>
            <x14:sparkline>
              <xm:f>'Globals PS2'!AA61:AC61</xm:f>
              <xm:sqref>AD61</xm:sqref>
            </x14:sparkline>
            <x14:sparkline>
              <xm:f>'Globals PS2'!AA62:AC62</xm:f>
              <xm:sqref>AD62</xm:sqref>
            </x14:sparkline>
            <x14:sparkline>
              <xm:f>'Globals PS2'!AA63:AC63</xm:f>
              <xm:sqref>AD63</xm:sqref>
            </x14:sparkline>
            <x14:sparkline>
              <xm:f>'Globals PS2'!AA64:AC64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0512C2FD-77AE-4325-B252-7999AB6FFB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PS2'!AA69:AC69</xm:f>
              <xm:sqref>AD69</xm:sqref>
            </x14:sparkline>
            <x14:sparkline>
              <xm:f>'Globals PS2'!AA70:AC70</xm:f>
              <xm:sqref>AD70</xm:sqref>
            </x14:sparkline>
            <x14:sparkline>
              <xm:f>'Globals PS2'!AA71:AC71</xm:f>
              <xm:sqref>AD71</xm:sqref>
            </x14:sparkline>
            <x14:sparkline>
              <xm:f>'Globals PS2'!AA72:AC72</xm:f>
              <xm:sqref>AD72</xm:sqref>
            </x14:sparkline>
            <x14:sparkline>
              <xm:f>'Globals PS2'!AA73:AC73</xm:f>
              <xm:sqref>AD73</xm:sqref>
            </x14:sparkline>
            <x14:sparkline>
              <xm:f>'Globals PS2'!AA74:AC74</xm:f>
              <xm:sqref>AD74</xm:sqref>
            </x14:sparkline>
            <x14:sparkline>
              <xm:f>'Globals PS2'!AA75:AC75</xm:f>
              <xm:sqref>AD75</xm:sqref>
            </x14:sparkline>
            <x14:sparkline>
              <xm:f>'Globals PS2'!AA76:AC76</xm:f>
              <xm:sqref>AD76</xm:sqref>
            </x14:sparkline>
            <x14:sparkline>
              <xm:f>'Globals PS2'!AA77:AC77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E7B982B5-BBD4-4F16-8248-C47395A9DC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PS2'!AH4:AJ4</xm:f>
              <xm:sqref>AK4</xm:sqref>
            </x14:sparkline>
            <x14:sparkline>
              <xm:f>'Globals PS2'!AH5:AJ5</xm:f>
              <xm:sqref>AK5</xm:sqref>
            </x14:sparkline>
            <x14:sparkline>
              <xm:f>'Globals PS2'!AH6:AJ6</xm:f>
              <xm:sqref>AK6</xm:sqref>
            </x14:sparkline>
            <x14:sparkline>
              <xm:f>'Globals PS2'!AH7:AJ7</xm:f>
              <xm:sqref>AK7</xm:sqref>
            </x14:sparkline>
            <x14:sparkline>
              <xm:f>'Globals PS2'!AH8:AJ8</xm:f>
              <xm:sqref>AK8</xm:sqref>
            </x14:sparkline>
            <x14:sparkline>
              <xm:f>'Globals PS2'!AH9:AJ9</xm:f>
              <xm:sqref>AK9</xm:sqref>
            </x14:sparkline>
            <x14:sparkline>
              <xm:f>'Globals PS2'!AH10:AJ10</xm:f>
              <xm:sqref>AK10</xm:sqref>
            </x14:sparkline>
            <x14:sparkline>
              <xm:f>'Globals PS2'!AH11:AJ11</xm:f>
              <xm:sqref>AK11</xm:sqref>
            </x14:sparkline>
            <x14:sparkline>
              <xm:f>'Globals PS2'!AH12:AJ12</xm:f>
              <xm:sqref>AK12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0F3-A171-4C2F-9793-3D8748CFF908}">
  <dimension ref="A1:AK116"/>
  <sheetViews>
    <sheetView workbookViewId="0">
      <selection activeCell="AE20" sqref="AE20"/>
    </sheetView>
  </sheetViews>
  <sheetFormatPr defaultRowHeight="14.5" x14ac:dyDescent="0.35"/>
  <cols>
    <col min="34" max="34" width="12.26953125" customWidth="1"/>
    <col min="35" max="35" width="10.1796875" customWidth="1"/>
    <col min="36" max="36" width="13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[19]Globals!C55</f>
        <v>7.6664670519999962</v>
      </c>
      <c r="C4" s="2">
        <f>[19]Globals!D55</f>
        <v>18.262321994000182</v>
      </c>
      <c r="D4" s="2">
        <f>[19]Globals!E55</f>
        <v>4.5986579540000463</v>
      </c>
      <c r="E4" s="2">
        <f>[19]Globals!F55</f>
        <v>5.6356938818300568E-2</v>
      </c>
      <c r="F4" s="2">
        <f>[19]Globals!G55</f>
        <v>3.5760549213333959</v>
      </c>
      <c r="G4" s="2">
        <f>[19]Globals!H55</f>
        <v>0.2127114353420575</v>
      </c>
      <c r="H4" s="2">
        <f>[19]Globals!I55</f>
        <v>80.7</v>
      </c>
      <c r="I4" s="2">
        <f>[19]Globals!J55</f>
        <v>80.7</v>
      </c>
      <c r="J4" s="2">
        <f>[19]Globals!K55</f>
        <v>0.83583218713162144</v>
      </c>
      <c r="K4" s="2">
        <f>[19]Globals!L55</f>
        <v>0.83103087710520074</v>
      </c>
      <c r="L4" s="2">
        <f>[19]Globals!M55</f>
        <v>0.65287095930675476</v>
      </c>
      <c r="M4" s="2">
        <f>[19]Globals!N55</f>
        <v>0.97554775798593507</v>
      </c>
      <c r="N4" s="2">
        <f>[19]Globals!O55</f>
        <v>1</v>
      </c>
      <c r="O4" s="2">
        <f>[19]Globals!P55</f>
        <v>0.97840041066392169</v>
      </c>
      <c r="P4" s="2">
        <f>[19]Globals!Q55</f>
        <v>1</v>
      </c>
      <c r="Q4" s="2">
        <f>[19]Globals!R55</f>
        <v>0.93647709592304085</v>
      </c>
      <c r="R4" s="2">
        <f>[19]Globals!S55</f>
        <v>0.69403494157683454</v>
      </c>
      <c r="S4" s="2">
        <f>[19]Globals!T55</f>
        <v>0.54792450306579321</v>
      </c>
      <c r="T4" s="2">
        <f>[19]Globals!U55</f>
        <v>0.81754233149973576</v>
      </c>
      <c r="U4" s="2">
        <f>[19]Globals!V55</f>
        <v>0.83583218713162144</v>
      </c>
      <c r="V4" s="2">
        <f>[19]Globals!W55</f>
        <v>0.81974401792802998</v>
      </c>
      <c r="W4" s="2">
        <f>[19]Globals!X55</f>
        <v>0.83583218713162144</v>
      </c>
      <c r="X4" s="3">
        <f>[19]Globals!Y55</f>
        <v>0.78320371554549506</v>
      </c>
      <c r="Z4" s="1" t="s">
        <v>23</v>
      </c>
      <c r="AA4" s="1">
        <f t="shared" ref="AA4:AA12" si="0">J4</f>
        <v>0.83583218713162144</v>
      </c>
      <c r="AB4" s="3">
        <f t="shared" ref="AB4:AB12" si="1">Q4</f>
        <v>0.93647709592304085</v>
      </c>
      <c r="AC4" s="3">
        <f t="shared" ref="AC4:AC12" si="2">X4</f>
        <v>0.78320371554549506</v>
      </c>
      <c r="AD4" s="3"/>
      <c r="AF4" s="12">
        <v>2</v>
      </c>
      <c r="AG4" s="13">
        <v>2</v>
      </c>
      <c r="AH4" s="29">
        <f>AA8</f>
        <v>0.81215104319717901</v>
      </c>
      <c r="AI4" s="30">
        <f t="shared" ref="AI4:AJ4" si="3">AB8</f>
        <v>0.9439676359160809</v>
      </c>
      <c r="AJ4" s="31">
        <f t="shared" si="3"/>
        <v>0.76712944081563839</v>
      </c>
      <c r="AK4" s="3"/>
    </row>
    <row r="5" spans="1:37" x14ac:dyDescent="0.35">
      <c r="A5" s="12" t="s">
        <v>24</v>
      </c>
      <c r="B5" s="16">
        <f>[19]Globals!C56</f>
        <v>0.99210927993289477</v>
      </c>
      <c r="C5" s="13">
        <f>[19]Globals!D56</f>
        <v>5.6687256909488486</v>
      </c>
      <c r="D5" s="13">
        <f>[19]Globals!E56</f>
        <v>1.417210066715386</v>
      </c>
      <c r="E5" s="13">
        <f>[19]Globals!F56</f>
        <v>1.317299105557947E-2</v>
      </c>
      <c r="F5" s="13">
        <f>[19]Globals!G56</f>
        <v>1.9680419498387389</v>
      </c>
      <c r="G5" s="13">
        <f>[19]Globals!H56</f>
        <v>0.15315824211005319</v>
      </c>
      <c r="H5" s="13">
        <f>[19]Globals!I56</f>
        <v>6.6093625615022624</v>
      </c>
      <c r="I5" s="13">
        <f>[19]Globals!J56</f>
        <v>6.6093625615022624</v>
      </c>
      <c r="J5" s="13">
        <f>[19]Globals!K56</f>
        <v>6.9915767362456069E-2</v>
      </c>
      <c r="K5" s="13">
        <f>[19]Globals!L56</f>
        <v>3.3724694257735513E-2</v>
      </c>
      <c r="L5" s="13">
        <f>[19]Globals!M56</f>
        <v>4.1749023099062643E-2</v>
      </c>
      <c r="M5" s="13">
        <f>[19]Globals!N56</f>
        <v>5.9118062426325321E-2</v>
      </c>
      <c r="N5" s="13">
        <f>[19]Globals!O56</f>
        <v>0</v>
      </c>
      <c r="O5" s="13">
        <f>[19]Globals!P56</f>
        <v>6.1566229238856802E-2</v>
      </c>
      <c r="P5" s="13">
        <f>[19]Globals!Q56</f>
        <v>0</v>
      </c>
      <c r="Q5" s="13">
        <f>[19]Globals!R56</f>
        <v>2.1286383646639189E-2</v>
      </c>
      <c r="R5" s="13">
        <f>[19]Globals!S56</f>
        <v>5.8664423923116063E-2</v>
      </c>
      <c r="S5" s="13">
        <f>[19]Globals!T56</f>
        <v>7.5082210500101276E-2</v>
      </c>
      <c r="T5" s="13">
        <f>[19]Globals!U56</f>
        <v>0.1002913703387953</v>
      </c>
      <c r="U5" s="13">
        <f>[19]Globals!V56</f>
        <v>6.9915767362456069E-2</v>
      </c>
      <c r="V5" s="13">
        <f>[19]Globals!W56</f>
        <v>9.9581262915597019E-2</v>
      </c>
      <c r="W5" s="13">
        <f>[19]Globals!X56</f>
        <v>6.9915767362456069E-2</v>
      </c>
      <c r="X5" s="14">
        <f>[19]Globals!Y56</f>
        <v>7.251166755328918E-2</v>
      </c>
      <c r="Z5" s="16" t="s">
        <v>24</v>
      </c>
      <c r="AA5" s="16">
        <f t="shared" si="0"/>
        <v>6.9915767362456069E-2</v>
      </c>
      <c r="AB5" s="14">
        <f t="shared" si="1"/>
        <v>2.1286383646639189E-2</v>
      </c>
      <c r="AC5" s="14">
        <f t="shared" si="2"/>
        <v>7.251166755328918E-2</v>
      </c>
      <c r="AD5" s="14"/>
      <c r="AF5" s="12">
        <v>2</v>
      </c>
      <c r="AG5" s="13">
        <v>4</v>
      </c>
      <c r="AH5" s="32">
        <f>AA21</f>
        <v>0.7977321048901489</v>
      </c>
      <c r="AI5" s="33">
        <f t="shared" ref="AI5:AJ5" si="4">AB21</f>
        <v>0.97075752989318476</v>
      </c>
      <c r="AJ5" s="34">
        <f t="shared" si="4"/>
        <v>0.77687923939868453</v>
      </c>
      <c r="AK5" s="14"/>
    </row>
    <row r="6" spans="1:37" ht="15" thickBot="1" x14ac:dyDescent="0.4">
      <c r="A6" s="12" t="s">
        <v>25</v>
      </c>
      <c r="B6" s="16">
        <f>[19]Globals!C57</f>
        <v>6.3958678000000049</v>
      </c>
      <c r="C6" s="13">
        <f>[19]Globals!D57</f>
        <v>13.248757700000681</v>
      </c>
      <c r="D6" s="13">
        <f>[19]Globals!E57</f>
        <v>3.3451073250001708</v>
      </c>
      <c r="E6" s="13">
        <f>[19]Globals!F57</f>
        <v>4.6625582812500357E-2</v>
      </c>
      <c r="F6" s="13">
        <f>[19]Globals!G57</f>
        <v>1.979971866666707</v>
      </c>
      <c r="G6" s="13">
        <f>[19]Globals!H57</f>
        <v>9.1978070833343001E-2</v>
      </c>
      <c r="H6" s="13">
        <f>[19]Globals!I57</f>
        <v>69</v>
      </c>
      <c r="I6" s="13">
        <f>[19]Globals!J57</f>
        <v>69</v>
      </c>
      <c r="J6" s="13">
        <f>[19]Globals!K57</f>
        <v>0.71276595744680848</v>
      </c>
      <c r="K6" s="13">
        <f>[19]Globals!L57</f>
        <v>0.76278626128495863</v>
      </c>
      <c r="L6" s="13">
        <f>[19]Globals!M57</f>
        <v>0.52662870714432231</v>
      </c>
      <c r="M6" s="13">
        <f>[19]Globals!N57</f>
        <v>0.76732393558353751</v>
      </c>
      <c r="N6" s="13">
        <f>[19]Globals!O57</f>
        <v>1</v>
      </c>
      <c r="O6" s="13">
        <f>[19]Globals!P57</f>
        <v>0.74665235321406498</v>
      </c>
      <c r="P6" s="13">
        <f>[19]Globals!Q57</f>
        <v>1</v>
      </c>
      <c r="Q6" s="13">
        <f>[19]Globals!R57</f>
        <v>0.86688655055560704</v>
      </c>
      <c r="R6" s="13">
        <f>[19]Globals!S57</f>
        <v>0.59426371518711896</v>
      </c>
      <c r="S6" s="13">
        <f>[19]Globals!T57</f>
        <v>0.37555225188267888</v>
      </c>
      <c r="T6" s="13">
        <f>[19]Globals!U57</f>
        <v>0.54720864657152424</v>
      </c>
      <c r="U6" s="13">
        <f>[19]Globals!V57</f>
        <v>0.71276595744680848</v>
      </c>
      <c r="V6" s="13">
        <f>[19]Globals!W57</f>
        <v>0.53337839105356466</v>
      </c>
      <c r="W6" s="13">
        <f>[19]Globals!X57</f>
        <v>0.71276595744680848</v>
      </c>
      <c r="X6" s="14">
        <f>[19]Globals!Y57</f>
        <v>0.61788722220452841</v>
      </c>
      <c r="Z6" s="16" t="s">
        <v>25</v>
      </c>
      <c r="AA6" s="16">
        <f t="shared" si="0"/>
        <v>0.71276595744680848</v>
      </c>
      <c r="AB6" s="14">
        <f t="shared" si="1"/>
        <v>0.86688655055560704</v>
      </c>
      <c r="AC6" s="14">
        <f t="shared" si="2"/>
        <v>0.61788722220452841</v>
      </c>
      <c r="AD6" s="14"/>
      <c r="AF6" s="12">
        <v>2</v>
      </c>
      <c r="AG6" s="13">
        <v>6</v>
      </c>
      <c r="AH6" s="16">
        <f>AA34</f>
        <v>0.77011494252873558</v>
      </c>
      <c r="AI6">
        <f t="shared" ref="AI6:AJ6" si="5">AB34</f>
        <v>0.99185100894521172</v>
      </c>
      <c r="AJ6" s="14">
        <f t="shared" si="5"/>
        <v>0.75321656698733186</v>
      </c>
      <c r="AK6" s="14"/>
    </row>
    <row r="7" spans="1:37" x14ac:dyDescent="0.35">
      <c r="A7" s="12" t="s">
        <v>26</v>
      </c>
      <c r="B7" s="16">
        <f>[19]Globals!C58</f>
        <v>6.9863748500000753</v>
      </c>
      <c r="C7" s="13">
        <f>[19]Globals!D58</f>
        <v>14.90511942500008</v>
      </c>
      <c r="D7" s="13">
        <f>[19]Globals!E58</f>
        <v>3.759547762499992</v>
      </c>
      <c r="E7" s="13">
        <f>[19]Globals!F58</f>
        <v>4.8497687656344921E-2</v>
      </c>
      <c r="F7" s="13">
        <f>[19]Globals!G58</f>
        <v>2.3240257666666682</v>
      </c>
      <c r="G7" s="13">
        <f>[19]Globals!H58</f>
        <v>0.12549594966930239</v>
      </c>
      <c r="H7" s="13">
        <f>[19]Globals!I58</f>
        <v>75</v>
      </c>
      <c r="I7" s="13">
        <f>[19]Globals!J58</f>
        <v>75</v>
      </c>
      <c r="J7" s="13">
        <f>[19]Globals!K58</f>
        <v>0.77906976744186052</v>
      </c>
      <c r="K7" s="13">
        <f>[19]Globals!L58</f>
        <v>0.80406440361553289</v>
      </c>
      <c r="L7" s="13">
        <f>[19]Globals!M58</f>
        <v>0.63345037716803632</v>
      </c>
      <c r="M7" s="13">
        <f>[19]Globals!N58</f>
        <v>1</v>
      </c>
      <c r="N7" s="13">
        <f>[19]Globals!O58</f>
        <v>1</v>
      </c>
      <c r="O7" s="13">
        <f>[19]Globals!P58</f>
        <v>1</v>
      </c>
      <c r="P7" s="13">
        <f>[19]Globals!Q58</f>
        <v>1</v>
      </c>
      <c r="Q7" s="13">
        <f>[19]Globals!R58</f>
        <v>0.92646502320924018</v>
      </c>
      <c r="R7" s="13">
        <f>[19]Globals!S58</f>
        <v>0.65444757729926728</v>
      </c>
      <c r="S7" s="13">
        <f>[19]Globals!T58</f>
        <v>0.4986185164804729</v>
      </c>
      <c r="T7" s="13">
        <f>[19]Globals!U58</f>
        <v>0.77906976744186052</v>
      </c>
      <c r="U7" s="13">
        <f>[19]Globals!V58</f>
        <v>0.77906976744186052</v>
      </c>
      <c r="V7" s="13">
        <f>[19]Globals!W58</f>
        <v>0.77906976744186052</v>
      </c>
      <c r="W7" s="13">
        <f>[19]Globals!X58</f>
        <v>0.77906976744186052</v>
      </c>
      <c r="X7" s="14">
        <f>[19]Globals!Y58</f>
        <v>0.7349566956277177</v>
      </c>
      <c r="Z7" s="16" t="s">
        <v>26</v>
      </c>
      <c r="AA7" s="16">
        <f t="shared" si="0"/>
        <v>0.77906976744186052</v>
      </c>
      <c r="AB7" s="14">
        <f t="shared" si="1"/>
        <v>0.92646502320924018</v>
      </c>
      <c r="AC7" s="14">
        <f t="shared" si="2"/>
        <v>0.7349566956277177</v>
      </c>
      <c r="AD7" s="14"/>
      <c r="AF7" s="12">
        <v>4</v>
      </c>
      <c r="AG7" s="13">
        <v>2</v>
      </c>
      <c r="AH7" s="29">
        <f>AA47</f>
        <v>0.80722891566265065</v>
      </c>
      <c r="AI7" s="30">
        <f t="shared" ref="AI7:AJ7" si="6">AB47</f>
        <v>0.97029641699721103</v>
      </c>
      <c r="AJ7" s="31">
        <f t="shared" si="6"/>
        <v>0.78274075283831324</v>
      </c>
      <c r="AK7" s="14"/>
    </row>
    <row r="8" spans="1:37" x14ac:dyDescent="0.35">
      <c r="A8" s="12" t="s">
        <v>27</v>
      </c>
      <c r="B8" s="16">
        <f>[19]Globals!C59</f>
        <v>7.2715222999994467</v>
      </c>
      <c r="C8" s="13">
        <f>[19]Globals!D59</f>
        <v>16.320012650000709</v>
      </c>
      <c r="D8" s="13">
        <f>[19]Globals!E59</f>
        <v>4.1130409375001884</v>
      </c>
      <c r="E8" s="13">
        <f>[19]Globals!F59</f>
        <v>5.1946835300813322E-2</v>
      </c>
      <c r="F8" s="13">
        <f>[19]Globals!G59</f>
        <v>2.9269026333334311</v>
      </c>
      <c r="G8" s="13">
        <f>[19]Globals!H59</f>
        <v>0.15762599560185919</v>
      </c>
      <c r="H8" s="13">
        <f>[19]Globals!I59</f>
        <v>82.5</v>
      </c>
      <c r="I8" s="13">
        <f>[19]Globals!J59</f>
        <v>82.5</v>
      </c>
      <c r="J8" s="13">
        <f>[19]Globals!K59</f>
        <v>0.81215104319717901</v>
      </c>
      <c r="K8" s="13">
        <f>[19]Globals!L59</f>
        <v>0.84187965773840157</v>
      </c>
      <c r="L8" s="13">
        <f>[19]Globals!M59</f>
        <v>0.66497167953328851</v>
      </c>
      <c r="M8" s="13">
        <f>[19]Globals!N59</f>
        <v>1</v>
      </c>
      <c r="N8" s="13">
        <f>[19]Globals!O59</f>
        <v>1</v>
      </c>
      <c r="O8" s="13">
        <f>[19]Globals!P59</f>
        <v>1</v>
      </c>
      <c r="P8" s="13">
        <f>[19]Globals!Q59</f>
        <v>1</v>
      </c>
      <c r="Q8" s="13">
        <f>[19]Globals!R59</f>
        <v>0.9439676359160809</v>
      </c>
      <c r="R8" s="13">
        <f>[19]Globals!S59</f>
        <v>0.68585577255731678</v>
      </c>
      <c r="S8" s="13">
        <f>[19]Globals!T59</f>
        <v>0.5404001421958915</v>
      </c>
      <c r="T8" s="13">
        <f>[19]Globals!U59</f>
        <v>0.81215104319717901</v>
      </c>
      <c r="U8" s="13">
        <f>[19]Globals!V59</f>
        <v>0.81215104319717901</v>
      </c>
      <c r="V8" s="13">
        <f>[19]Globals!W59</f>
        <v>0.81215104319717901</v>
      </c>
      <c r="W8" s="13">
        <f>[19]Globals!X59</f>
        <v>0.81215104319717901</v>
      </c>
      <c r="X8" s="14">
        <f>[19]Globals!Y59</f>
        <v>0.76712944081563839</v>
      </c>
      <c r="Z8" s="16" t="s">
        <v>27</v>
      </c>
      <c r="AA8" s="16">
        <f t="shared" si="0"/>
        <v>0.81215104319717901</v>
      </c>
      <c r="AB8" s="14">
        <f t="shared" si="1"/>
        <v>0.9439676359160809</v>
      </c>
      <c r="AC8" s="14">
        <f t="shared" si="2"/>
        <v>0.76712944081563839</v>
      </c>
      <c r="AD8" s="14"/>
      <c r="AF8" s="12">
        <v>4</v>
      </c>
      <c r="AG8" s="13">
        <v>4</v>
      </c>
      <c r="AH8" s="32">
        <f>AA60</f>
        <v>0.75708631256384062</v>
      </c>
      <c r="AI8" s="33">
        <f t="shared" ref="AI8:AJ8" si="7">AB60</f>
        <v>1</v>
      </c>
      <c r="AJ8" s="34">
        <f t="shared" si="7"/>
        <v>0.75708631256384062</v>
      </c>
      <c r="AK8" s="14"/>
    </row>
    <row r="9" spans="1:37" ht="15" thickBot="1" x14ac:dyDescent="0.4">
      <c r="A9" s="12" t="s">
        <v>28</v>
      </c>
      <c r="B9" s="16">
        <f>[19]Globals!C60</f>
        <v>8.3440641499999941</v>
      </c>
      <c r="C9" s="13">
        <f>[19]Globals!D60</f>
        <v>19.605230875000071</v>
      </c>
      <c r="D9" s="13">
        <f>[19]Globals!E60</f>
        <v>4.9345737187499958</v>
      </c>
      <c r="E9" s="13">
        <f>[19]Globals!F60</f>
        <v>5.741427835847699E-2</v>
      </c>
      <c r="F9" s="13">
        <f>[19]Globals!G60</f>
        <v>3.6246791083332539</v>
      </c>
      <c r="G9" s="13">
        <f>[19]Globals!H60</f>
        <v>0.22573319259959801</v>
      </c>
      <c r="H9" s="13">
        <f>[19]Globals!I60</f>
        <v>86</v>
      </c>
      <c r="I9" s="13">
        <f>[19]Globals!J60</f>
        <v>86</v>
      </c>
      <c r="J9" s="13">
        <f>[19]Globals!K60</f>
        <v>0.89333333333333331</v>
      </c>
      <c r="K9" s="13">
        <f>[19]Globals!L60</f>
        <v>0.85404218205516869</v>
      </c>
      <c r="L9" s="13">
        <f>[19]Globals!M60</f>
        <v>0.681251416427757</v>
      </c>
      <c r="M9" s="13">
        <f>[19]Globals!N60</f>
        <v>1</v>
      </c>
      <c r="N9" s="13">
        <f>[19]Globals!O60</f>
        <v>1</v>
      </c>
      <c r="O9" s="13">
        <f>[19]Globals!P60</f>
        <v>1</v>
      </c>
      <c r="P9" s="13">
        <f>[19]Globals!Q60</f>
        <v>1</v>
      </c>
      <c r="Q9" s="13">
        <f>[19]Globals!R60</f>
        <v>0.95037896576988101</v>
      </c>
      <c r="R9" s="13">
        <f>[19]Globals!S60</f>
        <v>0.71908354626534676</v>
      </c>
      <c r="S9" s="13">
        <f>[19]Globals!T60</f>
        <v>0.61313969603343899</v>
      </c>
      <c r="T9" s="13">
        <f>[19]Globals!U60</f>
        <v>0.89333333333333331</v>
      </c>
      <c r="U9" s="13">
        <f>[19]Globals!V60</f>
        <v>0.89333333333333331</v>
      </c>
      <c r="V9" s="13">
        <f>[19]Globals!W60</f>
        <v>0.89333333333333331</v>
      </c>
      <c r="W9" s="13">
        <f>[19]Globals!X60</f>
        <v>0.89333333333333331</v>
      </c>
      <c r="X9" s="14">
        <f>[19]Globals!Y60</f>
        <v>0.84126366554276188</v>
      </c>
      <c r="Z9" s="16" t="s">
        <v>28</v>
      </c>
      <c r="AA9" s="16">
        <f t="shared" si="0"/>
        <v>0.89333333333333331</v>
      </c>
      <c r="AB9" s="14">
        <f t="shared" si="1"/>
        <v>0.95037896576988101</v>
      </c>
      <c r="AC9" s="14">
        <f t="shared" si="2"/>
        <v>0.84126366554276188</v>
      </c>
      <c r="AD9" s="14"/>
      <c r="AF9" s="12">
        <v>4</v>
      </c>
      <c r="AG9" s="13">
        <v>6</v>
      </c>
      <c r="AH9" s="4">
        <f>AA73</f>
        <v>0.7528089887640449</v>
      </c>
      <c r="AI9" s="5">
        <f t="shared" ref="AI9:AJ9" si="8">AB73</f>
        <v>1</v>
      </c>
      <c r="AJ9" s="6">
        <f t="shared" si="8"/>
        <v>0.7528089887640449</v>
      </c>
      <c r="AK9" s="14"/>
    </row>
    <row r="10" spans="1:37" x14ac:dyDescent="0.35">
      <c r="A10" s="12" t="s">
        <v>29</v>
      </c>
      <c r="B10" s="16">
        <f>[19]Globals!C61</f>
        <v>9.9182779999998729</v>
      </c>
      <c r="C10" s="13">
        <f>[19]Globals!D61</f>
        <v>38.749819600001047</v>
      </c>
      <c r="D10" s="13">
        <f>[19]Globals!E61</f>
        <v>9.7203683500002569</v>
      </c>
      <c r="E10" s="13">
        <f>[19]Globals!F61</f>
        <v>0.10565617771739411</v>
      </c>
      <c r="F10" s="13">
        <f>[19]Globals!G61</f>
        <v>10.67906436666703</v>
      </c>
      <c r="G10" s="13">
        <f>[19]Globals!H61</f>
        <v>0.81824342106063142</v>
      </c>
      <c r="H10" s="13">
        <f>[19]Globals!I61</f>
        <v>94</v>
      </c>
      <c r="I10" s="13">
        <f>[19]Globals!J61</f>
        <v>94</v>
      </c>
      <c r="J10" s="13">
        <f>[19]Globals!K61</f>
        <v>0.97101449275362317</v>
      </c>
      <c r="K10" s="13">
        <f>[19]Globals!L61</f>
        <v>0.88343131024011634</v>
      </c>
      <c r="L10" s="13">
        <f>[19]Globals!M61</f>
        <v>0.70322502943002152</v>
      </c>
      <c r="M10" s="13">
        <f>[19]Globals!N61</f>
        <v>1</v>
      </c>
      <c r="N10" s="13">
        <f>[19]Globals!O61</f>
        <v>1</v>
      </c>
      <c r="O10" s="13">
        <f>[19]Globals!P61</f>
        <v>1</v>
      </c>
      <c r="P10" s="13">
        <f>[19]Globals!Q61</f>
        <v>1</v>
      </c>
      <c r="Q10" s="13">
        <f>[19]Globals!R61</f>
        <v>0.96114377008003882</v>
      </c>
      <c r="R10" s="13">
        <f>[19]Globals!S61</f>
        <v>0.84580880611642562</v>
      </c>
      <c r="S10" s="13">
        <f>[19]Globals!T61</f>
        <v>0.68284169524364402</v>
      </c>
      <c r="T10" s="13">
        <f>[19]Globals!U61</f>
        <v>0.97101449275362317</v>
      </c>
      <c r="U10" s="13">
        <f>[19]Globals!V61</f>
        <v>0.97101449275362317</v>
      </c>
      <c r="V10" s="13">
        <f>[19]Globals!W61</f>
        <v>0.97101449275362317</v>
      </c>
      <c r="W10" s="13">
        <f>[19]Globals!X61</f>
        <v>0.97101449275362317</v>
      </c>
      <c r="X10" s="14">
        <f>[19]Globals!Y61</f>
        <v>0.92927926387455728</v>
      </c>
      <c r="Z10" s="16" t="s">
        <v>29</v>
      </c>
      <c r="AA10" s="16">
        <f t="shared" si="0"/>
        <v>0.97101449275362317</v>
      </c>
      <c r="AB10" s="14">
        <f t="shared" si="1"/>
        <v>0.96114377008003882</v>
      </c>
      <c r="AC10" s="14">
        <f t="shared" si="2"/>
        <v>0.92927926387455728</v>
      </c>
      <c r="AD10" s="14"/>
      <c r="AF10" s="12">
        <v>6</v>
      </c>
      <c r="AG10" s="13">
        <v>2</v>
      </c>
      <c r="AH10" s="29">
        <f>AA86</f>
        <v>0.70534131205673756</v>
      </c>
      <c r="AI10" s="30">
        <f t="shared" ref="AI10:AJ10" si="9">AB86</f>
        <v>1</v>
      </c>
      <c r="AJ10" s="31">
        <f t="shared" si="9"/>
        <v>0.70534131205673756</v>
      </c>
      <c r="AK10" s="14"/>
    </row>
    <row r="11" spans="1:37" x14ac:dyDescent="0.35">
      <c r="A11" s="12" t="s">
        <v>32</v>
      </c>
      <c r="B11" s="16">
        <f>B9-B7</f>
        <v>1.3576892999999188</v>
      </c>
      <c r="C11" s="13">
        <f t="shared" ref="C11:X11" si="10">C9-C7</f>
        <v>4.7001114499999908</v>
      </c>
      <c r="D11" s="13">
        <f>D9-D7</f>
        <v>1.1750259562500038</v>
      </c>
      <c r="E11" s="13">
        <f t="shared" si="10"/>
        <v>8.9165907021320698E-3</v>
      </c>
      <c r="F11" s="13">
        <f t="shared" si="10"/>
        <v>1.3006533416665857</v>
      </c>
      <c r="G11" s="13">
        <f t="shared" si="10"/>
        <v>0.10023724293029562</v>
      </c>
      <c r="H11" s="13">
        <f t="shared" si="10"/>
        <v>11</v>
      </c>
      <c r="I11" s="13">
        <f t="shared" si="10"/>
        <v>11</v>
      </c>
      <c r="J11" s="13">
        <f t="shared" si="10"/>
        <v>0.1142635658914728</v>
      </c>
      <c r="K11" s="13">
        <f t="shared" si="10"/>
        <v>4.99777784396358E-2</v>
      </c>
      <c r="L11" s="13">
        <f t="shared" si="10"/>
        <v>4.7801039259720679E-2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2.3913942560640833E-2</v>
      </c>
      <c r="R11" s="13">
        <f t="shared" si="10"/>
        <v>6.4635968966079482E-2</v>
      </c>
      <c r="S11" s="13">
        <f t="shared" si="10"/>
        <v>0.11452117955296609</v>
      </c>
      <c r="T11" s="13">
        <f t="shared" si="10"/>
        <v>0.1142635658914728</v>
      </c>
      <c r="U11" s="13">
        <f t="shared" si="10"/>
        <v>0.1142635658914728</v>
      </c>
      <c r="V11" s="13">
        <f t="shared" si="10"/>
        <v>0.1142635658914728</v>
      </c>
      <c r="W11" s="13">
        <f t="shared" si="10"/>
        <v>0.1142635658914728</v>
      </c>
      <c r="X11" s="14">
        <f t="shared" si="10"/>
        <v>0.10630696991504418</v>
      </c>
      <c r="Z11" s="16" t="s">
        <v>32</v>
      </c>
      <c r="AA11" s="16">
        <f t="shared" si="0"/>
        <v>0.1142635658914728</v>
      </c>
      <c r="AB11" s="14">
        <f t="shared" si="1"/>
        <v>2.3913942560640833E-2</v>
      </c>
      <c r="AC11" s="14">
        <f t="shared" si="2"/>
        <v>0.10630696991504418</v>
      </c>
      <c r="AD11" s="14"/>
      <c r="AF11" s="12">
        <v>6</v>
      </c>
      <c r="AG11" s="13">
        <v>4</v>
      </c>
      <c r="AH11" s="32">
        <f>AA99</f>
        <v>0.67338383838383842</v>
      </c>
      <c r="AI11" s="33">
        <f t="shared" ref="AI11:AJ11" si="11">AB99</f>
        <v>1</v>
      </c>
      <c r="AJ11" s="34">
        <f t="shared" si="11"/>
        <v>0.67338383838383842</v>
      </c>
      <c r="AK11" s="14"/>
    </row>
    <row r="12" spans="1:37" ht="15" thickBot="1" x14ac:dyDescent="0.4">
      <c r="A12" s="8" t="s">
        <v>33</v>
      </c>
      <c r="B12" s="4">
        <f>B10-B6</f>
        <v>3.522410199999868</v>
      </c>
      <c r="C12" s="5">
        <f t="shared" ref="C12:X12" si="12">C10-C6</f>
        <v>25.501061900000366</v>
      </c>
      <c r="D12" s="5">
        <f>D10-D6</f>
        <v>6.3752610250000856</v>
      </c>
      <c r="E12" s="5">
        <f t="shared" si="12"/>
        <v>5.9030594904893749E-2</v>
      </c>
      <c r="F12" s="5">
        <f t="shared" si="12"/>
        <v>8.6990925000003223</v>
      </c>
      <c r="G12" s="5">
        <f t="shared" si="12"/>
        <v>0.72626535022728844</v>
      </c>
      <c r="H12" s="5">
        <f t="shared" si="12"/>
        <v>25</v>
      </c>
      <c r="I12" s="5">
        <f t="shared" si="12"/>
        <v>25</v>
      </c>
      <c r="J12" s="5">
        <f t="shared" si="12"/>
        <v>0.25824853530681469</v>
      </c>
      <c r="K12" s="5">
        <f t="shared" si="12"/>
        <v>0.12064504895515771</v>
      </c>
      <c r="L12" s="5">
        <f t="shared" si="12"/>
        <v>0.17659632228569921</v>
      </c>
      <c r="M12" s="5">
        <f t="shared" si="12"/>
        <v>0.23267606441646249</v>
      </c>
      <c r="N12" s="5">
        <f t="shared" si="12"/>
        <v>0</v>
      </c>
      <c r="O12" s="5">
        <f t="shared" si="12"/>
        <v>0.25334764678593502</v>
      </c>
      <c r="P12" s="5">
        <f t="shared" si="12"/>
        <v>0</v>
      </c>
      <c r="Q12" s="5">
        <f t="shared" si="12"/>
        <v>9.4257219524431779E-2</v>
      </c>
      <c r="R12" s="5">
        <f t="shared" si="12"/>
        <v>0.25154509092930666</v>
      </c>
      <c r="S12" s="5">
        <f t="shared" si="12"/>
        <v>0.30728944336096514</v>
      </c>
      <c r="T12" s="5">
        <f t="shared" si="12"/>
        <v>0.42380584618209893</v>
      </c>
      <c r="U12" s="5">
        <f t="shared" si="12"/>
        <v>0.25824853530681469</v>
      </c>
      <c r="V12" s="5">
        <f t="shared" si="12"/>
        <v>0.43763610170005851</v>
      </c>
      <c r="W12" s="5">
        <f t="shared" si="12"/>
        <v>0.25824853530681469</v>
      </c>
      <c r="X12" s="6">
        <f t="shared" si="12"/>
        <v>0.31139204167002887</v>
      </c>
      <c r="Z12" s="4" t="s">
        <v>33</v>
      </c>
      <c r="AA12" s="4">
        <f t="shared" si="0"/>
        <v>0.25824853530681469</v>
      </c>
      <c r="AB12" s="6">
        <f t="shared" si="1"/>
        <v>9.4257219524431779E-2</v>
      </c>
      <c r="AC12" s="6">
        <f t="shared" si="2"/>
        <v>0.31139204167002887</v>
      </c>
      <c r="AD12" s="6"/>
      <c r="AF12" s="8">
        <v>6</v>
      </c>
      <c r="AG12" s="5">
        <v>6</v>
      </c>
      <c r="AH12" s="4">
        <f>AA112</f>
        <v>0.64423076923076927</v>
      </c>
      <c r="AI12" s="5">
        <f t="shared" ref="AI12:AJ12" si="13">AB112</f>
        <v>1</v>
      </c>
      <c r="AJ12" s="6">
        <f t="shared" si="13"/>
        <v>0.64423076923076927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[20]Globals!C55</f>
        <v>6.3155900200000579</v>
      </c>
      <c r="C17" s="2">
        <f>[20]Globals!D55</f>
        <v>16.56118979400004</v>
      </c>
      <c r="D17" s="2">
        <f>[20]Globals!E55</f>
        <v>2.106347959500003</v>
      </c>
      <c r="E17" s="2">
        <f>[20]Globals!F55</f>
        <v>2.4974144562216739E-2</v>
      </c>
      <c r="F17" s="2">
        <f>[20]Globals!G55</f>
        <v>1.5050276651428529</v>
      </c>
      <c r="G17" s="2">
        <f>[20]Globals!H55</f>
        <v>0.17768832736356929</v>
      </c>
      <c r="H17" s="2">
        <f>[20]Globals!I55</f>
        <v>83.72</v>
      </c>
      <c r="I17" s="2">
        <f>[20]Globals!J55</f>
        <v>83.72</v>
      </c>
      <c r="J17" s="2">
        <f>[20]Globals!K55</f>
        <v>0.80853659304035919</v>
      </c>
      <c r="K17" s="2">
        <f>[20]Globals!L55</f>
        <v>0.89459101023953158</v>
      </c>
      <c r="L17" s="2">
        <f>[20]Globals!M55</f>
        <v>0.6668503464405231</v>
      </c>
      <c r="M17" s="2">
        <f>[20]Globals!N55</f>
        <v>1</v>
      </c>
      <c r="N17" s="2">
        <f>[20]Globals!O55</f>
        <v>1</v>
      </c>
      <c r="O17" s="2">
        <f>[20]Globals!P55</f>
        <v>1</v>
      </c>
      <c r="P17" s="2">
        <f>[20]Globals!Q55</f>
        <v>1</v>
      </c>
      <c r="Q17" s="2">
        <f>[20]Globals!R55</f>
        <v>0.96486367007984397</v>
      </c>
      <c r="R17" s="2">
        <f>[20]Globals!S55</f>
        <v>0.72321150611262797</v>
      </c>
      <c r="S17" s="2">
        <f>[20]Globals!T55</f>
        <v>0.54162996773930916</v>
      </c>
      <c r="T17" s="2">
        <f>[20]Globals!U55</f>
        <v>0.80853659304035919</v>
      </c>
      <c r="U17" s="2">
        <f>[20]Globals!V55</f>
        <v>0.80853659304035919</v>
      </c>
      <c r="V17" s="2">
        <f>[20]Globals!W55</f>
        <v>0.80853659304035919</v>
      </c>
      <c r="W17" s="2">
        <f>[20]Globals!X55</f>
        <v>0.80853659304035919</v>
      </c>
      <c r="X17" s="3">
        <f>[20]Globals!Y55</f>
        <v>0.78009489739778215</v>
      </c>
      <c r="Z17" s="1" t="s">
        <v>23</v>
      </c>
      <c r="AA17" s="1">
        <f t="shared" ref="AA17:AA25" si="14">J17</f>
        <v>0.80853659304035919</v>
      </c>
      <c r="AB17" s="3">
        <f t="shared" ref="AB17:AB25" si="15">Q17</f>
        <v>0.96486367007984397</v>
      </c>
      <c r="AC17" s="3">
        <f t="shared" ref="AC17:AC25" si="16">X17</f>
        <v>0.78009489739778215</v>
      </c>
      <c r="AD17" s="3"/>
    </row>
    <row r="18" spans="1:30" x14ac:dyDescent="0.35">
      <c r="A18" s="12" t="s">
        <v>24</v>
      </c>
      <c r="B18" s="16">
        <f>[20]Globals!C56</f>
        <v>0.77762413629327076</v>
      </c>
      <c r="C18" s="13">
        <f>[20]Globals!D56</f>
        <v>3.4484508516887802</v>
      </c>
      <c r="D18" s="13">
        <f>[20]Globals!E56</f>
        <v>0.43075187378732283</v>
      </c>
      <c r="E18" s="13">
        <f>[20]Globals!F56</f>
        <v>2.9472979312081759E-3</v>
      </c>
      <c r="F18" s="13">
        <f>[20]Globals!G56</f>
        <v>0.50183284358542279</v>
      </c>
      <c r="G18" s="13">
        <f>[20]Globals!H56</f>
        <v>6.9503146349779318E-2</v>
      </c>
      <c r="H18" s="13">
        <f>[20]Globals!I56</f>
        <v>8.4901864117416448</v>
      </c>
      <c r="I18" s="13">
        <f>[20]Globals!J56</f>
        <v>8.4901864117416448</v>
      </c>
      <c r="J18" s="13">
        <f>[20]Globals!K56</f>
        <v>8.3369883763004235E-2</v>
      </c>
      <c r="K18" s="13">
        <f>[20]Globals!L56</f>
        <v>4.1343121213404173E-2</v>
      </c>
      <c r="L18" s="13">
        <f>[20]Globals!M56</f>
        <v>3.4048881268305548E-2</v>
      </c>
      <c r="M18" s="13">
        <f>[20]Globals!N56</f>
        <v>0</v>
      </c>
      <c r="N18" s="13">
        <f>[20]Globals!O56</f>
        <v>0</v>
      </c>
      <c r="O18" s="13">
        <f>[20]Globals!P56</f>
        <v>0</v>
      </c>
      <c r="P18" s="13">
        <f>[20]Globals!Q56</f>
        <v>0</v>
      </c>
      <c r="Q18" s="13">
        <f>[20]Globals!R56</f>
        <v>1.3781040404468059E-2</v>
      </c>
      <c r="R18" s="13">
        <f>[20]Globals!S56</f>
        <v>8.1462691042317917E-2</v>
      </c>
      <c r="S18" s="13">
        <f>[20]Globals!T56</f>
        <v>8.0643811119018513E-2</v>
      </c>
      <c r="T18" s="13">
        <f>[20]Globals!U56</f>
        <v>8.3369883763004235E-2</v>
      </c>
      <c r="U18" s="13">
        <f>[20]Globals!V56</f>
        <v>8.3369883763004235E-2</v>
      </c>
      <c r="V18" s="13">
        <f>[20]Globals!W56</f>
        <v>8.3369883763004235E-2</v>
      </c>
      <c r="W18" s="13">
        <f>[20]Globals!X56</f>
        <v>8.3369883763004235E-2</v>
      </c>
      <c r="X18" s="14">
        <f>[20]Globals!Y56</f>
        <v>8.1023549383856183E-2</v>
      </c>
      <c r="Z18" s="16" t="s">
        <v>24</v>
      </c>
      <c r="AA18" s="16">
        <f t="shared" si="14"/>
        <v>8.3369883763004235E-2</v>
      </c>
      <c r="AB18" s="14">
        <f t="shared" si="15"/>
        <v>1.3781040404468059E-2</v>
      </c>
      <c r="AC18" s="14">
        <f t="shared" si="16"/>
        <v>8.1023549383856183E-2</v>
      </c>
      <c r="AD18" s="14"/>
    </row>
    <row r="19" spans="1:30" x14ac:dyDescent="0.35">
      <c r="A19" s="12" t="s">
        <v>25</v>
      </c>
      <c r="B19" s="16">
        <f>[20]Globals!C57</f>
        <v>5.4462993000003621</v>
      </c>
      <c r="C19" s="13">
        <f>[20]Globals!D57</f>
        <v>12.63684380000007</v>
      </c>
      <c r="D19" s="13">
        <f>[20]Globals!E57</f>
        <v>1.613339225000004</v>
      </c>
      <c r="E19" s="13">
        <f>[20]Globals!F57</f>
        <v>2.1912295365169459E-2</v>
      </c>
      <c r="F19" s="13">
        <f>[20]Globals!G57</f>
        <v>0.9226024999998117</v>
      </c>
      <c r="G19" s="13">
        <f>[20]Globals!H57</f>
        <v>0.10399704048402909</v>
      </c>
      <c r="H19" s="13">
        <f>[20]Globals!I57</f>
        <v>69</v>
      </c>
      <c r="I19" s="13">
        <f>[20]Globals!J57</f>
        <v>69</v>
      </c>
      <c r="J19" s="13">
        <f>[20]Globals!K57</f>
        <v>0.68367346938775508</v>
      </c>
      <c r="K19" s="13">
        <f>[20]Globals!L57</f>
        <v>0.80369238323328729</v>
      </c>
      <c r="L19" s="13">
        <f>[20]Globals!M57</f>
        <v>0.59975349899550601</v>
      </c>
      <c r="M19" s="13">
        <f>[20]Globals!N57</f>
        <v>1</v>
      </c>
      <c r="N19" s="13">
        <f>[20]Globals!O57</f>
        <v>1</v>
      </c>
      <c r="O19" s="13">
        <f>[20]Globals!P57</f>
        <v>1</v>
      </c>
      <c r="P19" s="13">
        <f>[20]Globals!Q57</f>
        <v>1</v>
      </c>
      <c r="Q19" s="13">
        <f>[20]Globals!R57</f>
        <v>0.9345641277444291</v>
      </c>
      <c r="R19" s="13">
        <f>[20]Globals!S57</f>
        <v>0.60502685029921621</v>
      </c>
      <c r="S19" s="13">
        <f>[20]Globals!T57</f>
        <v>0.41003555543570308</v>
      </c>
      <c r="T19" s="13">
        <f>[20]Globals!U57</f>
        <v>0.68367346938775508</v>
      </c>
      <c r="U19" s="13">
        <f>[20]Globals!V57</f>
        <v>0.68367346938775508</v>
      </c>
      <c r="V19" s="13">
        <f>[20]Globals!W57</f>
        <v>0.68367346938775508</v>
      </c>
      <c r="W19" s="13">
        <f>[20]Globals!X57</f>
        <v>0.68367346938775508</v>
      </c>
      <c r="X19" s="14">
        <f>[20]Globals!Y57</f>
        <v>0.66473991407726385</v>
      </c>
      <c r="Z19" s="16" t="s">
        <v>25</v>
      </c>
      <c r="AA19" s="16">
        <f t="shared" si="14"/>
        <v>0.68367346938775508</v>
      </c>
      <c r="AB19" s="14">
        <f t="shared" si="15"/>
        <v>0.9345641277444291</v>
      </c>
      <c r="AC19" s="14">
        <f t="shared" si="16"/>
        <v>0.66473991407726385</v>
      </c>
      <c r="AD19" s="14"/>
    </row>
    <row r="20" spans="1:30" x14ac:dyDescent="0.35">
      <c r="A20" s="12" t="s">
        <v>26</v>
      </c>
      <c r="B20" s="16">
        <f>[20]Globals!C58</f>
        <v>5.7786776999997471</v>
      </c>
      <c r="C20" s="13">
        <f>[20]Globals!D58</f>
        <v>14.115760324999121</v>
      </c>
      <c r="D20" s="13">
        <f>[20]Globals!E58</f>
        <v>1.8143934218749129</v>
      </c>
      <c r="E20" s="13">
        <f>[20]Globals!F58</f>
        <v>2.2731838156593739E-2</v>
      </c>
      <c r="F20" s="13">
        <f>[20]Globals!G58</f>
        <v>1.1249511678572011</v>
      </c>
      <c r="G20" s="13">
        <f>[20]Globals!H58</f>
        <v>0.1259401826588431</v>
      </c>
      <c r="H20" s="13">
        <f>[20]Globals!I58</f>
        <v>76.25</v>
      </c>
      <c r="I20" s="13">
        <f>[20]Globals!J58</f>
        <v>76.25</v>
      </c>
      <c r="J20" s="13">
        <f>[20]Globals!K58</f>
        <v>0.74653558052434454</v>
      </c>
      <c r="K20" s="13">
        <f>[20]Globals!L58</f>
        <v>0.85141770234435699</v>
      </c>
      <c r="L20" s="13">
        <f>[20]Globals!M58</f>
        <v>0.64320014425753891</v>
      </c>
      <c r="M20" s="13">
        <f>[20]Globals!N58</f>
        <v>1</v>
      </c>
      <c r="N20" s="13">
        <f>[20]Globals!O58</f>
        <v>1</v>
      </c>
      <c r="O20" s="13">
        <f>[20]Globals!P58</f>
        <v>1</v>
      </c>
      <c r="P20" s="13">
        <f>[20]Globals!Q58</f>
        <v>1</v>
      </c>
      <c r="Q20" s="13">
        <f>[20]Globals!R58</f>
        <v>0.95047256744811903</v>
      </c>
      <c r="R20" s="13">
        <f>[20]Globals!S58</f>
        <v>0.65127964777937175</v>
      </c>
      <c r="S20" s="13">
        <f>[20]Globals!T58</f>
        <v>0.47457605546303311</v>
      </c>
      <c r="T20" s="13">
        <f>[20]Globals!U58</f>
        <v>0.74653558052434454</v>
      </c>
      <c r="U20" s="13">
        <f>[20]Globals!V58</f>
        <v>0.74653558052434454</v>
      </c>
      <c r="V20" s="13">
        <f>[20]Globals!W58</f>
        <v>0.74653558052434454</v>
      </c>
      <c r="W20" s="13">
        <f>[20]Globals!X58</f>
        <v>0.74653558052434454</v>
      </c>
      <c r="X20" s="14">
        <f>[20]Globals!Y58</f>
        <v>0.71032234927149895</v>
      </c>
      <c r="Z20" s="16" t="s">
        <v>26</v>
      </c>
      <c r="AA20" s="16">
        <f t="shared" si="14"/>
        <v>0.74653558052434454</v>
      </c>
      <c r="AB20" s="14">
        <f t="shared" si="15"/>
        <v>0.95047256744811903</v>
      </c>
      <c r="AC20" s="14">
        <f t="shared" si="16"/>
        <v>0.71032234927149895</v>
      </c>
      <c r="AD20" s="14"/>
    </row>
    <row r="21" spans="1:30" x14ac:dyDescent="0.35">
      <c r="A21" s="12" t="s">
        <v>27</v>
      </c>
      <c r="B21" s="16">
        <f>[20]Globals!C59</f>
        <v>5.9300901000003137</v>
      </c>
      <c r="C21" s="13">
        <f>[20]Globals!D59</f>
        <v>15.08402090000035</v>
      </c>
      <c r="D21" s="13">
        <f>[20]Globals!E59</f>
        <v>1.91923644375003</v>
      </c>
      <c r="E21" s="13">
        <f>[20]Globals!F59</f>
        <v>2.3721379736048629E-2</v>
      </c>
      <c r="F21" s="13">
        <f>[20]Globals!G59</f>
        <v>1.2816284642856639</v>
      </c>
      <c r="G21" s="13">
        <f>[20]Globals!H59</f>
        <v>0.1476771643836674</v>
      </c>
      <c r="H21" s="13">
        <f>[20]Globals!I59</f>
        <v>84</v>
      </c>
      <c r="I21" s="13">
        <f>[20]Globals!J59</f>
        <v>84</v>
      </c>
      <c r="J21" s="13">
        <f>[20]Globals!K59</f>
        <v>0.7977321048901489</v>
      </c>
      <c r="K21" s="13">
        <f>[20]Globals!L59</f>
        <v>0.91227258967955427</v>
      </c>
      <c r="L21" s="13">
        <f>[20]Globals!M59</f>
        <v>0.67907541247775383</v>
      </c>
      <c r="M21" s="13">
        <f>[20]Globals!N59</f>
        <v>1</v>
      </c>
      <c r="N21" s="13">
        <f>[20]Globals!O59</f>
        <v>1</v>
      </c>
      <c r="O21" s="13">
        <f>[20]Globals!P59</f>
        <v>1</v>
      </c>
      <c r="P21" s="13">
        <f>[20]Globals!Q59</f>
        <v>1</v>
      </c>
      <c r="Q21" s="13">
        <f>[20]Globals!R59</f>
        <v>0.97075752989318476</v>
      </c>
      <c r="R21" s="13">
        <f>[20]Globals!S59</f>
        <v>0.70735706358988071</v>
      </c>
      <c r="S21" s="13">
        <f>[20]Globals!T59</f>
        <v>0.54388737448779878</v>
      </c>
      <c r="T21" s="13">
        <f>[20]Globals!U59</f>
        <v>0.7977321048901489</v>
      </c>
      <c r="U21" s="13">
        <f>[20]Globals!V59</f>
        <v>0.7977321048901489</v>
      </c>
      <c r="V21" s="13">
        <f>[20]Globals!W59</f>
        <v>0.7977321048901489</v>
      </c>
      <c r="W21" s="13">
        <f>[20]Globals!X59</f>
        <v>0.7977321048901489</v>
      </c>
      <c r="X21" s="14">
        <f>[20]Globals!Y59</f>
        <v>0.77687923939868453</v>
      </c>
      <c r="Z21" s="16" t="s">
        <v>27</v>
      </c>
      <c r="AA21" s="16">
        <f t="shared" si="14"/>
        <v>0.7977321048901489</v>
      </c>
      <c r="AB21" s="14">
        <f t="shared" si="15"/>
        <v>0.97075752989318476</v>
      </c>
      <c r="AC21" s="14">
        <f t="shared" si="16"/>
        <v>0.77687923939868453</v>
      </c>
      <c r="AD21" s="14"/>
    </row>
    <row r="22" spans="1:30" x14ac:dyDescent="0.35">
      <c r="A22" s="12" t="s">
        <v>28</v>
      </c>
      <c r="B22" s="16">
        <f>[20]Globals!C60</f>
        <v>7.0457079250005306</v>
      </c>
      <c r="C22" s="13">
        <f>[20]Globals!D60</f>
        <v>18.503840925000929</v>
      </c>
      <c r="D22" s="13">
        <f>[20]Globals!E60</f>
        <v>2.346690250000115</v>
      </c>
      <c r="E22" s="13">
        <f>[20]Globals!F60</f>
        <v>2.577602528737823E-2</v>
      </c>
      <c r="F22" s="13">
        <f>[20]Globals!G60</f>
        <v>1.766655267857171</v>
      </c>
      <c r="G22" s="13">
        <f>[20]Globals!H60</f>
        <v>0.2248178523442341</v>
      </c>
      <c r="H22" s="13">
        <f>[20]Globals!I60</f>
        <v>89.75</v>
      </c>
      <c r="I22" s="13">
        <f>[20]Globals!J60</f>
        <v>89.75</v>
      </c>
      <c r="J22" s="13">
        <f>[20]Globals!K60</f>
        <v>0.87871667805878328</v>
      </c>
      <c r="K22" s="13">
        <f>[20]Globals!L60</f>
        <v>0.9231785070097519</v>
      </c>
      <c r="L22" s="13">
        <f>[20]Globals!M60</f>
        <v>0.69127378889506808</v>
      </c>
      <c r="M22" s="13">
        <f>[20]Globals!N60</f>
        <v>1</v>
      </c>
      <c r="N22" s="13">
        <f>[20]Globals!O60</f>
        <v>1</v>
      </c>
      <c r="O22" s="13">
        <f>[20]Globals!P60</f>
        <v>1</v>
      </c>
      <c r="P22" s="13">
        <f>[20]Globals!Q60</f>
        <v>1</v>
      </c>
      <c r="Q22" s="13">
        <f>[20]Globals!R60</f>
        <v>0.9743928356699173</v>
      </c>
      <c r="R22" s="13">
        <f>[20]Globals!S60</f>
        <v>0.77507810805251043</v>
      </c>
      <c r="S22" s="13">
        <f>[20]Globals!T60</f>
        <v>0.60249956158767848</v>
      </c>
      <c r="T22" s="13">
        <f>[20]Globals!U60</f>
        <v>0.87871667805878328</v>
      </c>
      <c r="U22" s="13">
        <f>[20]Globals!V60</f>
        <v>0.87871667805878328</v>
      </c>
      <c r="V22" s="13">
        <f>[20]Globals!W60</f>
        <v>0.87871667805878328</v>
      </c>
      <c r="W22" s="13">
        <f>[20]Globals!X60</f>
        <v>0.87871667805878328</v>
      </c>
      <c r="X22" s="14">
        <f>[20]Globals!Y60</f>
        <v>0.84799567410786747</v>
      </c>
      <c r="Z22" s="16" t="s">
        <v>28</v>
      </c>
      <c r="AA22" s="16">
        <f t="shared" si="14"/>
        <v>0.87871667805878328</v>
      </c>
      <c r="AB22" s="14">
        <f t="shared" si="15"/>
        <v>0.9743928356699173</v>
      </c>
      <c r="AC22" s="14">
        <f t="shared" si="16"/>
        <v>0.84799567410786747</v>
      </c>
      <c r="AD22" s="14"/>
    </row>
    <row r="23" spans="1:30" x14ac:dyDescent="0.35">
      <c r="A23" s="12" t="s">
        <v>29</v>
      </c>
      <c r="B23" s="16">
        <f>[20]Globals!C61</f>
        <v>8.355467600000452</v>
      </c>
      <c r="C23" s="13">
        <f>[20]Globals!D61</f>
        <v>24.08683120000018</v>
      </c>
      <c r="D23" s="13">
        <f>[20]Globals!E61</f>
        <v>3.0444331625000172</v>
      </c>
      <c r="E23" s="13">
        <f>[20]Globals!F61</f>
        <v>3.3130243543956273E-2</v>
      </c>
      <c r="F23" s="13">
        <f>[20]Globals!G61</f>
        <v>2.6561683142857002</v>
      </c>
      <c r="G23" s="13">
        <f>[20]Globals!H61</f>
        <v>0.34349810298992739</v>
      </c>
      <c r="H23" s="13">
        <f>[20]Globals!I61</f>
        <v>98</v>
      </c>
      <c r="I23" s="13">
        <f>[20]Globals!J61</f>
        <v>98</v>
      </c>
      <c r="J23" s="13">
        <f>[20]Globals!K61</f>
        <v>0.97101449275362317</v>
      </c>
      <c r="K23" s="13">
        <f>[20]Globals!L61</f>
        <v>0.95076965883632691</v>
      </c>
      <c r="L23" s="13">
        <f>[20]Globals!M61</f>
        <v>0.71235739439620405</v>
      </c>
      <c r="M23" s="13">
        <f>[20]Globals!N61</f>
        <v>1</v>
      </c>
      <c r="N23" s="13">
        <f>[20]Globals!O61</f>
        <v>1</v>
      </c>
      <c r="O23" s="13">
        <f>[20]Globals!P61</f>
        <v>1</v>
      </c>
      <c r="P23" s="13">
        <f>[20]Globals!Q61</f>
        <v>1</v>
      </c>
      <c r="Q23" s="13">
        <f>[20]Globals!R61</f>
        <v>0.98358988627877564</v>
      </c>
      <c r="R23" s="13">
        <f>[20]Globals!S61</f>
        <v>0.89720517101456199</v>
      </c>
      <c r="S23" s="13">
        <f>[20]Globals!T61</f>
        <v>0.68213353664419574</v>
      </c>
      <c r="T23" s="13">
        <f>[20]Globals!U61</f>
        <v>0.97101449275362317</v>
      </c>
      <c r="U23" s="13">
        <f>[20]Globals!V61</f>
        <v>0.97101449275362317</v>
      </c>
      <c r="V23" s="13">
        <f>[20]Globals!W61</f>
        <v>0.97101449275362317</v>
      </c>
      <c r="W23" s="13">
        <f>[20]Globals!X61</f>
        <v>0.97101449275362317</v>
      </c>
      <c r="X23" s="14">
        <f>[20]Globals!Y61</f>
        <v>0.92817637155884458</v>
      </c>
      <c r="Z23" s="16" t="s">
        <v>29</v>
      </c>
      <c r="AA23" s="16">
        <f t="shared" si="14"/>
        <v>0.97101449275362317</v>
      </c>
      <c r="AB23" s="14">
        <f t="shared" si="15"/>
        <v>0.98358988627877564</v>
      </c>
      <c r="AC23" s="14">
        <f t="shared" si="16"/>
        <v>0.92817637155884458</v>
      </c>
      <c r="AD23" s="14"/>
    </row>
    <row r="24" spans="1:30" x14ac:dyDescent="0.35">
      <c r="A24" s="12" t="s">
        <v>32</v>
      </c>
      <c r="B24" s="16">
        <f>B22-B20</f>
        <v>1.2670302250007834</v>
      </c>
      <c r="C24" s="13">
        <f t="shared" ref="C24:X24" si="17">C22-C20</f>
        <v>4.3880806000018087</v>
      </c>
      <c r="D24" s="13">
        <f t="shared" si="17"/>
        <v>0.53229682812520207</v>
      </c>
      <c r="E24" s="13">
        <f t="shared" si="17"/>
        <v>3.0441871307844912E-3</v>
      </c>
      <c r="F24" s="13">
        <f t="shared" si="17"/>
        <v>0.64170409999996991</v>
      </c>
      <c r="G24" s="13">
        <f t="shared" si="17"/>
        <v>9.8877669685390995E-2</v>
      </c>
      <c r="H24" s="13">
        <f t="shared" si="17"/>
        <v>13.5</v>
      </c>
      <c r="I24" s="13">
        <f t="shared" si="17"/>
        <v>13.5</v>
      </c>
      <c r="J24" s="13">
        <f t="shared" si="17"/>
        <v>0.13218109753443874</v>
      </c>
      <c r="K24" s="13">
        <f t="shared" si="17"/>
        <v>7.1760804665394917E-2</v>
      </c>
      <c r="L24" s="13">
        <f t="shared" si="17"/>
        <v>4.8073644637529167E-2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2.3920268221798269E-2</v>
      </c>
      <c r="R24" s="13">
        <f t="shared" si="17"/>
        <v>0.12379846027313868</v>
      </c>
      <c r="S24" s="13">
        <f t="shared" si="17"/>
        <v>0.12792350612464537</v>
      </c>
      <c r="T24" s="13">
        <f t="shared" si="17"/>
        <v>0.13218109753443874</v>
      </c>
      <c r="U24" s="13">
        <f t="shared" si="17"/>
        <v>0.13218109753443874</v>
      </c>
      <c r="V24" s="13">
        <f t="shared" si="17"/>
        <v>0.13218109753443874</v>
      </c>
      <c r="W24" s="13">
        <f t="shared" si="17"/>
        <v>0.13218109753443874</v>
      </c>
      <c r="X24" s="14">
        <f t="shared" si="17"/>
        <v>0.13767332483636852</v>
      </c>
      <c r="Z24" s="16" t="s">
        <v>32</v>
      </c>
      <c r="AA24" s="16">
        <f t="shared" si="14"/>
        <v>0.13218109753443874</v>
      </c>
      <c r="AB24" s="14">
        <f t="shared" si="15"/>
        <v>2.3920268221798269E-2</v>
      </c>
      <c r="AC24" s="14">
        <f t="shared" si="16"/>
        <v>0.13767332483636852</v>
      </c>
      <c r="AD24" s="14"/>
    </row>
    <row r="25" spans="1:30" ht="15" thickBot="1" x14ac:dyDescent="0.4">
      <c r="A25" s="8" t="s">
        <v>33</v>
      </c>
      <c r="B25" s="4">
        <f>B23-B19</f>
        <v>2.9091683000000899</v>
      </c>
      <c r="C25" s="5">
        <f t="shared" ref="C25:X25" si="18">C23-C19</f>
        <v>11.44998740000011</v>
      </c>
      <c r="D25" s="5">
        <f>D23-D19</f>
        <v>1.4310939375000131</v>
      </c>
      <c r="E25" s="5">
        <f t="shared" si="18"/>
        <v>1.1217948178786814E-2</v>
      </c>
      <c r="F25" s="5">
        <f t="shared" si="18"/>
        <v>1.7335658142858885</v>
      </c>
      <c r="G25" s="5">
        <f t="shared" si="18"/>
        <v>0.23950106250589831</v>
      </c>
      <c r="H25" s="5">
        <f t="shared" si="18"/>
        <v>29</v>
      </c>
      <c r="I25" s="5">
        <f t="shared" si="18"/>
        <v>29</v>
      </c>
      <c r="J25" s="5">
        <f t="shared" si="18"/>
        <v>0.28734102336586809</v>
      </c>
      <c r="K25" s="5">
        <f t="shared" si="18"/>
        <v>0.14707727560303963</v>
      </c>
      <c r="L25" s="5">
        <f t="shared" si="18"/>
        <v>0.11260389540069804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4.9025758534346542E-2</v>
      </c>
      <c r="R25" s="5">
        <f t="shared" si="18"/>
        <v>0.29217832071534577</v>
      </c>
      <c r="S25" s="5">
        <f t="shared" si="18"/>
        <v>0.27209798120849266</v>
      </c>
      <c r="T25" s="5">
        <f t="shared" si="18"/>
        <v>0.28734102336586809</v>
      </c>
      <c r="U25" s="5">
        <f t="shared" si="18"/>
        <v>0.28734102336586809</v>
      </c>
      <c r="V25" s="5">
        <f t="shared" si="18"/>
        <v>0.28734102336586809</v>
      </c>
      <c r="W25" s="5">
        <f t="shared" si="18"/>
        <v>0.28734102336586809</v>
      </c>
      <c r="X25" s="6">
        <f t="shared" si="18"/>
        <v>0.26343645748158073</v>
      </c>
      <c r="Z25" s="4" t="s">
        <v>33</v>
      </c>
      <c r="AA25" s="4">
        <f t="shared" si="14"/>
        <v>0.28734102336586809</v>
      </c>
      <c r="AB25" s="6">
        <f t="shared" si="15"/>
        <v>4.9025758534346542E-2</v>
      </c>
      <c r="AC25" s="6">
        <f t="shared" si="16"/>
        <v>0.26343645748158073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[21]Globals!C55</f>
        <v>5.55425774199992</v>
      </c>
      <c r="C30" s="2">
        <f>[21]Globals!D55</f>
        <v>16.55428615399995</v>
      </c>
      <c r="D30" s="2">
        <f>[21]Globals!E55</f>
        <v>1.417857799499995</v>
      </c>
      <c r="E30" s="2">
        <f>[21]Globals!F55</f>
        <v>1.6279600119942571E-2</v>
      </c>
      <c r="F30" s="2">
        <f>[21]Globals!G55</f>
        <v>1.0418214410909119</v>
      </c>
      <c r="G30" s="2">
        <f>[21]Globals!H55</f>
        <v>0.21117279725616681</v>
      </c>
      <c r="H30" s="2">
        <f>[21]Globals!I55</f>
        <v>86.76</v>
      </c>
      <c r="I30" s="2">
        <f>[21]Globals!J55</f>
        <v>86.76</v>
      </c>
      <c r="J30" s="2">
        <f>[21]Globals!K55</f>
        <v>0.77781523060122526</v>
      </c>
      <c r="K30" s="2">
        <f>[21]Globals!L55</f>
        <v>0.94511123184000734</v>
      </c>
      <c r="L30" s="2">
        <f>[21]Globals!M55</f>
        <v>0.66549085742781555</v>
      </c>
      <c r="M30" s="2">
        <f>[21]Globals!N55</f>
        <v>1</v>
      </c>
      <c r="N30" s="2">
        <f>[21]Globals!O55</f>
        <v>1</v>
      </c>
      <c r="O30" s="2">
        <f>[21]Globals!P55</f>
        <v>1</v>
      </c>
      <c r="P30" s="2">
        <f>[21]Globals!Q55</f>
        <v>1</v>
      </c>
      <c r="Q30" s="2">
        <f>[21]Globals!R55</f>
        <v>0.98170374394666904</v>
      </c>
      <c r="R30" s="2">
        <f>[21]Globals!S55</f>
        <v>0.73508086577292786</v>
      </c>
      <c r="S30" s="2">
        <f>[21]Globals!T55</f>
        <v>0.51916600752253694</v>
      </c>
      <c r="T30" s="2">
        <f>[21]Globals!U55</f>
        <v>0.77781523060122526</v>
      </c>
      <c r="U30" s="2">
        <f>[21]Globals!V55</f>
        <v>0.77781523060122526</v>
      </c>
      <c r="V30" s="2">
        <f>[21]Globals!W55</f>
        <v>0.77781523060122526</v>
      </c>
      <c r="W30" s="2">
        <f>[21]Globals!X55</f>
        <v>0.77781523060122526</v>
      </c>
      <c r="X30" s="3">
        <f>[21]Globals!Y55</f>
        <v>0.76357044232512583</v>
      </c>
      <c r="Z30" s="1" t="s">
        <v>23</v>
      </c>
      <c r="AA30" s="1">
        <f t="shared" ref="AA30:AA38" si="19">J30</f>
        <v>0.77781523060122526</v>
      </c>
      <c r="AB30" s="3">
        <f t="shared" ref="AB30:AB38" si="20">Q30</f>
        <v>0.98170374394666904</v>
      </c>
      <c r="AC30" s="3">
        <f t="shared" ref="AC30:AC38" si="21">X30</f>
        <v>0.76357044232512583</v>
      </c>
      <c r="AD30" s="3"/>
    </row>
    <row r="31" spans="1:30" x14ac:dyDescent="0.35">
      <c r="A31" s="12" t="s">
        <v>24</v>
      </c>
      <c r="B31" s="16">
        <f>[21]Globals!C56</f>
        <v>0.79707204373443219</v>
      </c>
      <c r="C31" s="13">
        <f>[21]Globals!D56</f>
        <v>2.8335551118004751</v>
      </c>
      <c r="D31" s="13">
        <f>[21]Globals!E56</f>
        <v>0.2336437930962606</v>
      </c>
      <c r="E31" s="13">
        <f>[21]Globals!F56</f>
        <v>1.6994292825101051E-3</v>
      </c>
      <c r="F31" s="13">
        <f>[21]Globals!G56</f>
        <v>0.24163869936103921</v>
      </c>
      <c r="G31" s="13">
        <f>[21]Globals!H56</f>
        <v>0.1113606727028997</v>
      </c>
      <c r="H31" s="13">
        <f>[21]Globals!I56</f>
        <v>7.25500530949608</v>
      </c>
      <c r="I31" s="13">
        <f>[21]Globals!J56</f>
        <v>7.25500530949608</v>
      </c>
      <c r="J31" s="13">
        <f>[21]Globals!K56</f>
        <v>6.8216070178130875E-2</v>
      </c>
      <c r="K31" s="13">
        <f>[21]Globals!L56</f>
        <v>5.6417094546876122E-2</v>
      </c>
      <c r="L31" s="13">
        <f>[21]Globals!M56</f>
        <v>2.8114598788754091E-2</v>
      </c>
      <c r="M31" s="13">
        <f>[21]Globals!N56</f>
        <v>0</v>
      </c>
      <c r="N31" s="13">
        <f>[21]Globals!O56</f>
        <v>0</v>
      </c>
      <c r="O31" s="13">
        <f>[21]Globals!P56</f>
        <v>0</v>
      </c>
      <c r="P31" s="13">
        <f>[21]Globals!Q56</f>
        <v>0</v>
      </c>
      <c r="Q31" s="13">
        <f>[21]Globals!R56</f>
        <v>1.8805698182292049E-2</v>
      </c>
      <c r="R31" s="13">
        <f>[21]Globals!S56</f>
        <v>7.8002449450148878E-2</v>
      </c>
      <c r="S31" s="13">
        <f>[21]Globals!T56</f>
        <v>6.4817005657043056E-2</v>
      </c>
      <c r="T31" s="13">
        <f>[21]Globals!U56</f>
        <v>6.8216070178130875E-2</v>
      </c>
      <c r="U31" s="13">
        <f>[21]Globals!V56</f>
        <v>6.8216070178130875E-2</v>
      </c>
      <c r="V31" s="13">
        <f>[21]Globals!W56</f>
        <v>6.8216070178130875E-2</v>
      </c>
      <c r="W31" s="13">
        <f>[21]Globals!X56</f>
        <v>6.8216070178130875E-2</v>
      </c>
      <c r="X31" s="14">
        <f>[21]Globals!Y56</f>
        <v>6.8523816745167915E-2</v>
      </c>
      <c r="Z31" s="16" t="s">
        <v>24</v>
      </c>
      <c r="AA31" s="16">
        <f t="shared" si="19"/>
        <v>6.8216070178130875E-2</v>
      </c>
      <c r="AB31" s="14">
        <f t="shared" si="20"/>
        <v>1.8805698182292049E-2</v>
      </c>
      <c r="AC31" s="14">
        <f t="shared" si="21"/>
        <v>6.8523816745167915E-2</v>
      </c>
      <c r="AD31" s="14"/>
    </row>
    <row r="32" spans="1:30" x14ac:dyDescent="0.35">
      <c r="A32" s="12" t="s">
        <v>25</v>
      </c>
      <c r="B32" s="16">
        <f>[21]Globals!C57</f>
        <v>4.5569953999990958</v>
      </c>
      <c r="C32" s="13">
        <f>[21]Globals!D57</f>
        <v>13.029698500000221</v>
      </c>
      <c r="D32" s="13">
        <f>[21]Globals!E57</f>
        <v>1.1276292999999531</v>
      </c>
      <c r="E32" s="13">
        <f>[21]Globals!F57</f>
        <v>1.4287143568841049E-2</v>
      </c>
      <c r="F32" s="13">
        <f>[21]Globals!G57</f>
        <v>0.71514837272724729</v>
      </c>
      <c r="G32" s="13">
        <f>[21]Globals!H57</f>
        <v>0.1231996244696916</v>
      </c>
      <c r="H32" s="13">
        <f>[21]Globals!I57</f>
        <v>73</v>
      </c>
      <c r="I32" s="13">
        <f>[21]Globals!J57</f>
        <v>73</v>
      </c>
      <c r="J32" s="13">
        <f>[21]Globals!K57</f>
        <v>0.6767676767676768</v>
      </c>
      <c r="K32" s="13">
        <f>[21]Globals!L57</f>
        <v>0.84536031941586698</v>
      </c>
      <c r="L32" s="13">
        <f>[21]Globals!M57</f>
        <v>0.60134654183419234</v>
      </c>
      <c r="M32" s="13">
        <f>[21]Globals!N57</f>
        <v>1</v>
      </c>
      <c r="N32" s="13">
        <f>[21]Globals!O57</f>
        <v>1</v>
      </c>
      <c r="O32" s="13">
        <f>[21]Globals!P57</f>
        <v>1</v>
      </c>
      <c r="P32" s="13">
        <f>[21]Globals!Q57</f>
        <v>1</v>
      </c>
      <c r="Q32" s="13">
        <f>[21]Globals!R57</f>
        <v>0.94845343980528896</v>
      </c>
      <c r="R32" s="13">
        <f>[21]Globals!S57</f>
        <v>0.61653169030386679</v>
      </c>
      <c r="S32" s="13">
        <f>[21]Globals!T57</f>
        <v>0.4189773229918195</v>
      </c>
      <c r="T32" s="13">
        <f>[21]Globals!U57</f>
        <v>0.6767676767676768</v>
      </c>
      <c r="U32" s="13">
        <f>[21]Globals!V57</f>
        <v>0.6767676767676768</v>
      </c>
      <c r="V32" s="13">
        <f>[21]Globals!W57</f>
        <v>0.6767676767676768</v>
      </c>
      <c r="W32" s="13">
        <f>[21]Globals!X57</f>
        <v>0.6767676767676768</v>
      </c>
      <c r="X32" s="14">
        <f>[21]Globals!Y57</f>
        <v>0.67078834121240005</v>
      </c>
      <c r="Z32" s="16" t="s">
        <v>25</v>
      </c>
      <c r="AA32" s="16">
        <f t="shared" si="19"/>
        <v>0.6767676767676768</v>
      </c>
      <c r="AB32" s="14">
        <f t="shared" si="20"/>
        <v>0.94845343980528896</v>
      </c>
      <c r="AC32" s="14">
        <f t="shared" si="21"/>
        <v>0.67078834121240005</v>
      </c>
      <c r="AD32" s="14"/>
    </row>
    <row r="33" spans="1:30" x14ac:dyDescent="0.35">
      <c r="A33" s="12" t="s">
        <v>26</v>
      </c>
      <c r="B33" s="16">
        <f>[21]Globals!C58</f>
        <v>4.8293514250000982</v>
      </c>
      <c r="C33" s="13">
        <f>[21]Globals!D58</f>
        <v>14.69785367500123</v>
      </c>
      <c r="D33" s="13">
        <f>[21]Globals!E58</f>
        <v>1.258619106250106</v>
      </c>
      <c r="E33" s="13">
        <f>[21]Globals!F58</f>
        <v>1.525388124014251E-2</v>
      </c>
      <c r="F33" s="13">
        <f>[21]Globals!G58</f>
        <v>0.86041604090907631</v>
      </c>
      <c r="G33" s="13">
        <f>[21]Globals!H58</f>
        <v>0.14846456845958231</v>
      </c>
      <c r="H33" s="13">
        <f>[21]Globals!I58</f>
        <v>83</v>
      </c>
      <c r="I33" s="13">
        <f>[21]Globals!J58</f>
        <v>83</v>
      </c>
      <c r="J33" s="13">
        <f>[21]Globals!K58</f>
        <v>0.72043010752688175</v>
      </c>
      <c r="K33" s="13">
        <f>[21]Globals!L58</f>
        <v>0.889205011255495</v>
      </c>
      <c r="L33" s="13">
        <f>[21]Globals!M58</f>
        <v>0.64723089213579699</v>
      </c>
      <c r="M33" s="13">
        <f>[21]Globals!N58</f>
        <v>1</v>
      </c>
      <c r="N33" s="13">
        <f>[21]Globals!O58</f>
        <v>1</v>
      </c>
      <c r="O33" s="13">
        <f>[21]Globals!P58</f>
        <v>1</v>
      </c>
      <c r="P33" s="13">
        <f>[21]Globals!Q58</f>
        <v>1</v>
      </c>
      <c r="Q33" s="13">
        <f>[21]Globals!R58</f>
        <v>0.96306833708516493</v>
      </c>
      <c r="R33" s="13">
        <f>[21]Globals!S58</f>
        <v>0.67682452791819259</v>
      </c>
      <c r="S33" s="13">
        <f>[21]Globals!T58</f>
        <v>0.46006461447832442</v>
      </c>
      <c r="T33" s="13">
        <f>[21]Globals!U58</f>
        <v>0.72043010752688175</v>
      </c>
      <c r="U33" s="13">
        <f>[21]Globals!V58</f>
        <v>0.72043010752688175</v>
      </c>
      <c r="V33" s="13">
        <f>[21]Globals!W58</f>
        <v>0.72043010752688175</v>
      </c>
      <c r="W33" s="13">
        <f>[21]Globals!X58</f>
        <v>0.72043010752688175</v>
      </c>
      <c r="X33" s="14">
        <f>[21]Globals!Y58</f>
        <v>0.70743988844787442</v>
      </c>
      <c r="Z33" s="16" t="s">
        <v>26</v>
      </c>
      <c r="AA33" s="16">
        <f t="shared" si="19"/>
        <v>0.72043010752688175</v>
      </c>
      <c r="AB33" s="14">
        <f t="shared" si="20"/>
        <v>0.96306833708516493</v>
      </c>
      <c r="AC33" s="14">
        <f t="shared" si="21"/>
        <v>0.70743988844787442</v>
      </c>
      <c r="AD33" s="14"/>
    </row>
    <row r="34" spans="1:30" x14ac:dyDescent="0.35">
      <c r="A34" s="12" t="s">
        <v>27</v>
      </c>
      <c r="B34" s="16">
        <f>[21]Globals!C59</f>
        <v>5.2019615999993789</v>
      </c>
      <c r="C34" s="13">
        <f>[21]Globals!D59</f>
        <v>15.504655149999831</v>
      </c>
      <c r="D34" s="13">
        <f>[21]Globals!E59</f>
        <v>1.335445408333332</v>
      </c>
      <c r="E34" s="13">
        <f>[21]Globals!F59</f>
        <v>1.55875985123463E-2</v>
      </c>
      <c r="F34" s="13">
        <f>[21]Globals!G59</f>
        <v>0.95507572272725838</v>
      </c>
      <c r="G34" s="13">
        <f>[21]Globals!H59</f>
        <v>0.1738696362896823</v>
      </c>
      <c r="H34" s="13">
        <f>[21]Globals!I59</f>
        <v>87</v>
      </c>
      <c r="I34" s="13">
        <f>[21]Globals!J59</f>
        <v>87</v>
      </c>
      <c r="J34" s="13">
        <f>[21]Globals!K59</f>
        <v>0.77011494252873558</v>
      </c>
      <c r="K34" s="13">
        <f>[21]Globals!L59</f>
        <v>0.97555302683563527</v>
      </c>
      <c r="L34" s="13">
        <f>[21]Globals!M59</f>
        <v>0.67410645337446262</v>
      </c>
      <c r="M34" s="13">
        <f>[21]Globals!N59</f>
        <v>1</v>
      </c>
      <c r="N34" s="13">
        <f>[21]Globals!O59</f>
        <v>1</v>
      </c>
      <c r="O34" s="13">
        <f>[21]Globals!P59</f>
        <v>1</v>
      </c>
      <c r="P34" s="13">
        <f>[21]Globals!Q59</f>
        <v>1</v>
      </c>
      <c r="Q34" s="13">
        <f>[21]Globals!R59</f>
        <v>0.99185100894521172</v>
      </c>
      <c r="R34" s="13">
        <f>[21]Globals!S59</f>
        <v>0.72043010752688175</v>
      </c>
      <c r="S34" s="13">
        <f>[21]Globals!T59</f>
        <v>0.51962725888990369</v>
      </c>
      <c r="T34" s="13">
        <f>[21]Globals!U59</f>
        <v>0.77011494252873558</v>
      </c>
      <c r="U34" s="13">
        <f>[21]Globals!V59</f>
        <v>0.77011494252873558</v>
      </c>
      <c r="V34" s="13">
        <f>[21]Globals!W59</f>
        <v>0.77011494252873558</v>
      </c>
      <c r="W34" s="13">
        <f>[21]Globals!X59</f>
        <v>0.77011494252873558</v>
      </c>
      <c r="X34" s="14">
        <f>[21]Globals!Y59</f>
        <v>0.75321656698733186</v>
      </c>
      <c r="Z34" s="16" t="s">
        <v>27</v>
      </c>
      <c r="AA34" s="16">
        <f t="shared" si="19"/>
        <v>0.77011494252873558</v>
      </c>
      <c r="AB34" s="14">
        <f t="shared" si="20"/>
        <v>0.99185100894521172</v>
      </c>
      <c r="AC34" s="14">
        <f t="shared" si="21"/>
        <v>0.75321656698733186</v>
      </c>
      <c r="AD34" s="14"/>
    </row>
    <row r="35" spans="1:30" x14ac:dyDescent="0.35">
      <c r="A35" s="12" t="s">
        <v>28</v>
      </c>
      <c r="B35" s="16">
        <f>[21]Globals!C60</f>
        <v>6.2944295749997679</v>
      </c>
      <c r="C35" s="13">
        <f>[21]Globals!D60</f>
        <v>18.072161025000209</v>
      </c>
      <c r="D35" s="13">
        <f>[21]Globals!E60</f>
        <v>1.5398289312500091</v>
      </c>
      <c r="E35" s="13">
        <f>[21]Globals!F60</f>
        <v>1.6645379086457659E-2</v>
      </c>
      <c r="F35" s="13">
        <f>[21]Globals!G60</f>
        <v>1.2101427772727189</v>
      </c>
      <c r="G35" s="13">
        <f>[21]Globals!H60</f>
        <v>0.20479905485118921</v>
      </c>
      <c r="H35" s="13">
        <f>[21]Globals!I60</f>
        <v>93</v>
      </c>
      <c r="I35" s="13">
        <f>[21]Globals!J60</f>
        <v>93</v>
      </c>
      <c r="J35" s="13">
        <f>[21]Globals!K60</f>
        <v>0.80722891566265065</v>
      </c>
      <c r="K35" s="13">
        <f>[21]Globals!L60</f>
        <v>1</v>
      </c>
      <c r="L35" s="13">
        <f>[21]Globals!M60</f>
        <v>0.68380689554284935</v>
      </c>
      <c r="M35" s="13">
        <f>[21]Globals!N60</f>
        <v>1</v>
      </c>
      <c r="N35" s="13">
        <f>[21]Globals!O60</f>
        <v>1</v>
      </c>
      <c r="O35" s="13">
        <f>[21]Globals!P60</f>
        <v>1</v>
      </c>
      <c r="P35" s="13">
        <f>[21]Globals!Q60</f>
        <v>1</v>
      </c>
      <c r="Q35" s="13">
        <f>[21]Globals!R60</f>
        <v>1</v>
      </c>
      <c r="R35" s="13">
        <f>[21]Globals!S60</f>
        <v>0.77683106121357925</v>
      </c>
      <c r="S35" s="13">
        <f>[21]Globals!T60</f>
        <v>0.54929862023516796</v>
      </c>
      <c r="T35" s="13">
        <f>[21]Globals!U60</f>
        <v>0.80722891566265065</v>
      </c>
      <c r="U35" s="13">
        <f>[21]Globals!V60</f>
        <v>0.80722891566265065</v>
      </c>
      <c r="V35" s="13">
        <f>[21]Globals!W60</f>
        <v>0.80722891566265065</v>
      </c>
      <c r="W35" s="13">
        <f>[21]Globals!X60</f>
        <v>0.80722891566265065</v>
      </c>
      <c r="X35" s="14">
        <f>[21]Globals!Y60</f>
        <v>0.79478921535764802</v>
      </c>
      <c r="Z35" s="16" t="s">
        <v>28</v>
      </c>
      <c r="AA35" s="16">
        <f t="shared" si="19"/>
        <v>0.80722891566265065</v>
      </c>
      <c r="AB35" s="14">
        <f t="shared" si="20"/>
        <v>1</v>
      </c>
      <c r="AC35" s="14">
        <f t="shared" si="21"/>
        <v>0.79478921535764802</v>
      </c>
      <c r="AD35" s="14"/>
    </row>
    <row r="36" spans="1:30" x14ac:dyDescent="0.35">
      <c r="A36" s="12" t="s">
        <v>29</v>
      </c>
      <c r="B36" s="16">
        <f>[21]Globals!C61</f>
        <v>7.1870898000001944</v>
      </c>
      <c r="C36" s="13">
        <f>[21]Globals!D61</f>
        <v>23.848406299999169</v>
      </c>
      <c r="D36" s="13">
        <f>[21]Globals!E61</f>
        <v>2.0214094583332858</v>
      </c>
      <c r="E36" s="13">
        <f>[21]Globals!F61</f>
        <v>2.1504355939715801E-2</v>
      </c>
      <c r="F36" s="13">
        <f>[21]Globals!G61</f>
        <v>1.5956299818181541</v>
      </c>
      <c r="G36" s="13">
        <f>[21]Globals!H61</f>
        <v>0.59131852971827348</v>
      </c>
      <c r="H36" s="13">
        <f>[21]Globals!I61</f>
        <v>99</v>
      </c>
      <c r="I36" s="13">
        <f>[21]Globals!J61</f>
        <v>99</v>
      </c>
      <c r="J36" s="13">
        <f>[21]Globals!K61</f>
        <v>0.9178082191780822</v>
      </c>
      <c r="K36" s="13">
        <f>[21]Globals!L61</f>
        <v>1</v>
      </c>
      <c r="L36" s="13">
        <f>[21]Globals!M61</f>
        <v>0.70642296519164616</v>
      </c>
      <c r="M36" s="13">
        <f>[21]Globals!N61</f>
        <v>1</v>
      </c>
      <c r="N36" s="13">
        <f>[21]Globals!O61</f>
        <v>1</v>
      </c>
      <c r="O36" s="13">
        <f>[21]Globals!P61</f>
        <v>1</v>
      </c>
      <c r="P36" s="13">
        <f>[21]Globals!Q61</f>
        <v>1</v>
      </c>
      <c r="Q36" s="13">
        <f>[21]Globals!R61</f>
        <v>1</v>
      </c>
      <c r="R36" s="13">
        <f>[21]Globals!S61</f>
        <v>0.89333333333333331</v>
      </c>
      <c r="S36" s="13">
        <f>[21]Globals!T61</f>
        <v>0.63992062895670654</v>
      </c>
      <c r="T36" s="13">
        <f>[21]Globals!U61</f>
        <v>0.9178082191780822</v>
      </c>
      <c r="U36" s="13">
        <f>[21]Globals!V61</f>
        <v>0.9178082191780822</v>
      </c>
      <c r="V36" s="13">
        <f>[21]Globals!W61</f>
        <v>0.9178082191780822</v>
      </c>
      <c r="W36" s="13">
        <f>[21]Globals!X61</f>
        <v>0.9178082191780822</v>
      </c>
      <c r="X36" s="14">
        <f>[21]Globals!Y61</f>
        <v>0.89333333333333331</v>
      </c>
      <c r="Z36" s="16" t="s">
        <v>29</v>
      </c>
      <c r="AA36" s="16">
        <f t="shared" si="19"/>
        <v>0.9178082191780822</v>
      </c>
      <c r="AB36" s="14">
        <f t="shared" si="20"/>
        <v>1</v>
      </c>
      <c r="AC36" s="14">
        <f t="shared" si="21"/>
        <v>0.89333333333333331</v>
      </c>
      <c r="AD36" s="14"/>
    </row>
    <row r="37" spans="1:30" x14ac:dyDescent="0.35">
      <c r="A37" s="12" t="s">
        <v>32</v>
      </c>
      <c r="B37" s="16">
        <f>B35-B33</f>
        <v>1.4650781499996697</v>
      </c>
      <c r="C37" s="13">
        <f t="shared" ref="C37:X37" si="22">C35-C33</f>
        <v>3.3743073499989791</v>
      </c>
      <c r="D37" s="13">
        <f t="shared" si="22"/>
        <v>0.2812098249999031</v>
      </c>
      <c r="E37" s="13">
        <f t="shared" si="22"/>
        <v>1.3914978463151484E-3</v>
      </c>
      <c r="F37" s="13">
        <f t="shared" si="22"/>
        <v>0.3497267363636426</v>
      </c>
      <c r="G37" s="13">
        <f t="shared" si="22"/>
        <v>5.6334486391606903E-2</v>
      </c>
      <c r="H37" s="13">
        <f t="shared" si="22"/>
        <v>10</v>
      </c>
      <c r="I37" s="13">
        <f t="shared" si="22"/>
        <v>10</v>
      </c>
      <c r="J37" s="13">
        <f t="shared" si="22"/>
        <v>8.6798808135768901E-2</v>
      </c>
      <c r="K37" s="13">
        <f t="shared" si="22"/>
        <v>0.110794988744505</v>
      </c>
      <c r="L37" s="13">
        <f t="shared" si="22"/>
        <v>3.657600340705236E-2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3.6931662914835073E-2</v>
      </c>
      <c r="R37" s="13">
        <f t="shared" si="22"/>
        <v>0.10000653329538667</v>
      </c>
      <c r="S37" s="13">
        <f t="shared" si="22"/>
        <v>8.9234005756843537E-2</v>
      </c>
      <c r="T37" s="13">
        <f t="shared" si="22"/>
        <v>8.6798808135768901E-2</v>
      </c>
      <c r="U37" s="13">
        <f t="shared" si="22"/>
        <v>8.6798808135768901E-2</v>
      </c>
      <c r="V37" s="13">
        <f t="shared" si="22"/>
        <v>8.6798808135768901E-2</v>
      </c>
      <c r="W37" s="13">
        <f t="shared" si="22"/>
        <v>8.6798808135768901E-2</v>
      </c>
      <c r="X37" s="14">
        <f t="shared" si="22"/>
        <v>8.7349326909773595E-2</v>
      </c>
      <c r="Z37" s="16" t="s">
        <v>32</v>
      </c>
      <c r="AA37" s="16">
        <f t="shared" si="19"/>
        <v>8.6798808135768901E-2</v>
      </c>
      <c r="AB37" s="14">
        <f t="shared" si="20"/>
        <v>3.6931662914835073E-2</v>
      </c>
      <c r="AC37" s="14">
        <f t="shared" si="21"/>
        <v>8.7349326909773595E-2</v>
      </c>
      <c r="AD37" s="14"/>
    </row>
    <row r="38" spans="1:30" ht="15" thickBot="1" x14ac:dyDescent="0.4">
      <c r="A38" s="8" t="s">
        <v>33</v>
      </c>
      <c r="B38" s="4">
        <f>B36-B32</f>
        <v>2.6300944000010986</v>
      </c>
      <c r="C38" s="5">
        <f t="shared" ref="C38:X38" si="23">C36-C32</f>
        <v>10.818707799998949</v>
      </c>
      <c r="D38" s="5">
        <f t="shared" si="23"/>
        <v>0.89378015833333269</v>
      </c>
      <c r="E38" s="5">
        <f t="shared" si="23"/>
        <v>7.2172123708747517E-3</v>
      </c>
      <c r="F38" s="5">
        <f t="shared" si="23"/>
        <v>0.88048160909090678</v>
      </c>
      <c r="G38" s="5">
        <f t="shared" si="23"/>
        <v>0.46811890524858191</v>
      </c>
      <c r="H38" s="5">
        <f t="shared" si="23"/>
        <v>26</v>
      </c>
      <c r="I38" s="5">
        <f t="shared" si="23"/>
        <v>26</v>
      </c>
      <c r="J38" s="5">
        <f t="shared" si="23"/>
        <v>0.2410405424104054</v>
      </c>
      <c r="K38" s="5">
        <f t="shared" si="23"/>
        <v>0.15463968058413302</v>
      </c>
      <c r="L38" s="5">
        <f t="shared" si="23"/>
        <v>0.10507642335745382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5.1546560194711044E-2</v>
      </c>
      <c r="R38" s="5">
        <f t="shared" si="23"/>
        <v>0.27680164302946653</v>
      </c>
      <c r="S38" s="5">
        <f t="shared" si="23"/>
        <v>0.22094330596488704</v>
      </c>
      <c r="T38" s="5">
        <f t="shared" si="23"/>
        <v>0.2410405424104054</v>
      </c>
      <c r="U38" s="5">
        <f t="shared" si="23"/>
        <v>0.2410405424104054</v>
      </c>
      <c r="V38" s="5">
        <f t="shared" si="23"/>
        <v>0.2410405424104054</v>
      </c>
      <c r="W38" s="5">
        <f t="shared" si="23"/>
        <v>0.2410405424104054</v>
      </c>
      <c r="X38" s="6">
        <f t="shared" si="23"/>
        <v>0.22254499212093326</v>
      </c>
      <c r="Z38" s="4" t="s">
        <v>33</v>
      </c>
      <c r="AA38" s="4">
        <f t="shared" si="19"/>
        <v>0.2410405424104054</v>
      </c>
      <c r="AB38" s="6">
        <f t="shared" si="20"/>
        <v>5.1546560194711044E-2</v>
      </c>
      <c r="AC38" s="6">
        <f t="shared" si="21"/>
        <v>0.22254499212093326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[22]Globals!C55</f>
        <v>5.8804212539998977</v>
      </c>
      <c r="C43" s="2">
        <f>[22]Globals!D55</f>
        <v>15.198586067999949</v>
      </c>
      <c r="D43" s="2">
        <f>[22]Globals!E55</f>
        <v>1.9423680564999939</v>
      </c>
      <c r="E43" s="2">
        <f>[22]Globals!F55</f>
        <v>2.342244149235027E-2</v>
      </c>
      <c r="F43" s="2">
        <f>[22]Globals!G55</f>
        <v>1.3797890282857219</v>
      </c>
      <c r="G43" s="2">
        <f>[22]Globals!H55</f>
        <v>0.21247051898915961</v>
      </c>
      <c r="H43" s="2">
        <f>[22]Globals!I55</f>
        <v>82.72</v>
      </c>
      <c r="I43" s="2">
        <f>[22]Globals!J55</f>
        <v>82.72</v>
      </c>
      <c r="J43" s="2">
        <f>[22]Globals!K55</f>
        <v>0.81516524662997736</v>
      </c>
      <c r="K43" s="2">
        <f>[22]Globals!L55</f>
        <v>0.91824943337792264</v>
      </c>
      <c r="L43" s="2">
        <f>[22]Globals!M55</f>
        <v>0.67975380635577831</v>
      </c>
      <c r="M43" s="2">
        <f>[22]Globals!N55</f>
        <v>1</v>
      </c>
      <c r="N43" s="2">
        <f>[22]Globals!O55</f>
        <v>1</v>
      </c>
      <c r="O43" s="2">
        <f>[22]Globals!P55</f>
        <v>1</v>
      </c>
      <c r="P43" s="2">
        <f>[22]Globals!Q55</f>
        <v>1</v>
      </c>
      <c r="Q43" s="2">
        <f>[22]Globals!R55</f>
        <v>0.97274981112597403</v>
      </c>
      <c r="R43" s="2">
        <f>[22]Globals!S55</f>
        <v>0.7482979049032491</v>
      </c>
      <c r="S43" s="2">
        <f>[22]Globals!T55</f>
        <v>0.55536609294387251</v>
      </c>
      <c r="T43" s="2">
        <f>[22]Globals!U55</f>
        <v>0.81516524662997736</v>
      </c>
      <c r="U43" s="2">
        <f>[22]Globals!V55</f>
        <v>0.81516524662997736</v>
      </c>
      <c r="V43" s="2">
        <f>[22]Globals!W55</f>
        <v>0.81516524662997736</v>
      </c>
      <c r="W43" s="2">
        <f>[22]Globals!X55</f>
        <v>0.81516524662997736</v>
      </c>
      <c r="X43" s="3">
        <f>[22]Globals!Y55</f>
        <v>0.79287613272106783</v>
      </c>
      <c r="Z43" s="1" t="s">
        <v>23</v>
      </c>
      <c r="AA43" s="1">
        <f t="shared" ref="AA43:AA51" si="24">J43</f>
        <v>0.81516524662997736</v>
      </c>
      <c r="AB43" s="3">
        <f t="shared" ref="AB43:AB51" si="25">Q43</f>
        <v>0.97274981112597403</v>
      </c>
      <c r="AC43" s="3">
        <f t="shared" ref="AC43:AC51" si="26">X43</f>
        <v>0.79287613272106783</v>
      </c>
      <c r="AD43" s="3"/>
    </row>
    <row r="44" spans="1:30" x14ac:dyDescent="0.35">
      <c r="A44" s="12" t="s">
        <v>24</v>
      </c>
      <c r="B44" s="16">
        <f>[22]Globals!C56</f>
        <v>0.36257340134975991</v>
      </c>
      <c r="C44" s="13">
        <f>[22]Globals!D56</f>
        <v>2.166883387292073</v>
      </c>
      <c r="D44" s="13">
        <f>[22]Globals!E56</f>
        <v>0.27030246069396752</v>
      </c>
      <c r="E44" s="13">
        <f>[22]Globals!F56</f>
        <v>1.795544066590463E-3</v>
      </c>
      <c r="F44" s="13">
        <f>[22]Globals!G56</f>
        <v>0.31079501692436351</v>
      </c>
      <c r="G44" s="13">
        <f>[22]Globals!H56</f>
        <v>8.1361911490492156E-2</v>
      </c>
      <c r="H44" s="13">
        <f>[22]Globals!I56</f>
        <v>6.6210548515277212</v>
      </c>
      <c r="I44" s="13">
        <f>[22]Globals!J56</f>
        <v>6.6210548515277212</v>
      </c>
      <c r="J44" s="13">
        <f>[22]Globals!K56</f>
        <v>6.6592687465289985E-2</v>
      </c>
      <c r="K44" s="13">
        <f>[22]Globals!L56</f>
        <v>2.636389525725049E-2</v>
      </c>
      <c r="L44" s="13">
        <f>[22]Globals!M56</f>
        <v>2.2660599116381391E-2</v>
      </c>
      <c r="M44" s="13">
        <f>[22]Globals!N56</f>
        <v>0</v>
      </c>
      <c r="N44" s="13">
        <f>[22]Globals!O56</f>
        <v>0</v>
      </c>
      <c r="O44" s="13">
        <f>[22]Globals!P56</f>
        <v>0</v>
      </c>
      <c r="P44" s="13">
        <f>[22]Globals!Q56</f>
        <v>0</v>
      </c>
      <c r="Q44" s="13">
        <f>[22]Globals!R56</f>
        <v>8.7879650857501657E-3</v>
      </c>
      <c r="R44" s="13">
        <f>[22]Globals!S56</f>
        <v>6.1571862152518822E-2</v>
      </c>
      <c r="S44" s="13">
        <f>[22]Globals!T56</f>
        <v>6.1313092009373973E-2</v>
      </c>
      <c r="T44" s="13">
        <f>[22]Globals!U56</f>
        <v>6.6592687465289985E-2</v>
      </c>
      <c r="U44" s="13">
        <f>[22]Globals!V56</f>
        <v>6.6592687465289985E-2</v>
      </c>
      <c r="V44" s="13">
        <f>[22]Globals!W56</f>
        <v>6.6592687465289985E-2</v>
      </c>
      <c r="W44" s="13">
        <f>[22]Globals!X56</f>
        <v>6.6592687465289985E-2</v>
      </c>
      <c r="X44" s="14">
        <f>[22]Globals!Y56</f>
        <v>6.4073488527150155E-2</v>
      </c>
      <c r="Z44" s="16" t="s">
        <v>24</v>
      </c>
      <c r="AA44" s="16">
        <f t="shared" si="24"/>
        <v>6.6592687465289985E-2</v>
      </c>
      <c r="AB44" s="14">
        <f t="shared" si="25"/>
        <v>8.7879650857501657E-3</v>
      </c>
      <c r="AC44" s="14">
        <f t="shared" si="26"/>
        <v>6.4073488527150155E-2</v>
      </c>
      <c r="AD44" s="14"/>
    </row>
    <row r="45" spans="1:30" x14ac:dyDescent="0.35">
      <c r="A45" s="12" t="s">
        <v>25</v>
      </c>
      <c r="B45" s="16">
        <f>[22]Globals!C57</f>
        <v>5.264060199998994</v>
      </c>
      <c r="C45" s="13">
        <f>[22]Globals!D57</f>
        <v>12.967472100000011</v>
      </c>
      <c r="D45" s="13">
        <f>[22]Globals!E57</f>
        <v>1.662035849999995</v>
      </c>
      <c r="E45" s="13">
        <f>[22]Globals!F57</f>
        <v>2.205113691860594E-2</v>
      </c>
      <c r="F45" s="13">
        <f>[22]Globals!G57</f>
        <v>1.0615279285714869</v>
      </c>
      <c r="G45" s="13">
        <f>[22]Globals!H57</f>
        <v>0.12481447604174981</v>
      </c>
      <c r="H45" s="13">
        <f>[22]Globals!I57</f>
        <v>71</v>
      </c>
      <c r="I45" s="13">
        <f>[22]Globals!J57</f>
        <v>71</v>
      </c>
      <c r="J45" s="13">
        <f>[22]Globals!K57</f>
        <v>0.70526315789473681</v>
      </c>
      <c r="K45" s="13">
        <f>[22]Globals!L57</f>
        <v>0.86238748225438622</v>
      </c>
      <c r="L45" s="13">
        <f>[22]Globals!M57</f>
        <v>0.60971968099127749</v>
      </c>
      <c r="M45" s="13">
        <f>[22]Globals!N57</f>
        <v>1</v>
      </c>
      <c r="N45" s="13">
        <f>[22]Globals!O57</f>
        <v>1</v>
      </c>
      <c r="O45" s="13">
        <f>[22]Globals!P57</f>
        <v>1</v>
      </c>
      <c r="P45" s="13">
        <f>[22]Globals!Q57</f>
        <v>1</v>
      </c>
      <c r="Q45" s="13">
        <f>[22]Globals!R57</f>
        <v>0.95412916075146204</v>
      </c>
      <c r="R45" s="13">
        <f>[22]Globals!S57</f>
        <v>0.60821011906361977</v>
      </c>
      <c r="S45" s="13">
        <f>[22]Globals!T57</f>
        <v>0.43458743219591062</v>
      </c>
      <c r="T45" s="13">
        <f>[22]Globals!U57</f>
        <v>0.70526315789473681</v>
      </c>
      <c r="U45" s="13">
        <f>[22]Globals!V57</f>
        <v>0.70526315789473681</v>
      </c>
      <c r="V45" s="13">
        <f>[22]Globals!W57</f>
        <v>0.70526315789473681</v>
      </c>
      <c r="W45" s="13">
        <f>[22]Globals!X57</f>
        <v>0.70526315789473681</v>
      </c>
      <c r="X45" s="14">
        <f>[22]Globals!Y57</f>
        <v>0.67291214495103113</v>
      </c>
      <c r="Z45" s="16" t="s">
        <v>25</v>
      </c>
      <c r="AA45" s="16">
        <f t="shared" si="24"/>
        <v>0.70526315789473681</v>
      </c>
      <c r="AB45" s="14">
        <f t="shared" si="25"/>
        <v>0.95412916075146204</v>
      </c>
      <c r="AC45" s="14">
        <f t="shared" si="26"/>
        <v>0.67291214495103113</v>
      </c>
      <c r="AD45" s="14"/>
    </row>
    <row r="46" spans="1:30" x14ac:dyDescent="0.35">
      <c r="A46" s="12" t="s">
        <v>26</v>
      </c>
      <c r="B46" s="16">
        <f>[22]Globals!C58</f>
        <v>5.6951975749998169</v>
      </c>
      <c r="C46" s="13">
        <f>[22]Globals!D58</f>
        <v>13.89632694999985</v>
      </c>
      <c r="D46" s="13">
        <f>[22]Globals!E58</f>
        <v>1.777757478124983</v>
      </c>
      <c r="E46" s="13">
        <f>[22]Globals!F58</f>
        <v>2.2454498078336299E-2</v>
      </c>
      <c r="F46" s="13">
        <f>[22]Globals!G58</f>
        <v>1.1812199392857541</v>
      </c>
      <c r="G46" s="13">
        <f>[22]Globals!H58</f>
        <v>0.16347746308339239</v>
      </c>
      <c r="H46" s="13">
        <f>[22]Globals!I58</f>
        <v>78</v>
      </c>
      <c r="I46" s="13">
        <f>[22]Globals!J58</f>
        <v>78</v>
      </c>
      <c r="J46" s="13">
        <f>[22]Globals!K58</f>
        <v>0.78136114911080712</v>
      </c>
      <c r="K46" s="13">
        <f>[22]Globals!L58</f>
        <v>0.90158715641018383</v>
      </c>
      <c r="L46" s="13">
        <f>[22]Globals!M58</f>
        <v>0.67786618079361705</v>
      </c>
      <c r="M46" s="13">
        <f>[22]Globals!N58</f>
        <v>1</v>
      </c>
      <c r="N46" s="13">
        <f>[22]Globals!O58</f>
        <v>1</v>
      </c>
      <c r="O46" s="13">
        <f>[22]Globals!P58</f>
        <v>1</v>
      </c>
      <c r="P46" s="13">
        <f>[22]Globals!Q58</f>
        <v>1</v>
      </c>
      <c r="Q46" s="13">
        <f>[22]Globals!R58</f>
        <v>0.96719571880339461</v>
      </c>
      <c r="R46" s="13">
        <f>[22]Globals!S58</f>
        <v>0.70447600082550221</v>
      </c>
      <c r="S46" s="13">
        <f>[22]Globals!T58</f>
        <v>0.53222951722898759</v>
      </c>
      <c r="T46" s="13">
        <f>[22]Globals!U58</f>
        <v>0.78136114911080712</v>
      </c>
      <c r="U46" s="13">
        <f>[22]Globals!V58</f>
        <v>0.78136114911080712</v>
      </c>
      <c r="V46" s="13">
        <f>[22]Globals!W58</f>
        <v>0.78136114911080712</v>
      </c>
      <c r="W46" s="13">
        <f>[22]Globals!X58</f>
        <v>0.78136114911080712</v>
      </c>
      <c r="X46" s="14">
        <f>[22]Globals!Y58</f>
        <v>0.75615312353574471</v>
      </c>
      <c r="Z46" s="16" t="s">
        <v>26</v>
      </c>
      <c r="AA46" s="16">
        <f t="shared" si="24"/>
        <v>0.78136114911080712</v>
      </c>
      <c r="AB46" s="14">
        <f t="shared" si="25"/>
        <v>0.96719571880339461</v>
      </c>
      <c r="AC46" s="14">
        <f t="shared" si="26"/>
        <v>0.75615312353574471</v>
      </c>
      <c r="AD46" s="14"/>
    </row>
    <row r="47" spans="1:30" x14ac:dyDescent="0.35">
      <c r="A47" s="12" t="s">
        <v>27</v>
      </c>
      <c r="B47" s="16">
        <f>[22]Globals!C59</f>
        <v>5.9502952999999081</v>
      </c>
      <c r="C47" s="13">
        <f>[22]Globals!D59</f>
        <v>14.74408309999971</v>
      </c>
      <c r="D47" s="13">
        <f>[22]Globals!E59</f>
        <v>1.8838551687499661</v>
      </c>
      <c r="E47" s="13">
        <f>[22]Globals!F59</f>
        <v>2.2776923775113769E-2</v>
      </c>
      <c r="F47" s="13">
        <f>[22]Globals!G59</f>
        <v>1.3235166785714669</v>
      </c>
      <c r="G47" s="13">
        <f>[22]Globals!H59</f>
        <v>0.18285263378268601</v>
      </c>
      <c r="H47" s="13">
        <f>[22]Globals!I59</f>
        <v>83</v>
      </c>
      <c r="I47" s="13">
        <f>[22]Globals!J59</f>
        <v>83</v>
      </c>
      <c r="J47" s="13">
        <f>[22]Globals!K59</f>
        <v>0.80722891566265065</v>
      </c>
      <c r="K47" s="13">
        <f>[22]Globals!L59</f>
        <v>0.91088925099163309</v>
      </c>
      <c r="L47" s="13">
        <f>[22]Globals!M59</f>
        <v>0.68323116023740682</v>
      </c>
      <c r="M47" s="13">
        <f>[22]Globals!N59</f>
        <v>1</v>
      </c>
      <c r="N47" s="13">
        <f>[22]Globals!O59</f>
        <v>1</v>
      </c>
      <c r="O47" s="13">
        <f>[22]Globals!P59</f>
        <v>1</v>
      </c>
      <c r="P47" s="13">
        <f>[22]Globals!Q59</f>
        <v>1</v>
      </c>
      <c r="Q47" s="13">
        <f>[22]Globals!R59</f>
        <v>0.97029641699721103</v>
      </c>
      <c r="R47" s="13">
        <f>[22]Globals!S59</f>
        <v>0.73879435824056261</v>
      </c>
      <c r="S47" s="13">
        <f>[22]Globals!T59</f>
        <v>0.55081821452617463</v>
      </c>
      <c r="T47" s="13">
        <f>[22]Globals!U59</f>
        <v>0.80722891566265065</v>
      </c>
      <c r="U47" s="13">
        <f>[22]Globals!V59</f>
        <v>0.80722891566265065</v>
      </c>
      <c r="V47" s="13">
        <f>[22]Globals!W59</f>
        <v>0.80722891566265065</v>
      </c>
      <c r="W47" s="13">
        <f>[22]Globals!X59</f>
        <v>0.80722891566265065</v>
      </c>
      <c r="X47" s="14">
        <f>[22]Globals!Y59</f>
        <v>0.78274075283831324</v>
      </c>
      <c r="Z47" s="16" t="s">
        <v>27</v>
      </c>
      <c r="AA47" s="16">
        <f t="shared" si="24"/>
        <v>0.80722891566265065</v>
      </c>
      <c r="AB47" s="14">
        <f t="shared" si="25"/>
        <v>0.97029641699721103</v>
      </c>
      <c r="AC47" s="14">
        <f t="shared" si="26"/>
        <v>0.78274075283831324</v>
      </c>
      <c r="AD47" s="14"/>
    </row>
    <row r="48" spans="1:30" x14ac:dyDescent="0.35">
      <c r="A48" s="12" t="s">
        <v>28</v>
      </c>
      <c r="B48" s="16">
        <f>[22]Globals!C60</f>
        <v>6.0910322499995573</v>
      </c>
      <c r="C48" s="13">
        <f>[22]Globals!D60</f>
        <v>15.185001375000519</v>
      </c>
      <c r="D48" s="13">
        <f>[22]Globals!E60</f>
        <v>1.939070971875049</v>
      </c>
      <c r="E48" s="13">
        <f>[22]Globals!F60</f>
        <v>2.3667616703766891E-2</v>
      </c>
      <c r="F48" s="13">
        <f>[22]Globals!G60</f>
        <v>1.3894623071429351</v>
      </c>
      <c r="G48" s="13">
        <f>[22]Globals!H60</f>
        <v>0.22370908641471751</v>
      </c>
      <c r="H48" s="13">
        <f>[22]Globals!I60</f>
        <v>85.75</v>
      </c>
      <c r="I48" s="13">
        <f>[22]Globals!J60</f>
        <v>85.75</v>
      </c>
      <c r="J48" s="13">
        <f>[22]Globals!K60</f>
        <v>0.85897435897435892</v>
      </c>
      <c r="K48" s="13">
        <f>[22]Globals!L60</f>
        <v>0.92958511620287732</v>
      </c>
      <c r="L48" s="13">
        <f>[22]Globals!M60</f>
        <v>0.69419646993465234</v>
      </c>
      <c r="M48" s="13">
        <f>[22]Globals!N60</f>
        <v>1</v>
      </c>
      <c r="N48" s="13">
        <f>[22]Globals!O60</f>
        <v>1</v>
      </c>
      <c r="O48" s="13">
        <f>[22]Globals!P60</f>
        <v>1</v>
      </c>
      <c r="P48" s="13">
        <f>[22]Globals!Q60</f>
        <v>1</v>
      </c>
      <c r="Q48" s="13">
        <f>[22]Globals!R60</f>
        <v>0.97652837206762577</v>
      </c>
      <c r="R48" s="13">
        <f>[22]Globals!S60</f>
        <v>0.79192253012844027</v>
      </c>
      <c r="S48" s="13">
        <f>[22]Globals!T60</f>
        <v>0.59805514898939349</v>
      </c>
      <c r="T48" s="13">
        <f>[22]Globals!U60</f>
        <v>0.85897435897435892</v>
      </c>
      <c r="U48" s="13">
        <f>[22]Globals!V60</f>
        <v>0.85897435897435892</v>
      </c>
      <c r="V48" s="13">
        <f>[22]Globals!W60</f>
        <v>0.85897435897435892</v>
      </c>
      <c r="W48" s="13">
        <f>[22]Globals!X60</f>
        <v>0.85897435897435892</v>
      </c>
      <c r="X48" s="14">
        <f>[22]Globals!Y60</f>
        <v>0.83647527187627546</v>
      </c>
      <c r="Z48" s="16" t="s">
        <v>28</v>
      </c>
      <c r="AA48" s="16">
        <f t="shared" si="24"/>
        <v>0.85897435897435892</v>
      </c>
      <c r="AB48" s="14">
        <f t="shared" si="25"/>
        <v>0.97652837206762577</v>
      </c>
      <c r="AC48" s="14">
        <f t="shared" si="26"/>
        <v>0.83647527187627546</v>
      </c>
      <c r="AD48" s="14"/>
    </row>
    <row r="49" spans="1:30" x14ac:dyDescent="0.35">
      <c r="A49" s="12" t="s">
        <v>29</v>
      </c>
      <c r="B49" s="16">
        <f>[22]Globals!C61</f>
        <v>6.8052155999994284</v>
      </c>
      <c r="C49" s="13">
        <f>[22]Globals!D61</f>
        <v>22.640982200002782</v>
      </c>
      <c r="D49" s="13">
        <f>[22]Globals!E61</f>
        <v>2.87062833750042</v>
      </c>
      <c r="E49" s="13">
        <f>[22]Globals!F61</f>
        <v>3.0538599335110859E-2</v>
      </c>
      <c r="F49" s="13">
        <f>[22]Globals!G61</f>
        <v>2.399885942857412</v>
      </c>
      <c r="G49" s="13">
        <f>[22]Globals!H61</f>
        <v>0.53255139569830179</v>
      </c>
      <c r="H49" s="13">
        <f>[22]Globals!I61</f>
        <v>95</v>
      </c>
      <c r="I49" s="13">
        <f>[22]Globals!J61</f>
        <v>95</v>
      </c>
      <c r="J49" s="13">
        <f>[22]Globals!K61</f>
        <v>0.94366197183098588</v>
      </c>
      <c r="K49" s="13">
        <f>[22]Globals!L61</f>
        <v>0.96873756121620647</v>
      </c>
      <c r="L49" s="13">
        <f>[22]Globals!M61</f>
        <v>0.70734553477160567</v>
      </c>
      <c r="M49" s="13">
        <f>[22]Globals!N61</f>
        <v>1</v>
      </c>
      <c r="N49" s="13">
        <f>[22]Globals!O61</f>
        <v>1</v>
      </c>
      <c r="O49" s="13">
        <f>[22]Globals!P61</f>
        <v>1</v>
      </c>
      <c r="P49" s="13">
        <f>[22]Globals!Q61</f>
        <v>1</v>
      </c>
      <c r="Q49" s="13">
        <f>[22]Globals!R61</f>
        <v>0.98957918707206882</v>
      </c>
      <c r="R49" s="13">
        <f>[22]Globals!S61</f>
        <v>0.88475540330015245</v>
      </c>
      <c r="S49" s="13">
        <f>[22]Globals!T61</f>
        <v>0.66516518639583622</v>
      </c>
      <c r="T49" s="13">
        <f>[22]Globals!U61</f>
        <v>0.94366197183098588</v>
      </c>
      <c r="U49" s="13">
        <f>[22]Globals!V61</f>
        <v>0.94366197183098588</v>
      </c>
      <c r="V49" s="13">
        <f>[22]Globals!W61</f>
        <v>0.94366197183098588</v>
      </c>
      <c r="W49" s="13">
        <f>[22]Globals!X61</f>
        <v>0.94366197183098588</v>
      </c>
      <c r="X49" s="14">
        <f>[22]Globals!Y61</f>
        <v>0.91604060452051206</v>
      </c>
      <c r="Z49" s="16" t="s">
        <v>29</v>
      </c>
      <c r="AA49" s="16">
        <f t="shared" si="24"/>
        <v>0.94366197183098588</v>
      </c>
      <c r="AB49" s="14">
        <f t="shared" si="25"/>
        <v>0.98957918707206882</v>
      </c>
      <c r="AC49" s="14">
        <f t="shared" si="26"/>
        <v>0.91604060452051206</v>
      </c>
      <c r="AD49" s="14"/>
    </row>
    <row r="50" spans="1:30" x14ac:dyDescent="0.35">
      <c r="A50" s="12" t="s">
        <v>32</v>
      </c>
      <c r="B50" s="16">
        <f>B48-B46</f>
        <v>0.39583467499974034</v>
      </c>
      <c r="C50" s="13">
        <f t="shared" ref="C50:X50" si="27">C48-C46</f>
        <v>1.2886744250006696</v>
      </c>
      <c r="D50" s="13">
        <f t="shared" si="27"/>
        <v>0.16131349375006598</v>
      </c>
      <c r="E50" s="13">
        <f t="shared" si="27"/>
        <v>1.2131186254305919E-3</v>
      </c>
      <c r="F50" s="13">
        <f t="shared" si="27"/>
        <v>0.20824236785718098</v>
      </c>
      <c r="G50" s="13">
        <f t="shared" si="27"/>
        <v>6.0231623331325118E-2</v>
      </c>
      <c r="H50" s="13">
        <f t="shared" si="27"/>
        <v>7.75</v>
      </c>
      <c r="I50" s="13">
        <f t="shared" si="27"/>
        <v>7.75</v>
      </c>
      <c r="J50" s="13">
        <f t="shared" si="27"/>
        <v>7.7613209863551802E-2</v>
      </c>
      <c r="K50" s="13">
        <f t="shared" si="27"/>
        <v>2.7997959792693483E-2</v>
      </c>
      <c r="L50" s="13">
        <f t="shared" si="27"/>
        <v>1.6330289141035292E-2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9.332653264231161E-3</v>
      </c>
      <c r="R50" s="13">
        <f t="shared" si="27"/>
        <v>8.7446529302938059E-2</v>
      </c>
      <c r="S50" s="13">
        <f t="shared" si="27"/>
        <v>6.58256317604059E-2</v>
      </c>
      <c r="T50" s="13">
        <f t="shared" si="27"/>
        <v>7.7613209863551802E-2</v>
      </c>
      <c r="U50" s="13">
        <f t="shared" si="27"/>
        <v>7.7613209863551802E-2</v>
      </c>
      <c r="V50" s="13">
        <f t="shared" si="27"/>
        <v>7.7613209863551802E-2</v>
      </c>
      <c r="W50" s="13">
        <f t="shared" si="27"/>
        <v>7.7613209863551802E-2</v>
      </c>
      <c r="X50" s="14">
        <f t="shared" si="27"/>
        <v>8.0322148340530752E-2</v>
      </c>
      <c r="Z50" s="16" t="s">
        <v>32</v>
      </c>
      <c r="AA50" s="16">
        <f t="shared" si="24"/>
        <v>7.7613209863551802E-2</v>
      </c>
      <c r="AB50" s="14">
        <f t="shared" si="25"/>
        <v>9.332653264231161E-3</v>
      </c>
      <c r="AC50" s="14">
        <f t="shared" si="26"/>
        <v>8.0322148340530752E-2</v>
      </c>
      <c r="AD50" s="14"/>
    </row>
    <row r="51" spans="1:30" ht="15" thickBot="1" x14ac:dyDescent="0.4">
      <c r="A51" s="8" t="s">
        <v>33</v>
      </c>
      <c r="B51" s="4">
        <f>B49-B45</f>
        <v>1.5411554000004344</v>
      </c>
      <c r="C51" s="5">
        <f t="shared" ref="C51:X51" si="28">C49-C45</f>
        <v>9.6735101000027708</v>
      </c>
      <c r="D51" s="5">
        <f t="shared" si="28"/>
        <v>1.208592487500425</v>
      </c>
      <c r="E51" s="5">
        <f t="shared" si="28"/>
        <v>8.4874624165049185E-3</v>
      </c>
      <c r="F51" s="5">
        <f t="shared" si="28"/>
        <v>1.338358014285925</v>
      </c>
      <c r="G51" s="5">
        <f t="shared" si="28"/>
        <v>0.40773691965655201</v>
      </c>
      <c r="H51" s="5">
        <f t="shared" si="28"/>
        <v>24</v>
      </c>
      <c r="I51" s="5">
        <f t="shared" si="28"/>
        <v>24</v>
      </c>
      <c r="J51" s="5">
        <f t="shared" si="28"/>
        <v>0.23839881393624907</v>
      </c>
      <c r="K51" s="5">
        <f t="shared" si="28"/>
        <v>0.10635007896182025</v>
      </c>
      <c r="L51" s="5">
        <f t="shared" si="28"/>
        <v>9.7625853780328176E-2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3.5450026320606787E-2</v>
      </c>
      <c r="R51" s="5">
        <f t="shared" si="28"/>
        <v>0.27654528423653268</v>
      </c>
      <c r="S51" s="5">
        <f t="shared" si="28"/>
        <v>0.2305777541999256</v>
      </c>
      <c r="T51" s="5">
        <f t="shared" si="28"/>
        <v>0.23839881393624907</v>
      </c>
      <c r="U51" s="5">
        <f t="shared" si="28"/>
        <v>0.23839881393624907</v>
      </c>
      <c r="V51" s="5">
        <f t="shared" si="28"/>
        <v>0.23839881393624907</v>
      </c>
      <c r="W51" s="5">
        <f t="shared" si="28"/>
        <v>0.23839881393624907</v>
      </c>
      <c r="X51" s="6">
        <f t="shared" si="28"/>
        <v>0.24312845956948093</v>
      </c>
      <c r="Z51" s="4" t="s">
        <v>33</v>
      </c>
      <c r="AA51" s="4">
        <f t="shared" si="24"/>
        <v>0.23839881393624907</v>
      </c>
      <c r="AB51" s="6">
        <f t="shared" si="25"/>
        <v>3.5450026320606787E-2</v>
      </c>
      <c r="AC51" s="6">
        <f t="shared" si="26"/>
        <v>0.24312845956948093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[23]Globals!C55</f>
        <v>4.456997829999934</v>
      </c>
      <c r="C56" s="2">
        <f>[23]Globals!D55</f>
        <v>16.959658437999881</v>
      </c>
      <c r="D56" s="2">
        <f>[23]Globals!E55</f>
        <v>1.1001106114999919</v>
      </c>
      <c r="E56" s="2">
        <f>[23]Globals!F55</f>
        <v>1.2337763479931331E-2</v>
      </c>
      <c r="F56" s="2">
        <f>[23]Globals!G55</f>
        <v>0.87631813026666205</v>
      </c>
      <c r="G56" s="2">
        <f>[23]Globals!H55</f>
        <v>0.27864569931819938</v>
      </c>
      <c r="H56" s="2">
        <f>[23]Globals!I55</f>
        <v>88.56</v>
      </c>
      <c r="I56" s="2">
        <f>[23]Globals!J55</f>
        <v>88.56</v>
      </c>
      <c r="J56" s="2">
        <f>[23]Globals!K55</f>
        <v>0.76323074597774787</v>
      </c>
      <c r="K56" s="2">
        <f>[23]Globals!L55</f>
        <v>0.99972562849468771</v>
      </c>
      <c r="L56" s="2">
        <f>[23]Globals!M55</f>
        <v>0.66246378158699371</v>
      </c>
      <c r="M56" s="2">
        <f>[23]Globals!N55</f>
        <v>1</v>
      </c>
      <c r="N56" s="2">
        <f>[23]Globals!O55</f>
        <v>1</v>
      </c>
      <c r="O56" s="2">
        <f>[23]Globals!P55</f>
        <v>1</v>
      </c>
      <c r="P56" s="2">
        <f>[23]Globals!Q55</f>
        <v>1</v>
      </c>
      <c r="Q56" s="2">
        <f>[23]Globals!R55</f>
        <v>0.99990854283156272</v>
      </c>
      <c r="R56" s="2">
        <f>[23]Globals!S55</f>
        <v>0.763009265365026</v>
      </c>
      <c r="S56" s="2">
        <f>[23]Globals!T55</f>
        <v>0.50770058560301135</v>
      </c>
      <c r="T56" s="2">
        <f>[23]Globals!U55</f>
        <v>0.76323074597774787</v>
      </c>
      <c r="U56" s="2">
        <f>[23]Globals!V55</f>
        <v>0.76323074597774787</v>
      </c>
      <c r="V56" s="2">
        <f>[23]Globals!W55</f>
        <v>0.76323074597774787</v>
      </c>
      <c r="W56" s="2">
        <f>[23]Globals!X55</f>
        <v>0.76323074597774787</v>
      </c>
      <c r="X56" s="3">
        <f>[23]Globals!Y55</f>
        <v>0.76315691910684069</v>
      </c>
      <c r="Z56" s="1" t="s">
        <v>23</v>
      </c>
      <c r="AA56" s="1">
        <f t="shared" ref="AA56:AA64" si="29">J56</f>
        <v>0.76323074597774787</v>
      </c>
      <c r="AB56" s="3">
        <f t="shared" ref="AB56:AB64" si="30">Q56</f>
        <v>0.99990854283156272</v>
      </c>
      <c r="AC56" s="3">
        <f t="shared" ref="AC56:AC64" si="31">X56</f>
        <v>0.76315691910684069</v>
      </c>
      <c r="AD56" s="3"/>
    </row>
    <row r="57" spans="1:30" x14ac:dyDescent="0.35">
      <c r="A57" s="12" t="s">
        <v>24</v>
      </c>
      <c r="B57" s="16">
        <f>[23]Globals!C56</f>
        <v>0.25484260398973207</v>
      </c>
      <c r="C57" s="13">
        <f>[23]Globals!D56</f>
        <v>3.4370633721163522</v>
      </c>
      <c r="D57" s="13">
        <f>[23]Globals!E56</f>
        <v>0.2145057043531341</v>
      </c>
      <c r="E57" s="13">
        <f>[23]Globals!F56</f>
        <v>1.435824740121305E-3</v>
      </c>
      <c r="F57" s="13">
        <f>[23]Globals!G56</f>
        <v>0.2278104258876949</v>
      </c>
      <c r="G57" s="13">
        <f>[23]Globals!H56</f>
        <v>0.1281244559573094</v>
      </c>
      <c r="H57" s="13">
        <f>[23]Globals!I56</f>
        <v>8.2118878487724309</v>
      </c>
      <c r="I57" s="13">
        <f>[23]Globals!J56</f>
        <v>8.2118878487724309</v>
      </c>
      <c r="J57" s="13">
        <f>[23]Globals!K56</f>
        <v>7.3944535865657718E-2</v>
      </c>
      <c r="K57" s="13">
        <f>[23]Globals!L56</f>
        <v>1.414671855037104E-3</v>
      </c>
      <c r="L57" s="13">
        <f>[23]Globals!M56</f>
        <v>3.3296839744199953E-2</v>
      </c>
      <c r="M57" s="13">
        <f>[23]Globals!N56</f>
        <v>0</v>
      </c>
      <c r="N57" s="13">
        <f>[23]Globals!O56</f>
        <v>0</v>
      </c>
      <c r="O57" s="13">
        <f>[23]Globals!P56</f>
        <v>0</v>
      </c>
      <c r="P57" s="13">
        <f>[23]Globals!Q56</f>
        <v>0</v>
      </c>
      <c r="Q57" s="13">
        <f>[23]Globals!R56</f>
        <v>4.7155728501237042E-4</v>
      </c>
      <c r="R57" s="13">
        <f>[23]Globals!S56</f>
        <v>7.3818772940984129E-2</v>
      </c>
      <c r="S57" s="13">
        <f>[23]Globals!T56</f>
        <v>7.2061345696665294E-2</v>
      </c>
      <c r="T57" s="13">
        <f>[23]Globals!U56</f>
        <v>7.3944535865657718E-2</v>
      </c>
      <c r="U57" s="13">
        <f>[23]Globals!V56</f>
        <v>7.3944535865657718E-2</v>
      </c>
      <c r="V57" s="13">
        <f>[23]Globals!W56</f>
        <v>7.3944535865657718E-2</v>
      </c>
      <c r="W57" s="13">
        <f>[23]Globals!X56</f>
        <v>7.3944535865657718E-2</v>
      </c>
      <c r="X57" s="14">
        <f>[23]Globals!Y56</f>
        <v>7.390067798379607E-2</v>
      </c>
      <c r="Z57" s="16" t="s">
        <v>24</v>
      </c>
      <c r="AA57" s="16">
        <f t="shared" si="29"/>
        <v>7.3944535865657718E-2</v>
      </c>
      <c r="AB57" s="14">
        <f t="shared" si="30"/>
        <v>4.7155728501237042E-4</v>
      </c>
      <c r="AC57" s="14">
        <f t="shared" si="31"/>
        <v>7.390067798379607E-2</v>
      </c>
      <c r="AD57" s="14"/>
    </row>
    <row r="58" spans="1:30" x14ac:dyDescent="0.35">
      <c r="A58" s="12" t="s">
        <v>25</v>
      </c>
      <c r="B58" s="16">
        <f>[23]Globals!C57</f>
        <v>4.063013999999896</v>
      </c>
      <c r="C58" s="13">
        <f>[23]Globals!D57</f>
        <v>13.22186889999932</v>
      </c>
      <c r="D58" s="13">
        <f>[23]Globals!E57</f>
        <v>0.86398210624996352</v>
      </c>
      <c r="E58" s="13">
        <f>[23]Globals!F57</f>
        <v>1.084876544943841E-2</v>
      </c>
      <c r="F58" s="13">
        <f>[23]Globals!G57</f>
        <v>0.61380103333331137</v>
      </c>
      <c r="G58" s="13">
        <f>[23]Globals!H57</f>
        <v>0.1661552077116637</v>
      </c>
      <c r="H58" s="13">
        <f>[23]Globals!I57</f>
        <v>71</v>
      </c>
      <c r="I58" s="13">
        <f>[23]Globals!J57</f>
        <v>71</v>
      </c>
      <c r="J58" s="13">
        <f>[23]Globals!K57</f>
        <v>0.6633663366336634</v>
      </c>
      <c r="K58" s="13">
        <f>[23]Globals!L57</f>
        <v>0.99117502433223936</v>
      </c>
      <c r="L58" s="13">
        <f>[23]Globals!M57</f>
        <v>0.59775628158989313</v>
      </c>
      <c r="M58" s="13">
        <f>[23]Globals!N57</f>
        <v>1</v>
      </c>
      <c r="N58" s="13">
        <f>[23]Globals!O57</f>
        <v>1</v>
      </c>
      <c r="O58" s="13">
        <f>[23]Globals!P57</f>
        <v>1</v>
      </c>
      <c r="P58" s="13">
        <f>[23]Globals!Q57</f>
        <v>1</v>
      </c>
      <c r="Q58" s="13">
        <f>[23]Globals!R57</f>
        <v>0.99705834144407979</v>
      </c>
      <c r="R58" s="13">
        <f>[23]Globals!S57</f>
        <v>0.6633663366336634</v>
      </c>
      <c r="S58" s="13">
        <f>[23]Globals!T57</f>
        <v>0.39947715313281701</v>
      </c>
      <c r="T58" s="13">
        <f>[23]Globals!U57</f>
        <v>0.6633663366336634</v>
      </c>
      <c r="U58" s="13">
        <f>[23]Globals!V57</f>
        <v>0.6633663366336634</v>
      </c>
      <c r="V58" s="13">
        <f>[23]Globals!W57</f>
        <v>0.6633663366336634</v>
      </c>
      <c r="W58" s="13">
        <f>[23]Globals!X57</f>
        <v>0.6633663366336634</v>
      </c>
      <c r="X58" s="14">
        <f>[23]Globals!Y57</f>
        <v>0.6633663366336634</v>
      </c>
      <c r="Z58" s="16" t="s">
        <v>25</v>
      </c>
      <c r="AA58" s="16">
        <f t="shared" si="29"/>
        <v>0.6633663366336634</v>
      </c>
      <c r="AB58" s="14">
        <f t="shared" si="30"/>
        <v>0.99705834144407979</v>
      </c>
      <c r="AC58" s="14">
        <f t="shared" si="31"/>
        <v>0.6633663366336634</v>
      </c>
      <c r="AD58" s="14"/>
    </row>
    <row r="59" spans="1:30" x14ac:dyDescent="0.35">
      <c r="A59" s="12" t="s">
        <v>26</v>
      </c>
      <c r="B59" s="16">
        <f>[23]Globals!C58</f>
        <v>4.2064617749996964</v>
      </c>
      <c r="C59" s="13">
        <f>[23]Globals!D58</f>
        <v>14.385284949999701</v>
      </c>
      <c r="D59" s="13">
        <f>[23]Globals!E58</f>
        <v>0.95031304999990063</v>
      </c>
      <c r="E59" s="13">
        <f>[23]Globals!F58</f>
        <v>1.118522490221893E-2</v>
      </c>
      <c r="F59" s="13">
        <f>[23]Globals!G58</f>
        <v>0.72183949333337027</v>
      </c>
      <c r="G59" s="13">
        <f>[23]Globals!H58</f>
        <v>0.19024192191203809</v>
      </c>
      <c r="H59" s="13">
        <f>[23]Globals!I58</f>
        <v>83</v>
      </c>
      <c r="I59" s="13">
        <f>[23]Globals!J58</f>
        <v>83</v>
      </c>
      <c r="J59" s="13">
        <f>[23]Globals!K58</f>
        <v>0.69791666666666663</v>
      </c>
      <c r="K59" s="13">
        <f>[23]Globals!L58</f>
        <v>1</v>
      </c>
      <c r="L59" s="13">
        <f>[23]Globals!M58</f>
        <v>0.62446825097807146</v>
      </c>
      <c r="M59" s="13">
        <f>[23]Globals!N58</f>
        <v>1</v>
      </c>
      <c r="N59" s="13">
        <f>[23]Globals!O58</f>
        <v>1</v>
      </c>
      <c r="O59" s="13">
        <f>[23]Globals!P58</f>
        <v>1</v>
      </c>
      <c r="P59" s="13">
        <f>[23]Globals!Q58</f>
        <v>1</v>
      </c>
      <c r="Q59" s="13">
        <f>[23]Globals!R58</f>
        <v>1</v>
      </c>
      <c r="R59" s="13">
        <f>[23]Globals!S58</f>
        <v>0.69791666666666663</v>
      </c>
      <c r="S59" s="13">
        <f>[23]Globals!T58</f>
        <v>0.43191365502681361</v>
      </c>
      <c r="T59" s="13">
        <f>[23]Globals!U58</f>
        <v>0.69791666666666663</v>
      </c>
      <c r="U59" s="13">
        <f>[23]Globals!V58</f>
        <v>0.69791666666666663</v>
      </c>
      <c r="V59" s="13">
        <f>[23]Globals!W58</f>
        <v>0.69791666666666663</v>
      </c>
      <c r="W59" s="13">
        <f>[23]Globals!X58</f>
        <v>0.69791666666666663</v>
      </c>
      <c r="X59" s="14">
        <f>[23]Globals!Y58</f>
        <v>0.69791666666666663</v>
      </c>
      <c r="Z59" s="16" t="s">
        <v>26</v>
      </c>
      <c r="AA59" s="16">
        <f t="shared" si="29"/>
        <v>0.69791666666666663</v>
      </c>
      <c r="AB59" s="14">
        <f t="shared" si="30"/>
        <v>1</v>
      </c>
      <c r="AC59" s="14">
        <f t="shared" si="31"/>
        <v>0.69791666666666663</v>
      </c>
      <c r="AD59" s="14"/>
    </row>
    <row r="60" spans="1:30" x14ac:dyDescent="0.35">
      <c r="A60" s="12" t="s">
        <v>27</v>
      </c>
      <c r="B60" s="16">
        <f>[23]Globals!C59</f>
        <v>4.5067708000000826</v>
      </c>
      <c r="C60" s="13">
        <f>[23]Globals!D59</f>
        <v>15.16846860000123</v>
      </c>
      <c r="D60" s="13">
        <f>[23]Globals!E59</f>
        <v>0.98564614375006343</v>
      </c>
      <c r="E60" s="13">
        <f>[23]Globals!F59</f>
        <v>1.161890760123766E-2</v>
      </c>
      <c r="F60" s="13">
        <f>[23]Globals!G59</f>
        <v>0.76200474666667328</v>
      </c>
      <c r="G60" s="13">
        <f>[23]Globals!H59</f>
        <v>0.23664560031217699</v>
      </c>
      <c r="H60" s="13">
        <f>[23]Globals!I59</f>
        <v>88.5</v>
      </c>
      <c r="I60" s="13">
        <f>[23]Globals!J59</f>
        <v>88.5</v>
      </c>
      <c r="J60" s="13">
        <f>[23]Globals!K59</f>
        <v>0.75708631256384062</v>
      </c>
      <c r="K60" s="13">
        <f>[23]Globals!L59</f>
        <v>1</v>
      </c>
      <c r="L60" s="13">
        <f>[23]Globals!M59</f>
        <v>0.67806312919471079</v>
      </c>
      <c r="M60" s="13">
        <f>[23]Globals!N59</f>
        <v>1</v>
      </c>
      <c r="N60" s="13">
        <f>[23]Globals!O59</f>
        <v>1</v>
      </c>
      <c r="O60" s="13">
        <f>[23]Globals!P59</f>
        <v>1</v>
      </c>
      <c r="P60" s="13">
        <f>[23]Globals!Q59</f>
        <v>1</v>
      </c>
      <c r="Q60" s="13">
        <f>[23]Globals!R59</f>
        <v>1</v>
      </c>
      <c r="R60" s="13">
        <f>[23]Globals!S59</f>
        <v>0.75708631256384062</v>
      </c>
      <c r="S60" s="13">
        <f>[23]Globals!T59</f>
        <v>0.51424956051601534</v>
      </c>
      <c r="T60" s="13">
        <f>[23]Globals!U59</f>
        <v>0.75708631256384062</v>
      </c>
      <c r="U60" s="13">
        <f>[23]Globals!V59</f>
        <v>0.75708631256384062</v>
      </c>
      <c r="V60" s="13">
        <f>[23]Globals!W59</f>
        <v>0.75708631256384062</v>
      </c>
      <c r="W60" s="13">
        <f>[23]Globals!X59</f>
        <v>0.75708631256384062</v>
      </c>
      <c r="X60" s="14">
        <f>[23]Globals!Y59</f>
        <v>0.75708631256384062</v>
      </c>
      <c r="Z60" s="16" t="s">
        <v>27</v>
      </c>
      <c r="AA60" s="16">
        <f t="shared" si="29"/>
        <v>0.75708631256384062</v>
      </c>
      <c r="AB60" s="14">
        <f t="shared" si="30"/>
        <v>1</v>
      </c>
      <c r="AC60" s="14">
        <f t="shared" si="31"/>
        <v>0.75708631256384062</v>
      </c>
      <c r="AD60" s="14"/>
    </row>
    <row r="61" spans="1:30" x14ac:dyDescent="0.35">
      <c r="A61" s="12" t="s">
        <v>28</v>
      </c>
      <c r="B61" s="16">
        <f>[23]Globals!C60</f>
        <v>4.6153556999998102</v>
      </c>
      <c r="C61" s="13">
        <f>[23]Globals!D60</f>
        <v>20.69040609999956</v>
      </c>
      <c r="D61" s="13">
        <f>[23]Globals!E60</f>
        <v>1.335249662499971</v>
      </c>
      <c r="E61" s="13">
        <f>[23]Globals!F60</f>
        <v>1.3666173322332749E-2</v>
      </c>
      <c r="F61" s="13">
        <f>[23]Globals!G60</f>
        <v>1.132972073333294</v>
      </c>
      <c r="G61" s="13">
        <f>[23]Globals!H60</f>
        <v>0.33078590928374291</v>
      </c>
      <c r="H61" s="13">
        <f>[23]Globals!I60</f>
        <v>96</v>
      </c>
      <c r="I61" s="13">
        <f>[23]Globals!J60</f>
        <v>96</v>
      </c>
      <c r="J61" s="13">
        <f>[23]Globals!K60</f>
        <v>0.80722891566265065</v>
      </c>
      <c r="K61" s="13">
        <f>[23]Globals!L60</f>
        <v>1</v>
      </c>
      <c r="L61" s="13">
        <f>[23]Globals!M60</f>
        <v>0.68776354062761369</v>
      </c>
      <c r="M61" s="13">
        <f>[23]Globals!N60</f>
        <v>1</v>
      </c>
      <c r="N61" s="13">
        <f>[23]Globals!O60</f>
        <v>1</v>
      </c>
      <c r="O61" s="13">
        <f>[23]Globals!P60</f>
        <v>1</v>
      </c>
      <c r="P61" s="13">
        <f>[23]Globals!Q60</f>
        <v>1</v>
      </c>
      <c r="Q61" s="13">
        <f>[23]Globals!R60</f>
        <v>1</v>
      </c>
      <c r="R61" s="13">
        <f>[23]Globals!S60</f>
        <v>0.80624135188838597</v>
      </c>
      <c r="S61" s="13">
        <f>[23]Globals!T60</f>
        <v>0.55468655931450839</v>
      </c>
      <c r="T61" s="13">
        <f>[23]Globals!U60</f>
        <v>0.80722891566265065</v>
      </c>
      <c r="U61" s="13">
        <f>[23]Globals!V60</f>
        <v>0.80722891566265065</v>
      </c>
      <c r="V61" s="13">
        <f>[23]Globals!W60</f>
        <v>0.80722891566265065</v>
      </c>
      <c r="W61" s="13">
        <f>[23]Globals!X60</f>
        <v>0.80722891566265065</v>
      </c>
      <c r="X61" s="14">
        <f>[23]Globals!Y60</f>
        <v>0.80689972773789576</v>
      </c>
      <c r="Z61" s="16" t="s">
        <v>28</v>
      </c>
      <c r="AA61" s="16">
        <f t="shared" si="29"/>
        <v>0.80722891566265065</v>
      </c>
      <c r="AB61" s="14">
        <f t="shared" si="30"/>
        <v>1</v>
      </c>
      <c r="AC61" s="14">
        <f t="shared" si="31"/>
        <v>0.80689972773789576</v>
      </c>
      <c r="AD61" s="14"/>
    </row>
    <row r="62" spans="1:30" x14ac:dyDescent="0.35">
      <c r="A62" s="12" t="s">
        <v>29</v>
      </c>
      <c r="B62" s="16">
        <f>[23]Globals!C61</f>
        <v>5.0683848000003309</v>
      </c>
      <c r="C62" s="13">
        <f>[23]Globals!D61</f>
        <v>24.38979769999878</v>
      </c>
      <c r="D62" s="13">
        <f>[23]Globals!E61</f>
        <v>1.5619884187499049</v>
      </c>
      <c r="E62" s="13">
        <f>[23]Globals!F61</f>
        <v>1.6270712695311509E-2</v>
      </c>
      <c r="F62" s="13">
        <f>[23]Globals!G61</f>
        <v>1.371115613333298</v>
      </c>
      <c r="G62" s="13">
        <f>[23]Globals!H61</f>
        <v>0.71425905243122956</v>
      </c>
      <c r="H62" s="13">
        <f>[23]Globals!I61</f>
        <v>101</v>
      </c>
      <c r="I62" s="13">
        <f>[23]Globals!J61</f>
        <v>101</v>
      </c>
      <c r="J62" s="13">
        <f>[23]Globals!K61</f>
        <v>0.94366197183098588</v>
      </c>
      <c r="K62" s="13">
        <f>[23]Globals!L61</f>
        <v>1</v>
      </c>
      <c r="L62" s="13">
        <f>[23]Globals!M61</f>
        <v>0.70361346326788143</v>
      </c>
      <c r="M62" s="13">
        <f>[23]Globals!N61</f>
        <v>1</v>
      </c>
      <c r="N62" s="13">
        <f>[23]Globals!O61</f>
        <v>1</v>
      </c>
      <c r="O62" s="13">
        <f>[23]Globals!P61</f>
        <v>1</v>
      </c>
      <c r="P62" s="13">
        <f>[23]Globals!Q61</f>
        <v>1</v>
      </c>
      <c r="Q62" s="13">
        <f>[23]Globals!R61</f>
        <v>1</v>
      </c>
      <c r="R62" s="13">
        <f>[23]Globals!S61</f>
        <v>0.94366197183098588</v>
      </c>
      <c r="S62" s="13">
        <f>[23]Globals!T61</f>
        <v>0.66397326815419799</v>
      </c>
      <c r="T62" s="13">
        <f>[23]Globals!U61</f>
        <v>0.94366197183098588</v>
      </c>
      <c r="U62" s="13">
        <f>[23]Globals!V61</f>
        <v>0.94366197183098588</v>
      </c>
      <c r="V62" s="13">
        <f>[23]Globals!W61</f>
        <v>0.94366197183098588</v>
      </c>
      <c r="W62" s="13">
        <f>[23]Globals!X61</f>
        <v>0.94366197183098588</v>
      </c>
      <c r="X62" s="14">
        <f>[23]Globals!Y61</f>
        <v>0.94366197183098588</v>
      </c>
      <c r="Z62" s="16" t="s">
        <v>29</v>
      </c>
      <c r="AA62" s="16">
        <f t="shared" si="29"/>
        <v>0.94366197183098588</v>
      </c>
      <c r="AB62" s="14">
        <f t="shared" si="30"/>
        <v>1</v>
      </c>
      <c r="AC62" s="14">
        <f t="shared" si="31"/>
        <v>0.94366197183098588</v>
      </c>
      <c r="AD62" s="14"/>
    </row>
    <row r="63" spans="1:30" x14ac:dyDescent="0.35">
      <c r="A63" s="12" t="s">
        <v>32</v>
      </c>
      <c r="B63" s="16">
        <f>B61-B59</f>
        <v>0.40889392500011379</v>
      </c>
      <c r="C63" s="13">
        <f t="shared" ref="C63:X63" si="32">C61-C59</f>
        <v>6.3051211499998594</v>
      </c>
      <c r="D63" s="13">
        <f t="shared" si="32"/>
        <v>0.38493661250007039</v>
      </c>
      <c r="E63" s="13">
        <f t="shared" si="32"/>
        <v>2.4809484201138189E-3</v>
      </c>
      <c r="F63" s="13">
        <f t="shared" si="32"/>
        <v>0.4111325799999237</v>
      </c>
      <c r="G63" s="13">
        <f t="shared" si="32"/>
        <v>0.14054398737170481</v>
      </c>
      <c r="H63" s="13">
        <f t="shared" si="32"/>
        <v>13</v>
      </c>
      <c r="I63" s="13">
        <f t="shared" si="32"/>
        <v>13</v>
      </c>
      <c r="J63" s="13">
        <f t="shared" si="32"/>
        <v>0.10931224899598402</v>
      </c>
      <c r="K63" s="13">
        <f t="shared" si="32"/>
        <v>0</v>
      </c>
      <c r="L63" s="13">
        <f t="shared" si="32"/>
        <v>6.329528964954223E-2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0.10832468522171934</v>
      </c>
      <c r="S63" s="13">
        <f t="shared" si="32"/>
        <v>0.12277290428769477</v>
      </c>
      <c r="T63" s="13">
        <f t="shared" si="32"/>
        <v>0.10931224899598402</v>
      </c>
      <c r="U63" s="13">
        <f t="shared" si="32"/>
        <v>0.10931224899598402</v>
      </c>
      <c r="V63" s="13">
        <f t="shared" si="32"/>
        <v>0.10931224899598402</v>
      </c>
      <c r="W63" s="13">
        <f t="shared" si="32"/>
        <v>0.10931224899598402</v>
      </c>
      <c r="X63" s="14">
        <f t="shared" si="32"/>
        <v>0.10898306107122913</v>
      </c>
      <c r="Z63" s="16" t="s">
        <v>32</v>
      </c>
      <c r="AA63" s="16">
        <f t="shared" si="29"/>
        <v>0.10931224899598402</v>
      </c>
      <c r="AB63" s="14">
        <f t="shared" si="30"/>
        <v>0</v>
      </c>
      <c r="AC63" s="14">
        <f t="shared" si="31"/>
        <v>0.10898306107122913</v>
      </c>
      <c r="AD63" s="14"/>
    </row>
    <row r="64" spans="1:30" ht="15" thickBot="1" x14ac:dyDescent="0.4">
      <c r="A64" s="8" t="s">
        <v>33</v>
      </c>
      <c r="B64" s="4">
        <f>B62-B58</f>
        <v>1.0053708000004349</v>
      </c>
      <c r="C64" s="5">
        <f t="shared" ref="C64:X64" si="33">C62-C58</f>
        <v>11.16792879999946</v>
      </c>
      <c r="D64" s="5">
        <f t="shared" si="33"/>
        <v>0.69800631249994138</v>
      </c>
      <c r="E64" s="5">
        <f t="shared" si="33"/>
        <v>5.4219472458730995E-3</v>
      </c>
      <c r="F64" s="5">
        <f t="shared" si="33"/>
        <v>0.75731457999998664</v>
      </c>
      <c r="G64" s="5">
        <f t="shared" si="33"/>
        <v>0.54810384471956586</v>
      </c>
      <c r="H64" s="5">
        <f t="shared" si="33"/>
        <v>30</v>
      </c>
      <c r="I64" s="5">
        <f t="shared" si="33"/>
        <v>30</v>
      </c>
      <c r="J64" s="5">
        <f t="shared" si="33"/>
        <v>0.28029563519732248</v>
      </c>
      <c r="K64" s="5">
        <f t="shared" si="33"/>
        <v>8.8249756677606372E-3</v>
      </c>
      <c r="L64" s="5">
        <f t="shared" si="33"/>
        <v>0.1058571816779883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2.9416585559202124E-3</v>
      </c>
      <c r="R64" s="5">
        <f t="shared" si="33"/>
        <v>0.28029563519732248</v>
      </c>
      <c r="S64" s="5">
        <f t="shared" si="33"/>
        <v>0.26449611502138098</v>
      </c>
      <c r="T64" s="5">
        <f t="shared" si="33"/>
        <v>0.28029563519732248</v>
      </c>
      <c r="U64" s="5">
        <f t="shared" si="33"/>
        <v>0.28029563519732248</v>
      </c>
      <c r="V64" s="5">
        <f t="shared" si="33"/>
        <v>0.28029563519732248</v>
      </c>
      <c r="W64" s="5">
        <f t="shared" si="33"/>
        <v>0.28029563519732248</v>
      </c>
      <c r="X64" s="6">
        <f t="shared" si="33"/>
        <v>0.28029563519732248</v>
      </c>
      <c r="Z64" s="4" t="s">
        <v>33</v>
      </c>
      <c r="AA64" s="4">
        <f t="shared" si="29"/>
        <v>0.28029563519732248</v>
      </c>
      <c r="AB64" s="6">
        <f t="shared" si="30"/>
        <v>2.9416585559202124E-3</v>
      </c>
      <c r="AC64" s="6">
        <f t="shared" si="31"/>
        <v>0.28029563519732248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[24]Globals!C55</f>
        <v>4.3640906719998824</v>
      </c>
      <c r="C69" s="2">
        <f>[24]Globals!D55</f>
        <v>16.29680100799985</v>
      </c>
      <c r="D69" s="2">
        <f>[24]Globals!E55</f>
        <v>0.73081383182246074</v>
      </c>
      <c r="E69" s="2">
        <f>[24]Globals!F55</f>
        <v>8.2537903790952175E-3</v>
      </c>
      <c r="F69" s="2">
        <f>[24]Globals!G55</f>
        <v>0.56980417617786761</v>
      </c>
      <c r="G69" s="2">
        <f>[24]Globals!H55</f>
        <v>0.23640446870708259</v>
      </c>
      <c r="H69" s="2">
        <f>[24]Globals!I55</f>
        <v>88.2</v>
      </c>
      <c r="I69" s="2">
        <f>[24]Globals!J55</f>
        <v>88.2</v>
      </c>
      <c r="J69" s="2">
        <f>[24]Globals!K55</f>
        <v>0.76764251027775809</v>
      </c>
      <c r="K69" s="2">
        <f>[24]Globals!L55</f>
        <v>0.99942850910236358</v>
      </c>
      <c r="L69" s="2">
        <f>[24]Globals!M55</f>
        <v>0.66841938192356698</v>
      </c>
      <c r="M69" s="2">
        <f>[24]Globals!N55</f>
        <v>1</v>
      </c>
      <c r="N69" s="2">
        <f>[24]Globals!O55</f>
        <v>1</v>
      </c>
      <c r="O69" s="2">
        <f>[24]Globals!P55</f>
        <v>1</v>
      </c>
      <c r="P69" s="2">
        <f>[24]Globals!Q55</f>
        <v>1</v>
      </c>
      <c r="Q69" s="2">
        <f>[24]Globals!R55</f>
        <v>0.99980950303412119</v>
      </c>
      <c r="R69" s="2">
        <f>[24]Globals!S55</f>
        <v>0.76724644640847883</v>
      </c>
      <c r="S69" s="2">
        <f>[24]Globals!T55</f>
        <v>0.51502446218249187</v>
      </c>
      <c r="T69" s="2">
        <f>[24]Globals!U55</f>
        <v>0.76764251027775809</v>
      </c>
      <c r="U69" s="2">
        <f>[24]Globals!V55</f>
        <v>0.76764251027775809</v>
      </c>
      <c r="V69" s="2">
        <f>[24]Globals!W55</f>
        <v>0.76764251027775809</v>
      </c>
      <c r="W69" s="2">
        <f>[24]Globals!X55</f>
        <v>0.76764251027775809</v>
      </c>
      <c r="X69" s="3">
        <f>[24]Globals!Y55</f>
        <v>0.76751048898799834</v>
      </c>
      <c r="Z69" s="1" t="s">
        <v>23</v>
      </c>
      <c r="AA69" s="1">
        <f t="shared" ref="AA69:AA77" si="34">J69</f>
        <v>0.76764251027775809</v>
      </c>
      <c r="AB69" s="3">
        <f t="shared" ref="AB69:AB77" si="35">Q69</f>
        <v>0.99980950303412119</v>
      </c>
      <c r="AC69" s="3">
        <f t="shared" ref="AC69:AC77" si="36">X69</f>
        <v>0.76751048898799834</v>
      </c>
      <c r="AD69" s="3"/>
    </row>
    <row r="70" spans="1:30" x14ac:dyDescent="0.35">
      <c r="A70" s="12" t="s">
        <v>24</v>
      </c>
      <c r="B70" s="16">
        <f>[24]Globals!C56</f>
        <v>0.2233233923337346</v>
      </c>
      <c r="C70" s="13">
        <f>[24]Globals!D56</f>
        <v>2.915342085761039</v>
      </c>
      <c r="D70" s="13">
        <f>[24]Globals!E56</f>
        <v>0.124041479143602</v>
      </c>
      <c r="E70" s="13">
        <f>[24]Globals!F56</f>
        <v>7.2574314240348326E-4</v>
      </c>
      <c r="F70" s="13">
        <f>[24]Globals!G56</f>
        <v>0.12857938061101809</v>
      </c>
      <c r="G70" s="13">
        <f>[24]Globals!H56</f>
        <v>7.4405687132467646E-2</v>
      </c>
      <c r="H70" s="13">
        <f>[24]Globals!I56</f>
        <v>8.9988661417277847</v>
      </c>
      <c r="I70" s="13">
        <f>[24]Globals!J56</f>
        <v>8.9988661417277847</v>
      </c>
      <c r="J70" s="13">
        <f>[24]Globals!K56</f>
        <v>8.0594479499944971E-2</v>
      </c>
      <c r="K70" s="13">
        <f>[24]Globals!L56</f>
        <v>3.2007226366570409E-3</v>
      </c>
      <c r="L70" s="13">
        <f>[24]Globals!M56</f>
        <v>2.850506276384451E-2</v>
      </c>
      <c r="M70" s="13">
        <f>[24]Globals!N56</f>
        <v>0</v>
      </c>
      <c r="N70" s="13">
        <f>[24]Globals!O56</f>
        <v>0</v>
      </c>
      <c r="O70" s="13">
        <f>[24]Globals!P56</f>
        <v>0</v>
      </c>
      <c r="P70" s="13">
        <f>[24]Globals!Q56</f>
        <v>0</v>
      </c>
      <c r="Q70" s="13">
        <f>[24]Globals!R56</f>
        <v>1.0669075455523439E-3</v>
      </c>
      <c r="R70" s="13">
        <f>[24]Globals!S56</f>
        <v>8.0991208747603766E-2</v>
      </c>
      <c r="S70" s="13">
        <f>[24]Globals!T56</f>
        <v>7.2982978856500208E-2</v>
      </c>
      <c r="T70" s="13">
        <f>[24]Globals!U56</f>
        <v>8.0594479499944971E-2</v>
      </c>
      <c r="U70" s="13">
        <f>[24]Globals!V56</f>
        <v>8.0594479499944971E-2</v>
      </c>
      <c r="V70" s="13">
        <f>[24]Globals!W56</f>
        <v>8.0594479499944971E-2</v>
      </c>
      <c r="W70" s="13">
        <f>[24]Globals!X56</f>
        <v>8.0594479499944971E-2</v>
      </c>
      <c r="X70" s="14">
        <f>[24]Globals!Y56</f>
        <v>8.0720363457203292E-2</v>
      </c>
      <c r="Z70" s="16" t="s">
        <v>24</v>
      </c>
      <c r="AA70" s="16">
        <f t="shared" si="34"/>
        <v>8.0594479499944971E-2</v>
      </c>
      <c r="AB70" s="14">
        <f t="shared" si="35"/>
        <v>1.0669075455523439E-3</v>
      </c>
      <c r="AC70" s="14">
        <f t="shared" si="36"/>
        <v>8.0720363457203292E-2</v>
      </c>
      <c r="AD70" s="14"/>
    </row>
    <row r="71" spans="1:30" x14ac:dyDescent="0.35">
      <c r="A71" s="12" t="s">
        <v>25</v>
      </c>
      <c r="B71" s="16">
        <f>[24]Globals!C57</f>
        <v>3.9715054999985568</v>
      </c>
      <c r="C71" s="13">
        <f>[24]Globals!D57</f>
        <v>13.179632199998879</v>
      </c>
      <c r="D71" s="13">
        <f>[24]Globals!E57</f>
        <v>0.59210471666669184</v>
      </c>
      <c r="E71" s="13">
        <f>[24]Globals!F57</f>
        <v>7.3680396286236374E-3</v>
      </c>
      <c r="F71" s="13">
        <f>[24]Globals!G57</f>
        <v>0.43034005454545238</v>
      </c>
      <c r="G71" s="13">
        <f>[24]Globals!H57</f>
        <v>0.16040838511387159</v>
      </c>
      <c r="H71" s="13">
        <f>[24]Globals!I57</f>
        <v>71</v>
      </c>
      <c r="I71" s="13">
        <f>[24]Globals!J57</f>
        <v>71</v>
      </c>
      <c r="J71" s="13">
        <f>[24]Globals!K57</f>
        <v>0.62616822429906538</v>
      </c>
      <c r="K71" s="13">
        <f>[24]Globals!L57</f>
        <v>0.97829435748386029</v>
      </c>
      <c r="L71" s="13">
        <f>[24]Globals!M57</f>
        <v>0.60747913491197814</v>
      </c>
      <c r="M71" s="13">
        <f>[24]Globals!N57</f>
        <v>1</v>
      </c>
      <c r="N71" s="13">
        <f>[24]Globals!O57</f>
        <v>1</v>
      </c>
      <c r="O71" s="13">
        <f>[24]Globals!P57</f>
        <v>1</v>
      </c>
      <c r="P71" s="13">
        <f>[24]Globals!Q57</f>
        <v>1</v>
      </c>
      <c r="Q71" s="13">
        <f>[24]Globals!R57</f>
        <v>0.99276478582795347</v>
      </c>
      <c r="R71" s="13">
        <f>[24]Globals!S57</f>
        <v>0.62616822429906538</v>
      </c>
      <c r="S71" s="13">
        <f>[24]Globals!T57</f>
        <v>0.38156640423026489</v>
      </c>
      <c r="T71" s="13">
        <f>[24]Globals!U57</f>
        <v>0.62616822429906538</v>
      </c>
      <c r="U71" s="13">
        <f>[24]Globals!V57</f>
        <v>0.62616822429906538</v>
      </c>
      <c r="V71" s="13">
        <f>[24]Globals!W57</f>
        <v>0.62616822429906538</v>
      </c>
      <c r="W71" s="13">
        <f>[24]Globals!X57</f>
        <v>0.62616822429906538</v>
      </c>
      <c r="X71" s="14">
        <f>[24]Globals!Y57</f>
        <v>0.62616822429906538</v>
      </c>
      <c r="Z71" s="16" t="s">
        <v>25</v>
      </c>
      <c r="AA71" s="16">
        <f t="shared" si="34"/>
        <v>0.62616822429906538</v>
      </c>
      <c r="AB71" s="14">
        <f t="shared" si="35"/>
        <v>0.99276478582795347</v>
      </c>
      <c r="AC71" s="14">
        <f t="shared" si="36"/>
        <v>0.62616822429906538</v>
      </c>
      <c r="AD71" s="14"/>
    </row>
    <row r="72" spans="1:30" x14ac:dyDescent="0.35">
      <c r="A72" s="12" t="s">
        <v>26</v>
      </c>
      <c r="B72" s="16">
        <f>[24]Globals!C58</f>
        <v>4.2664273499994181</v>
      </c>
      <c r="C72" s="13">
        <f>[24]Globals!D58</f>
        <v>14.5010536499999</v>
      </c>
      <c r="D72" s="13">
        <f>[24]Globals!E58</f>
        <v>0.65651058854166278</v>
      </c>
      <c r="E72" s="13">
        <f>[24]Globals!F58</f>
        <v>7.8006491027611813E-3</v>
      </c>
      <c r="F72" s="13">
        <f>[24]Globals!G58</f>
        <v>0.50008659999999583</v>
      </c>
      <c r="G72" s="13">
        <f>[24]Globals!H58</f>
        <v>0.19657583675148341</v>
      </c>
      <c r="H72" s="13">
        <f>[24]Globals!I58</f>
        <v>83.25</v>
      </c>
      <c r="I72" s="13">
        <f>[24]Globals!J58</f>
        <v>83.25</v>
      </c>
      <c r="J72" s="13">
        <f>[24]Globals!K58</f>
        <v>0.72826086956521741</v>
      </c>
      <c r="K72" s="13">
        <f>[24]Globals!L58</f>
        <v>1</v>
      </c>
      <c r="L72" s="13">
        <f>[24]Globals!M58</f>
        <v>0.66533232784641216</v>
      </c>
      <c r="M72" s="13">
        <f>[24]Globals!N58</f>
        <v>1</v>
      </c>
      <c r="N72" s="13">
        <f>[24]Globals!O58</f>
        <v>1</v>
      </c>
      <c r="O72" s="13">
        <f>[24]Globals!P58</f>
        <v>1</v>
      </c>
      <c r="P72" s="13">
        <f>[24]Globals!Q58</f>
        <v>1</v>
      </c>
      <c r="Q72" s="13">
        <f>[24]Globals!R58</f>
        <v>1</v>
      </c>
      <c r="R72" s="13">
        <f>[24]Globals!S58</f>
        <v>0.72826086956521741</v>
      </c>
      <c r="S72" s="13">
        <f>[24]Globals!T58</f>
        <v>0.4893292538541052</v>
      </c>
      <c r="T72" s="13">
        <f>[24]Globals!U58</f>
        <v>0.72826086956521741</v>
      </c>
      <c r="U72" s="13">
        <f>[24]Globals!V58</f>
        <v>0.72826086956521741</v>
      </c>
      <c r="V72" s="13">
        <f>[24]Globals!W58</f>
        <v>0.72826086956521741</v>
      </c>
      <c r="W72" s="13">
        <f>[24]Globals!X58</f>
        <v>0.72826086956521741</v>
      </c>
      <c r="X72" s="14">
        <f>[24]Globals!Y58</f>
        <v>0.72826086956521741</v>
      </c>
      <c r="Z72" s="16" t="s">
        <v>26</v>
      </c>
      <c r="AA72" s="16">
        <f t="shared" si="34"/>
        <v>0.72826086956521741</v>
      </c>
      <c r="AB72" s="14">
        <f t="shared" si="35"/>
        <v>1</v>
      </c>
      <c r="AC72" s="14">
        <f t="shared" si="36"/>
        <v>0.72826086956521741</v>
      </c>
      <c r="AD72" s="14"/>
    </row>
    <row r="73" spans="1:30" x14ac:dyDescent="0.35">
      <c r="A73" s="12" t="s">
        <v>27</v>
      </c>
      <c r="B73" s="16">
        <f>[24]Globals!C59</f>
        <v>4.3406405000000348</v>
      </c>
      <c r="C73" s="13">
        <f>[24]Globals!D59</f>
        <v>15.416651849999431</v>
      </c>
      <c r="D73" s="13">
        <f>[24]Globals!E59</f>
        <v>0.68612550978261955</v>
      </c>
      <c r="E73" s="13">
        <f>[24]Globals!F59</f>
        <v>7.9766358973995255E-3</v>
      </c>
      <c r="F73" s="13">
        <f>[24]Globals!G59</f>
        <v>0.52574372747038489</v>
      </c>
      <c r="G73" s="13">
        <f>[24]Globals!H59</f>
        <v>0.22134027784755589</v>
      </c>
      <c r="H73" s="13">
        <f>[24]Globals!I59</f>
        <v>89</v>
      </c>
      <c r="I73" s="13">
        <f>[24]Globals!J59</f>
        <v>89</v>
      </c>
      <c r="J73" s="13">
        <f>[24]Globals!K59</f>
        <v>0.7528089887640449</v>
      </c>
      <c r="K73" s="13">
        <f>[24]Globals!L59</f>
        <v>1</v>
      </c>
      <c r="L73" s="13">
        <f>[24]Globals!M59</f>
        <v>0.67513078375165458</v>
      </c>
      <c r="M73" s="13">
        <f>[24]Globals!N59</f>
        <v>1</v>
      </c>
      <c r="N73" s="13">
        <f>[24]Globals!O59</f>
        <v>1</v>
      </c>
      <c r="O73" s="13">
        <f>[24]Globals!P59</f>
        <v>1</v>
      </c>
      <c r="P73" s="13">
        <f>[24]Globals!Q59</f>
        <v>1</v>
      </c>
      <c r="Q73" s="13">
        <f>[24]Globals!R59</f>
        <v>1</v>
      </c>
      <c r="R73" s="13">
        <f>[24]Globals!S59</f>
        <v>0.7528089887640449</v>
      </c>
      <c r="S73" s="13">
        <f>[24]Globals!T59</f>
        <v>0.50763178906821338</v>
      </c>
      <c r="T73" s="13">
        <f>[24]Globals!U59</f>
        <v>0.7528089887640449</v>
      </c>
      <c r="U73" s="13">
        <f>[24]Globals!V59</f>
        <v>0.7528089887640449</v>
      </c>
      <c r="V73" s="13">
        <f>[24]Globals!W59</f>
        <v>0.7528089887640449</v>
      </c>
      <c r="W73" s="13">
        <f>[24]Globals!X59</f>
        <v>0.7528089887640449</v>
      </c>
      <c r="X73" s="14">
        <f>[24]Globals!Y59</f>
        <v>0.7528089887640449</v>
      </c>
      <c r="Z73" s="16" t="s">
        <v>27</v>
      </c>
      <c r="AA73" s="16">
        <f t="shared" si="34"/>
        <v>0.7528089887640449</v>
      </c>
      <c r="AB73" s="14">
        <f t="shared" si="35"/>
        <v>1</v>
      </c>
      <c r="AC73" s="14">
        <f t="shared" si="36"/>
        <v>0.7528089887640449</v>
      </c>
      <c r="AD73" s="14"/>
    </row>
    <row r="74" spans="1:30" x14ac:dyDescent="0.35">
      <c r="A74" s="12" t="s">
        <v>28</v>
      </c>
      <c r="B74" s="16">
        <f>[24]Globals!C60</f>
        <v>4.4334153749999032</v>
      </c>
      <c r="C74" s="13">
        <f>[24]Globals!D60</f>
        <v>16.286814500000471</v>
      </c>
      <c r="D74" s="13">
        <f>[24]Globals!E60</f>
        <v>0.73881630978264612</v>
      </c>
      <c r="E74" s="13">
        <f>[24]Globals!F60</f>
        <v>8.4557527309576455E-3</v>
      </c>
      <c r="F74" s="13">
        <f>[24]Globals!G60</f>
        <v>0.56919887500003152</v>
      </c>
      <c r="G74" s="13">
        <f>[24]Globals!H60</f>
        <v>0.24363236447505399</v>
      </c>
      <c r="H74" s="13">
        <f>[24]Globals!I60</f>
        <v>92</v>
      </c>
      <c r="I74" s="13">
        <f>[24]Globals!J60</f>
        <v>92</v>
      </c>
      <c r="J74" s="13">
        <f>[24]Globals!K60</f>
        <v>0.8048264486517499</v>
      </c>
      <c r="K74" s="13">
        <f>[24]Globals!L60</f>
        <v>1</v>
      </c>
      <c r="L74" s="13">
        <f>[24]Globals!M60</f>
        <v>0.68628358030476422</v>
      </c>
      <c r="M74" s="13">
        <f>[24]Globals!N60</f>
        <v>1</v>
      </c>
      <c r="N74" s="13">
        <f>[24]Globals!O60</f>
        <v>1</v>
      </c>
      <c r="O74" s="13">
        <f>[24]Globals!P60</f>
        <v>1</v>
      </c>
      <c r="P74" s="13">
        <f>[24]Globals!Q60</f>
        <v>1</v>
      </c>
      <c r="Q74" s="13">
        <f>[24]Globals!R60</f>
        <v>1</v>
      </c>
      <c r="R74" s="13">
        <f>[24]Globals!S60</f>
        <v>0.8048264486517499</v>
      </c>
      <c r="S74" s="13">
        <f>[24]Globals!T60</f>
        <v>0.55118275265406835</v>
      </c>
      <c r="T74" s="13">
        <f>[24]Globals!U60</f>
        <v>0.8048264486517499</v>
      </c>
      <c r="U74" s="13">
        <f>[24]Globals!V60</f>
        <v>0.8048264486517499</v>
      </c>
      <c r="V74" s="13">
        <f>[24]Globals!W60</f>
        <v>0.8048264486517499</v>
      </c>
      <c r="W74" s="13">
        <f>[24]Globals!X60</f>
        <v>0.8048264486517499</v>
      </c>
      <c r="X74" s="14">
        <f>[24]Globals!Y60</f>
        <v>0.8048264486517499</v>
      </c>
      <c r="Z74" s="16" t="s">
        <v>28</v>
      </c>
      <c r="AA74" s="16">
        <f t="shared" si="34"/>
        <v>0.8048264486517499</v>
      </c>
      <c r="AB74" s="14">
        <f t="shared" si="35"/>
        <v>1</v>
      </c>
      <c r="AC74" s="14">
        <f t="shared" si="36"/>
        <v>0.8048264486517499</v>
      </c>
      <c r="AD74" s="14"/>
    </row>
    <row r="75" spans="1:30" x14ac:dyDescent="0.35">
      <c r="A75" s="12" t="s">
        <v>29</v>
      </c>
      <c r="B75" s="16">
        <f>[24]Globals!C61</f>
        <v>5.1766783999999006</v>
      </c>
      <c r="C75" s="13">
        <f>[24]Globals!D61</f>
        <v>22.956684399999741</v>
      </c>
      <c r="D75" s="13">
        <f>[24]Globals!E61</f>
        <v>1.0232806086956749</v>
      </c>
      <c r="E75" s="13">
        <f>[24]Globals!F61</f>
        <v>1.003750736531988E-2</v>
      </c>
      <c r="F75" s="13">
        <f>[24]Globals!G61</f>
        <v>0.87431426818189228</v>
      </c>
      <c r="G75" s="13">
        <f>[24]Globals!H61</f>
        <v>0.59868565318837208</v>
      </c>
      <c r="H75" s="13">
        <f>[24]Globals!I61</f>
        <v>107</v>
      </c>
      <c r="I75" s="13">
        <f>[24]Globals!J61</f>
        <v>107</v>
      </c>
      <c r="J75" s="13">
        <f>[24]Globals!K61</f>
        <v>0.94366197183098588</v>
      </c>
      <c r="K75" s="13">
        <f>[24]Globals!L61</f>
        <v>1</v>
      </c>
      <c r="L75" s="13">
        <f>[24]Globals!M61</f>
        <v>0.70422590453528977</v>
      </c>
      <c r="M75" s="13">
        <f>[24]Globals!N61</f>
        <v>1</v>
      </c>
      <c r="N75" s="13">
        <f>[24]Globals!O61</f>
        <v>1</v>
      </c>
      <c r="O75" s="13">
        <f>[24]Globals!P61</f>
        <v>1</v>
      </c>
      <c r="P75" s="13">
        <f>[24]Globals!Q61</f>
        <v>1</v>
      </c>
      <c r="Q75" s="13">
        <f>[24]Globals!R61</f>
        <v>1</v>
      </c>
      <c r="R75" s="13">
        <f>[24]Globals!S61</f>
        <v>0.94366197183098588</v>
      </c>
      <c r="S75" s="13">
        <f>[24]Globals!T61</f>
        <v>0.65881703556265103</v>
      </c>
      <c r="T75" s="13">
        <f>[24]Globals!U61</f>
        <v>0.94366197183098588</v>
      </c>
      <c r="U75" s="13">
        <f>[24]Globals!V61</f>
        <v>0.94366197183098588</v>
      </c>
      <c r="V75" s="13">
        <f>[24]Globals!W61</f>
        <v>0.94366197183098588</v>
      </c>
      <c r="W75" s="13">
        <f>[24]Globals!X61</f>
        <v>0.94366197183098588</v>
      </c>
      <c r="X75" s="14">
        <f>[24]Globals!Y61</f>
        <v>0.94366197183098588</v>
      </c>
      <c r="Z75" s="16" t="s">
        <v>29</v>
      </c>
      <c r="AA75" s="16">
        <f t="shared" si="34"/>
        <v>0.94366197183098588</v>
      </c>
      <c r="AB75" s="14">
        <f t="shared" si="35"/>
        <v>1</v>
      </c>
      <c r="AC75" s="14">
        <f t="shared" si="36"/>
        <v>0.94366197183098588</v>
      </c>
      <c r="AD75" s="14"/>
    </row>
    <row r="76" spans="1:30" x14ac:dyDescent="0.35">
      <c r="A76" s="12" t="s">
        <v>32</v>
      </c>
      <c r="B76" s="16">
        <f>B74-B72</f>
        <v>0.16698802500048515</v>
      </c>
      <c r="C76" s="13">
        <f t="shared" ref="C76:X76" si="37">C74-C72</f>
        <v>1.7857608500005711</v>
      </c>
      <c r="D76" s="13">
        <f t="shared" si="37"/>
        <v>8.2305721240983343E-2</v>
      </c>
      <c r="E76" s="13">
        <f t="shared" si="37"/>
        <v>6.5510362819646423E-4</v>
      </c>
      <c r="F76" s="13">
        <f t="shared" si="37"/>
        <v>6.9112275000035694E-2</v>
      </c>
      <c r="G76" s="13">
        <f t="shared" si="37"/>
        <v>4.7056527723570579E-2</v>
      </c>
      <c r="H76" s="13">
        <f t="shared" si="37"/>
        <v>8.75</v>
      </c>
      <c r="I76" s="13">
        <f t="shared" si="37"/>
        <v>8.75</v>
      </c>
      <c r="J76" s="13">
        <f t="shared" si="37"/>
        <v>7.6565579086532498E-2</v>
      </c>
      <c r="K76" s="13">
        <f t="shared" si="37"/>
        <v>0</v>
      </c>
      <c r="L76" s="13">
        <f t="shared" si="37"/>
        <v>2.0951252458352054E-2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7.6565579086532498E-2</v>
      </c>
      <c r="S76" s="13">
        <f t="shared" si="37"/>
        <v>6.1853498799963158E-2</v>
      </c>
      <c r="T76" s="13">
        <f t="shared" si="37"/>
        <v>7.6565579086532498E-2</v>
      </c>
      <c r="U76" s="13">
        <f t="shared" si="37"/>
        <v>7.6565579086532498E-2</v>
      </c>
      <c r="V76" s="13">
        <f t="shared" si="37"/>
        <v>7.6565579086532498E-2</v>
      </c>
      <c r="W76" s="13">
        <f t="shared" si="37"/>
        <v>7.6565579086532498E-2</v>
      </c>
      <c r="X76" s="14">
        <f t="shared" si="37"/>
        <v>7.6565579086532498E-2</v>
      </c>
      <c r="Z76" s="16" t="s">
        <v>32</v>
      </c>
      <c r="AA76" s="16">
        <f t="shared" si="34"/>
        <v>7.6565579086532498E-2</v>
      </c>
      <c r="AB76" s="14">
        <f t="shared" si="35"/>
        <v>0</v>
      </c>
      <c r="AC76" s="14">
        <f t="shared" si="36"/>
        <v>7.6565579086532498E-2</v>
      </c>
      <c r="AD76" s="14"/>
    </row>
    <row r="77" spans="1:30" ht="15" thickBot="1" x14ac:dyDescent="0.4">
      <c r="A77" s="8" t="s">
        <v>33</v>
      </c>
      <c r="B77" s="4">
        <f>B75-B71</f>
        <v>1.2051729000013438</v>
      </c>
      <c r="C77" s="5">
        <f t="shared" ref="C77:X77" si="38">C75-C71</f>
        <v>9.7770522000008615</v>
      </c>
      <c r="D77" s="5">
        <f t="shared" si="38"/>
        <v>0.4311758920289831</v>
      </c>
      <c r="E77" s="5">
        <f t="shared" si="38"/>
        <v>2.6694677366962422E-3</v>
      </c>
      <c r="F77" s="5">
        <f t="shared" si="38"/>
        <v>0.44397421363643991</v>
      </c>
      <c r="G77" s="5">
        <f t="shared" si="38"/>
        <v>0.43827726807450051</v>
      </c>
      <c r="H77" s="5">
        <f t="shared" si="38"/>
        <v>36</v>
      </c>
      <c r="I77" s="5">
        <f t="shared" si="38"/>
        <v>36</v>
      </c>
      <c r="J77" s="5">
        <f t="shared" si="38"/>
        <v>0.3174937475319205</v>
      </c>
      <c r="K77" s="5">
        <f t="shared" si="38"/>
        <v>2.1705642516139712E-2</v>
      </c>
      <c r="L77" s="5">
        <f t="shared" si="38"/>
        <v>9.6746769623311635E-2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7.2352141720465335E-3</v>
      </c>
      <c r="R77" s="5">
        <f t="shared" si="38"/>
        <v>0.3174937475319205</v>
      </c>
      <c r="S77" s="5">
        <f t="shared" si="38"/>
        <v>0.27725063133238614</v>
      </c>
      <c r="T77" s="5">
        <f t="shared" si="38"/>
        <v>0.3174937475319205</v>
      </c>
      <c r="U77" s="5">
        <f t="shared" si="38"/>
        <v>0.3174937475319205</v>
      </c>
      <c r="V77" s="5">
        <f t="shared" si="38"/>
        <v>0.3174937475319205</v>
      </c>
      <c r="W77" s="5">
        <f t="shared" si="38"/>
        <v>0.3174937475319205</v>
      </c>
      <c r="X77" s="6">
        <f t="shared" si="38"/>
        <v>0.3174937475319205</v>
      </c>
      <c r="Z77" s="4" t="s">
        <v>33</v>
      </c>
      <c r="AA77" s="4">
        <f t="shared" si="34"/>
        <v>0.3174937475319205</v>
      </c>
      <c r="AB77" s="6">
        <f t="shared" si="35"/>
        <v>7.2352141720465335E-3</v>
      </c>
      <c r="AC77" s="6">
        <f t="shared" si="36"/>
        <v>0.3174937475319205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[25]Globals!C55</f>
        <v>4.0898598519999272</v>
      </c>
      <c r="C82" s="2">
        <f>[25]Globals!D55</f>
        <v>18.226718315999801</v>
      </c>
      <c r="D82" s="2">
        <f>[25]Globals!E55</f>
        <v>1.5663638603333161</v>
      </c>
      <c r="E82" s="2">
        <f>[25]Globals!F55</f>
        <v>1.6226968538229979E-2</v>
      </c>
      <c r="F82" s="2">
        <f>[25]Globals!G55</f>
        <v>1.3369551338181691</v>
      </c>
      <c r="G82" s="2">
        <f>[25]Globals!H55</f>
        <v>0.28597363920246088</v>
      </c>
      <c r="H82" s="2">
        <f>[25]Globals!I55</f>
        <v>96.12</v>
      </c>
      <c r="I82" s="2">
        <f>[25]Globals!J55</f>
        <v>96.12</v>
      </c>
      <c r="J82" s="2">
        <f>[25]Globals!K55</f>
        <v>0.70640272769995005</v>
      </c>
      <c r="K82" s="2">
        <f>[25]Globals!L55</f>
        <v>0.99990311126642795</v>
      </c>
      <c r="L82" s="2">
        <f>[25]Globals!M55</f>
        <v>0.64997580212208339</v>
      </c>
      <c r="M82" s="2">
        <f>[25]Globals!N55</f>
        <v>1</v>
      </c>
      <c r="N82" s="2">
        <f>[25]Globals!O55</f>
        <v>1</v>
      </c>
      <c r="O82" s="2">
        <f>[25]Globals!P55</f>
        <v>1</v>
      </c>
      <c r="P82" s="2">
        <f>[25]Globals!Q55</f>
        <v>1</v>
      </c>
      <c r="Q82" s="2">
        <f>[25]Globals!R55</f>
        <v>0.99996770375547595</v>
      </c>
      <c r="R82" s="2">
        <f>[25]Globals!S55</f>
        <v>0.7063263565805461</v>
      </c>
      <c r="S82" s="2">
        <f>[25]Globals!T55</f>
        <v>0.46131591611132527</v>
      </c>
      <c r="T82" s="2">
        <f>[25]Globals!U55</f>
        <v>0.70640272769995005</v>
      </c>
      <c r="U82" s="2">
        <f>[25]Globals!V55</f>
        <v>0.70640272769995005</v>
      </c>
      <c r="V82" s="2">
        <f>[25]Globals!W55</f>
        <v>0.70640272769995005</v>
      </c>
      <c r="W82" s="2">
        <f>[25]Globals!X55</f>
        <v>0.70640272769995005</v>
      </c>
      <c r="X82" s="3">
        <f>[25]Globals!Y55</f>
        <v>0.70637727066014877</v>
      </c>
      <c r="Z82" s="1" t="s">
        <v>23</v>
      </c>
      <c r="AA82" s="1">
        <f t="shared" ref="AA82:AA90" si="39">J82</f>
        <v>0.70640272769995005</v>
      </c>
      <c r="AB82" s="3">
        <f t="shared" ref="AB82:AB90" si="40">Q82</f>
        <v>0.99996770375547595</v>
      </c>
      <c r="AC82" s="3">
        <f t="shared" ref="AC82:AC90" si="41">X82</f>
        <v>0.70637727066014877</v>
      </c>
      <c r="AD82" s="3"/>
    </row>
    <row r="83" spans="1:30" x14ac:dyDescent="0.35">
      <c r="A83" s="12" t="s">
        <v>24</v>
      </c>
      <c r="B83" s="16">
        <f>[25]Globals!C56</f>
        <v>0.59073943665136619</v>
      </c>
      <c r="C83" s="13">
        <f>[25]Globals!D56</f>
        <v>3.7245428807838308</v>
      </c>
      <c r="D83" s="13">
        <f>[25]Globals!E56</f>
        <v>0.31046127386717592</v>
      </c>
      <c r="E83" s="13">
        <f>[25]Globals!F56</f>
        <v>2.0344940810130209E-3</v>
      </c>
      <c r="F83" s="13">
        <f>[25]Globals!G56</f>
        <v>0.36005420402613397</v>
      </c>
      <c r="G83" s="13">
        <f>[25]Globals!H56</f>
        <v>0.11057551881862381</v>
      </c>
      <c r="H83" s="13">
        <f>[25]Globals!I56</f>
        <v>11.42078306046856</v>
      </c>
      <c r="I83" s="13">
        <f>[25]Globals!J56</f>
        <v>11.42078306046856</v>
      </c>
      <c r="J83" s="13">
        <f>[25]Globals!K56</f>
        <v>8.1101135496150334E-2</v>
      </c>
      <c r="K83" s="13">
        <f>[25]Globals!L56</f>
        <v>6.851068052939319E-4</v>
      </c>
      <c r="L83" s="13">
        <f>[25]Globals!M56</f>
        <v>3.3338950527527299E-2</v>
      </c>
      <c r="M83" s="13">
        <f>[25]Globals!N56</f>
        <v>0</v>
      </c>
      <c r="N83" s="13">
        <f>[25]Globals!O56</f>
        <v>0</v>
      </c>
      <c r="O83" s="13">
        <f>[25]Globals!P56</f>
        <v>0</v>
      </c>
      <c r="P83" s="13">
        <f>[25]Globals!Q56</f>
        <v>0</v>
      </c>
      <c r="Q83" s="13">
        <f>[25]Globals!R56</f>
        <v>2.2836893509797681E-4</v>
      </c>
      <c r="R83" s="13">
        <f>[25]Globals!S56</f>
        <v>8.1024264447250874E-2</v>
      </c>
      <c r="S83" s="13">
        <f>[25]Globals!T56</f>
        <v>7.3119401289193989E-2</v>
      </c>
      <c r="T83" s="13">
        <f>[25]Globals!U56</f>
        <v>8.1101135496150334E-2</v>
      </c>
      <c r="U83" s="13">
        <f>[25]Globals!V56</f>
        <v>8.1101135496150334E-2</v>
      </c>
      <c r="V83" s="13">
        <f>[25]Globals!W56</f>
        <v>8.1101135496150334E-2</v>
      </c>
      <c r="W83" s="13">
        <f>[25]Globals!X56</f>
        <v>8.1101135496150334E-2</v>
      </c>
      <c r="X83" s="14">
        <f>[25]Globals!Y56</f>
        <v>8.1075120245537882E-2</v>
      </c>
      <c r="Z83" s="16" t="s">
        <v>24</v>
      </c>
      <c r="AA83" s="16">
        <f t="shared" si="39"/>
        <v>8.1101135496150334E-2</v>
      </c>
      <c r="AB83" s="14">
        <f t="shared" si="40"/>
        <v>2.2836893509797681E-4</v>
      </c>
      <c r="AC83" s="14">
        <f t="shared" si="41"/>
        <v>8.1075120245537882E-2</v>
      </c>
      <c r="AD83" s="14"/>
    </row>
    <row r="84" spans="1:30" x14ac:dyDescent="0.35">
      <c r="A84" s="12" t="s">
        <v>25</v>
      </c>
      <c r="B84" s="16">
        <f>[25]Globals!C57</f>
        <v>3.4654225999998971</v>
      </c>
      <c r="C84" s="13">
        <f>[25]Globals!D57</f>
        <v>13.44000630000119</v>
      </c>
      <c r="D84" s="13">
        <f>[25]Globals!E57</f>
        <v>1.1640443000001139</v>
      </c>
      <c r="E84" s="13">
        <f>[25]Globals!F57</f>
        <v>1.452657245098023E-2</v>
      </c>
      <c r="F84" s="13">
        <f>[25]Globals!G57</f>
        <v>0.81697570909103556</v>
      </c>
      <c r="G84" s="13">
        <f>[25]Globals!H57</f>
        <v>0.1495107765162573</v>
      </c>
      <c r="H84" s="13">
        <f>[25]Globals!I57</f>
        <v>77</v>
      </c>
      <c r="I84" s="13">
        <f>[25]Globals!J57</f>
        <v>77</v>
      </c>
      <c r="J84" s="13">
        <f>[25]Globals!K57</f>
        <v>0.54032258064516125</v>
      </c>
      <c r="K84" s="13">
        <f>[25]Globals!L57</f>
        <v>0.9951555633213961</v>
      </c>
      <c r="L84" s="13">
        <f>[25]Globals!M57</f>
        <v>0.5872158744581788</v>
      </c>
      <c r="M84" s="13">
        <f>[25]Globals!N57</f>
        <v>1</v>
      </c>
      <c r="N84" s="13">
        <f>[25]Globals!O57</f>
        <v>1</v>
      </c>
      <c r="O84" s="13">
        <f>[25]Globals!P57</f>
        <v>1</v>
      </c>
      <c r="P84" s="13">
        <f>[25]Globals!Q57</f>
        <v>1</v>
      </c>
      <c r="Q84" s="13">
        <f>[25]Globals!R57</f>
        <v>0.9983851877737987</v>
      </c>
      <c r="R84" s="13">
        <f>[25]Globals!S57</f>
        <v>0.54032258064516125</v>
      </c>
      <c r="S84" s="13">
        <f>[25]Globals!T57</f>
        <v>0.32794680035674362</v>
      </c>
      <c r="T84" s="13">
        <f>[25]Globals!U57</f>
        <v>0.54032258064516125</v>
      </c>
      <c r="U84" s="13">
        <f>[25]Globals!V57</f>
        <v>0.54032258064516125</v>
      </c>
      <c r="V84" s="13">
        <f>[25]Globals!W57</f>
        <v>0.54032258064516125</v>
      </c>
      <c r="W84" s="13">
        <f>[25]Globals!X57</f>
        <v>0.54032258064516125</v>
      </c>
      <c r="X84" s="14">
        <f>[25]Globals!Y57</f>
        <v>0.54032258064516125</v>
      </c>
      <c r="Z84" s="16" t="s">
        <v>25</v>
      </c>
      <c r="AA84" s="16">
        <f t="shared" si="39"/>
        <v>0.54032258064516125</v>
      </c>
      <c r="AB84" s="14">
        <f t="shared" si="40"/>
        <v>0.9983851877737987</v>
      </c>
      <c r="AC84" s="14">
        <f t="shared" si="41"/>
        <v>0.54032258064516125</v>
      </c>
      <c r="AD84" s="14"/>
    </row>
    <row r="85" spans="1:30" x14ac:dyDescent="0.35">
      <c r="A85" s="12" t="s">
        <v>26</v>
      </c>
      <c r="B85" s="16">
        <f>[25]Globals!C58</f>
        <v>3.6196064000004502</v>
      </c>
      <c r="C85" s="13">
        <f>[25]Globals!D58</f>
        <v>15.119697950000459</v>
      </c>
      <c r="D85" s="13">
        <f>[25]Globals!E58</f>
        <v>1.3079926145834311</v>
      </c>
      <c r="E85" s="13">
        <f>[25]Globals!F58</f>
        <v>1.4820211483900199E-2</v>
      </c>
      <c r="F85" s="13">
        <f>[25]Globals!G58</f>
        <v>1.021129049999973</v>
      </c>
      <c r="G85" s="13">
        <f>[25]Globals!H58</f>
        <v>0.22193548204544769</v>
      </c>
      <c r="H85" s="13">
        <f>[25]Globals!I58</f>
        <v>87</v>
      </c>
      <c r="I85" s="13">
        <f>[25]Globals!J58</f>
        <v>87</v>
      </c>
      <c r="J85" s="13">
        <f>[25]Globals!K58</f>
        <v>0.6584886429819452</v>
      </c>
      <c r="K85" s="13">
        <f>[25]Globals!L58</f>
        <v>1</v>
      </c>
      <c r="L85" s="13">
        <f>[25]Globals!M58</f>
        <v>0.62291005044668313</v>
      </c>
      <c r="M85" s="13">
        <f>[25]Globals!N58</f>
        <v>1</v>
      </c>
      <c r="N85" s="13">
        <f>[25]Globals!O58</f>
        <v>1</v>
      </c>
      <c r="O85" s="13">
        <f>[25]Globals!P58</f>
        <v>1</v>
      </c>
      <c r="P85" s="13">
        <f>[25]Globals!Q58</f>
        <v>1</v>
      </c>
      <c r="Q85" s="13">
        <f>[25]Globals!R58</f>
        <v>1</v>
      </c>
      <c r="R85" s="13">
        <f>[25]Globals!S58</f>
        <v>0.6584886429819452</v>
      </c>
      <c r="S85" s="13">
        <f>[25]Globals!T58</f>
        <v>0.41990339947949801</v>
      </c>
      <c r="T85" s="13">
        <f>[25]Globals!U58</f>
        <v>0.6584886429819452</v>
      </c>
      <c r="U85" s="13">
        <f>[25]Globals!V58</f>
        <v>0.6584886429819452</v>
      </c>
      <c r="V85" s="13">
        <f>[25]Globals!W58</f>
        <v>0.6584886429819452</v>
      </c>
      <c r="W85" s="13">
        <f>[25]Globals!X58</f>
        <v>0.6584886429819452</v>
      </c>
      <c r="X85" s="14">
        <f>[25]Globals!Y58</f>
        <v>0.6584886429819452</v>
      </c>
      <c r="Z85" s="16" t="s">
        <v>26</v>
      </c>
      <c r="AA85" s="16">
        <f t="shared" si="39"/>
        <v>0.6584886429819452</v>
      </c>
      <c r="AB85" s="14">
        <f t="shared" si="40"/>
        <v>1</v>
      </c>
      <c r="AC85" s="14">
        <f t="shared" si="41"/>
        <v>0.6584886429819452</v>
      </c>
      <c r="AD85" s="14"/>
    </row>
    <row r="86" spans="1:30" x14ac:dyDescent="0.35">
      <c r="A86" s="12" t="s">
        <v>27</v>
      </c>
      <c r="B86" s="16">
        <f>[25]Globals!C59</f>
        <v>3.7477661999999872</v>
      </c>
      <c r="C86" s="13">
        <f>[25]Globals!D59</f>
        <v>17.086073400000149</v>
      </c>
      <c r="D86" s="13">
        <f>[25]Globals!E59</f>
        <v>1.4675922166666899</v>
      </c>
      <c r="E86" s="13">
        <f>[25]Globals!F59</f>
        <v>1.5117047701172E-2</v>
      </c>
      <c r="F86" s="13">
        <f>[25]Globals!G59</f>
        <v>1.2631542454545239</v>
      </c>
      <c r="G86" s="13">
        <f>[25]Globals!H59</f>
        <v>0.25002130455807708</v>
      </c>
      <c r="H86" s="13">
        <f>[25]Globals!I59</f>
        <v>95</v>
      </c>
      <c r="I86" s="13">
        <f>[25]Globals!J59</f>
        <v>95</v>
      </c>
      <c r="J86" s="13">
        <f>[25]Globals!K59</f>
        <v>0.70534131205673756</v>
      </c>
      <c r="K86" s="13">
        <f>[25]Globals!L59</f>
        <v>1</v>
      </c>
      <c r="L86" s="13">
        <f>[25]Globals!M59</f>
        <v>0.65692559929724492</v>
      </c>
      <c r="M86" s="13">
        <f>[25]Globals!N59</f>
        <v>1</v>
      </c>
      <c r="N86" s="13">
        <f>[25]Globals!O59</f>
        <v>1</v>
      </c>
      <c r="O86" s="13">
        <f>[25]Globals!P59</f>
        <v>1</v>
      </c>
      <c r="P86" s="13">
        <f>[25]Globals!Q59</f>
        <v>1</v>
      </c>
      <c r="Q86" s="13">
        <f>[25]Globals!R59</f>
        <v>1</v>
      </c>
      <c r="R86" s="13">
        <f>[25]Globals!S59</f>
        <v>0.70534131205673756</v>
      </c>
      <c r="S86" s="13">
        <f>[25]Globals!T59</f>
        <v>0.4546509964002573</v>
      </c>
      <c r="T86" s="13">
        <f>[25]Globals!U59</f>
        <v>0.70534131205673756</v>
      </c>
      <c r="U86" s="13">
        <f>[25]Globals!V59</f>
        <v>0.70534131205673756</v>
      </c>
      <c r="V86" s="13">
        <f>[25]Globals!W59</f>
        <v>0.70534131205673756</v>
      </c>
      <c r="W86" s="13">
        <f>[25]Globals!X59</f>
        <v>0.70534131205673756</v>
      </c>
      <c r="X86" s="14">
        <f>[25]Globals!Y59</f>
        <v>0.70534131205673756</v>
      </c>
      <c r="Z86" s="16" t="s">
        <v>27</v>
      </c>
      <c r="AA86" s="16">
        <f t="shared" si="39"/>
        <v>0.70534131205673756</v>
      </c>
      <c r="AB86" s="14">
        <f t="shared" si="40"/>
        <v>1</v>
      </c>
      <c r="AC86" s="14">
        <f t="shared" si="41"/>
        <v>0.70534131205673756</v>
      </c>
      <c r="AD86" s="14"/>
    </row>
    <row r="87" spans="1:30" x14ac:dyDescent="0.35">
      <c r="A87" s="12" t="s">
        <v>28</v>
      </c>
      <c r="B87" s="16">
        <f>[25]Globals!C60</f>
        <v>4.7898968249999427</v>
      </c>
      <c r="C87" s="13">
        <f>[25]Globals!D60</f>
        <v>20.886177024999601</v>
      </c>
      <c r="D87" s="13">
        <f>[25]Globals!E60</f>
        <v>1.7842696374999389</v>
      </c>
      <c r="E87" s="13">
        <f>[25]Globals!F60</f>
        <v>1.7767416794091731E-2</v>
      </c>
      <c r="F87" s="13">
        <f>[25]Globals!G60</f>
        <v>1.535658038636333</v>
      </c>
      <c r="G87" s="13">
        <f>[25]Globals!H60</f>
        <v>0.30746456979468162</v>
      </c>
      <c r="H87" s="13">
        <f>[25]Globals!I60</f>
        <v>101.75</v>
      </c>
      <c r="I87" s="13">
        <f>[25]Globals!J60</f>
        <v>101.75</v>
      </c>
      <c r="J87" s="13">
        <f>[25]Globals!K60</f>
        <v>0.77011494252873558</v>
      </c>
      <c r="K87" s="13">
        <f>[25]Globals!L60</f>
        <v>1</v>
      </c>
      <c r="L87" s="13">
        <f>[25]Globals!M60</f>
        <v>0.67864673997379632</v>
      </c>
      <c r="M87" s="13">
        <f>[25]Globals!N60</f>
        <v>1</v>
      </c>
      <c r="N87" s="13">
        <f>[25]Globals!O60</f>
        <v>1</v>
      </c>
      <c r="O87" s="13">
        <f>[25]Globals!P60</f>
        <v>1</v>
      </c>
      <c r="P87" s="13">
        <f>[25]Globals!Q60</f>
        <v>1</v>
      </c>
      <c r="Q87" s="13">
        <f>[25]Globals!R60</f>
        <v>1</v>
      </c>
      <c r="R87" s="13">
        <f>[25]Globals!S60</f>
        <v>0.77011494252873558</v>
      </c>
      <c r="S87" s="13">
        <f>[25]Globals!T60</f>
        <v>0.52592146559116215</v>
      </c>
      <c r="T87" s="13">
        <f>[25]Globals!U60</f>
        <v>0.77011494252873558</v>
      </c>
      <c r="U87" s="13">
        <f>[25]Globals!V60</f>
        <v>0.77011494252873558</v>
      </c>
      <c r="V87" s="13">
        <f>[25]Globals!W60</f>
        <v>0.77011494252873558</v>
      </c>
      <c r="W87" s="13">
        <f>[25]Globals!X60</f>
        <v>0.77011494252873558</v>
      </c>
      <c r="X87" s="14">
        <f>[25]Globals!Y60</f>
        <v>0.77011494252873558</v>
      </c>
      <c r="Z87" s="16" t="s">
        <v>28</v>
      </c>
      <c r="AA87" s="16">
        <f t="shared" si="39"/>
        <v>0.77011494252873558</v>
      </c>
      <c r="AB87" s="14">
        <f t="shared" si="40"/>
        <v>1</v>
      </c>
      <c r="AC87" s="14">
        <f t="shared" si="41"/>
        <v>0.77011494252873558</v>
      </c>
      <c r="AD87" s="14"/>
    </row>
    <row r="88" spans="1:30" x14ac:dyDescent="0.35">
      <c r="A88" s="12" t="s">
        <v>29</v>
      </c>
      <c r="B88" s="16">
        <f>[25]Globals!C61</f>
        <v>5.0369789999998602</v>
      </c>
      <c r="C88" s="13">
        <f>[25]Globals!D61</f>
        <v>26.0660610000009</v>
      </c>
      <c r="D88" s="13">
        <f>[25]Globals!E61</f>
        <v>2.2160167916667701</v>
      </c>
      <c r="E88" s="13">
        <f>[25]Globals!F61</f>
        <v>2.0766862145390339E-2</v>
      </c>
      <c r="F88" s="13">
        <f>[25]Globals!G61</f>
        <v>2.0879827909090678</v>
      </c>
      <c r="G88" s="13">
        <f>[25]Globals!H61</f>
        <v>0.60298773166673081</v>
      </c>
      <c r="H88" s="13">
        <f>[25]Globals!I61</f>
        <v>124</v>
      </c>
      <c r="I88" s="13">
        <f>[25]Globals!J61</f>
        <v>124</v>
      </c>
      <c r="J88" s="13">
        <f>[25]Globals!K61</f>
        <v>0.87012987012987009</v>
      </c>
      <c r="K88" s="13">
        <f>[25]Globals!L61</f>
        <v>1</v>
      </c>
      <c r="L88" s="13">
        <f>[25]Globals!M61</f>
        <v>0.70049441863748185</v>
      </c>
      <c r="M88" s="13">
        <f>[25]Globals!N61</f>
        <v>1</v>
      </c>
      <c r="N88" s="13">
        <f>[25]Globals!O61</f>
        <v>1</v>
      </c>
      <c r="O88" s="13">
        <f>[25]Globals!P61</f>
        <v>1</v>
      </c>
      <c r="P88" s="13">
        <f>[25]Globals!Q61</f>
        <v>1</v>
      </c>
      <c r="Q88" s="13">
        <f>[25]Globals!R61</f>
        <v>1</v>
      </c>
      <c r="R88" s="13">
        <f>[25]Globals!S61</f>
        <v>0.87012987012987009</v>
      </c>
      <c r="S88" s="13">
        <f>[25]Globals!T61</f>
        <v>0.6095211175157309</v>
      </c>
      <c r="T88" s="13">
        <f>[25]Globals!U61</f>
        <v>0.87012987012987009</v>
      </c>
      <c r="U88" s="13">
        <f>[25]Globals!V61</f>
        <v>0.87012987012987009</v>
      </c>
      <c r="V88" s="13">
        <f>[25]Globals!W61</f>
        <v>0.87012987012987009</v>
      </c>
      <c r="W88" s="13">
        <f>[25]Globals!X61</f>
        <v>0.87012987012987009</v>
      </c>
      <c r="X88" s="14">
        <f>[25]Globals!Y61</f>
        <v>0.87012987012987009</v>
      </c>
      <c r="Z88" s="16" t="s">
        <v>29</v>
      </c>
      <c r="AA88" s="16">
        <f t="shared" si="39"/>
        <v>0.87012987012987009</v>
      </c>
      <c r="AB88" s="14">
        <f t="shared" si="40"/>
        <v>1</v>
      </c>
      <c r="AC88" s="14">
        <f t="shared" si="41"/>
        <v>0.87012987012987009</v>
      </c>
      <c r="AD88" s="14"/>
    </row>
    <row r="89" spans="1:30" x14ac:dyDescent="0.35">
      <c r="A89" s="12" t="s">
        <v>32</v>
      </c>
      <c r="B89" s="16">
        <f>B87-B85</f>
        <v>1.1702904249994925</v>
      </c>
      <c r="C89" s="13">
        <f t="shared" ref="C89:X89" si="42">C87-C85</f>
        <v>5.7664790749991415</v>
      </c>
      <c r="D89" s="13">
        <f t="shared" si="42"/>
        <v>0.47627702291650786</v>
      </c>
      <c r="E89" s="13">
        <f t="shared" si="42"/>
        <v>2.9472053101915318E-3</v>
      </c>
      <c r="F89" s="13">
        <f t="shared" si="42"/>
        <v>0.51452898863635999</v>
      </c>
      <c r="G89" s="13">
        <f t="shared" si="42"/>
        <v>8.5529087749233929E-2</v>
      </c>
      <c r="H89" s="13">
        <f t="shared" si="42"/>
        <v>14.75</v>
      </c>
      <c r="I89" s="13">
        <f t="shared" si="42"/>
        <v>14.75</v>
      </c>
      <c r="J89" s="13">
        <f t="shared" si="42"/>
        <v>0.11162629954679038</v>
      </c>
      <c r="K89" s="13">
        <f t="shared" si="42"/>
        <v>0</v>
      </c>
      <c r="L89" s="13">
        <f t="shared" si="42"/>
        <v>5.5736689527113192E-2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0.11162629954679038</v>
      </c>
      <c r="S89" s="13">
        <f t="shared" si="42"/>
        <v>0.10601806611166414</v>
      </c>
      <c r="T89" s="13">
        <f t="shared" si="42"/>
        <v>0.11162629954679038</v>
      </c>
      <c r="U89" s="13">
        <f t="shared" si="42"/>
        <v>0.11162629954679038</v>
      </c>
      <c r="V89" s="13">
        <f t="shared" si="42"/>
        <v>0.11162629954679038</v>
      </c>
      <c r="W89" s="13">
        <f t="shared" si="42"/>
        <v>0.11162629954679038</v>
      </c>
      <c r="X89" s="14">
        <f t="shared" si="42"/>
        <v>0.11162629954679038</v>
      </c>
      <c r="Z89" s="16" t="s">
        <v>32</v>
      </c>
      <c r="AA89" s="16">
        <f t="shared" si="39"/>
        <v>0.11162629954679038</v>
      </c>
      <c r="AB89" s="14">
        <f t="shared" si="40"/>
        <v>0</v>
      </c>
      <c r="AC89" s="14">
        <f t="shared" si="41"/>
        <v>0.11162629954679038</v>
      </c>
      <c r="AD89" s="14"/>
    </row>
    <row r="90" spans="1:30" ht="15" thickBot="1" x14ac:dyDescent="0.4">
      <c r="A90" s="8" t="s">
        <v>33</v>
      </c>
      <c r="B90" s="4">
        <f>B88-B84</f>
        <v>1.5715563999999631</v>
      </c>
      <c r="C90" s="5">
        <f t="shared" ref="C90:X90" si="43">C88-C84</f>
        <v>12.62605469999971</v>
      </c>
      <c r="D90" s="5">
        <f t="shared" si="43"/>
        <v>1.0519724916666562</v>
      </c>
      <c r="E90" s="5">
        <f t="shared" si="43"/>
        <v>6.2402896944101088E-3</v>
      </c>
      <c r="F90" s="5">
        <f t="shared" si="43"/>
        <v>1.2710070818180323</v>
      </c>
      <c r="G90" s="5">
        <f t="shared" si="43"/>
        <v>0.45347695515047348</v>
      </c>
      <c r="H90" s="5">
        <f t="shared" si="43"/>
        <v>47</v>
      </c>
      <c r="I90" s="5">
        <f t="shared" si="43"/>
        <v>47</v>
      </c>
      <c r="J90" s="5">
        <f t="shared" si="43"/>
        <v>0.32980728948470883</v>
      </c>
      <c r="K90" s="5">
        <f t="shared" si="43"/>
        <v>4.8444366786039028E-3</v>
      </c>
      <c r="L90" s="5">
        <f t="shared" si="43"/>
        <v>0.11327854417930305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0</v>
      </c>
      <c r="Q90" s="5">
        <f t="shared" si="43"/>
        <v>1.6148122262013009E-3</v>
      </c>
      <c r="R90" s="5">
        <f t="shared" si="43"/>
        <v>0.32980728948470883</v>
      </c>
      <c r="S90" s="5">
        <f t="shared" si="43"/>
        <v>0.28157431715898729</v>
      </c>
      <c r="T90" s="5">
        <f t="shared" si="43"/>
        <v>0.32980728948470883</v>
      </c>
      <c r="U90" s="5">
        <f t="shared" si="43"/>
        <v>0.32980728948470883</v>
      </c>
      <c r="V90" s="5">
        <f t="shared" si="43"/>
        <v>0.32980728948470883</v>
      </c>
      <c r="W90" s="5">
        <f t="shared" si="43"/>
        <v>0.32980728948470883</v>
      </c>
      <c r="X90" s="6">
        <f t="shared" si="43"/>
        <v>0.32980728948470883</v>
      </c>
      <c r="Z90" s="4" t="s">
        <v>33</v>
      </c>
      <c r="AA90" s="4">
        <f t="shared" si="39"/>
        <v>0.32980728948470883</v>
      </c>
      <c r="AB90" s="6">
        <f t="shared" si="40"/>
        <v>1.6148122262013009E-3</v>
      </c>
      <c r="AC90" s="6">
        <f t="shared" si="41"/>
        <v>0.32980728948470883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[26]Globals!C55</f>
        <v>3.5011152999999342</v>
      </c>
      <c r="C95" s="2">
        <f>[26]Globals!D55</f>
        <v>18.15303030799986</v>
      </c>
      <c r="D95" s="2">
        <f>[26]Globals!E55</f>
        <v>0.81286041969070577</v>
      </c>
      <c r="E95" s="2">
        <f>[26]Globals!F55</f>
        <v>8.1153278875516349E-3</v>
      </c>
      <c r="F95" s="2">
        <f>[26]Globals!G55</f>
        <v>0.69398518215132399</v>
      </c>
      <c r="G95" s="2">
        <f>[26]Globals!H55</f>
        <v>0.25407314011790039</v>
      </c>
      <c r="H95" s="2">
        <f>[26]Globals!I55</f>
        <v>99.98</v>
      </c>
      <c r="I95" s="2">
        <f>[26]Globals!J55</f>
        <v>99.98</v>
      </c>
      <c r="J95" s="2">
        <f>[26]Globals!K55</f>
        <v>0.68140088290102241</v>
      </c>
      <c r="K95" s="2">
        <f>[26]Globals!L55</f>
        <v>1</v>
      </c>
      <c r="L95" s="2">
        <f>[26]Globals!M55</f>
        <v>0.64987054145974665</v>
      </c>
      <c r="M95" s="2">
        <f>[26]Globals!N55</f>
        <v>1</v>
      </c>
      <c r="N95" s="2">
        <f>[26]Globals!O55</f>
        <v>1</v>
      </c>
      <c r="O95" s="2">
        <f>[26]Globals!P55</f>
        <v>1</v>
      </c>
      <c r="P95" s="2">
        <f>[26]Globals!Q55</f>
        <v>1</v>
      </c>
      <c r="Q95" s="2">
        <f>[26]Globals!R55</f>
        <v>1</v>
      </c>
      <c r="R95" s="2">
        <f>[26]Globals!S55</f>
        <v>0.68140088290102241</v>
      </c>
      <c r="S95" s="2">
        <f>[26]Globals!T55</f>
        <v>0.44497770734462921</v>
      </c>
      <c r="T95" s="2">
        <f>[26]Globals!U55</f>
        <v>0.68140088290102241</v>
      </c>
      <c r="U95" s="2">
        <f>[26]Globals!V55</f>
        <v>0.68140088290102241</v>
      </c>
      <c r="V95" s="2">
        <f>[26]Globals!W55</f>
        <v>0.68140088290102241</v>
      </c>
      <c r="W95" s="2">
        <f>[26]Globals!X55</f>
        <v>0.68140088290102241</v>
      </c>
      <c r="X95" s="3">
        <f>[26]Globals!Y55</f>
        <v>0.68140088290102241</v>
      </c>
      <c r="Z95" s="1" t="s">
        <v>23</v>
      </c>
      <c r="AA95" s="1">
        <f t="shared" ref="AA95:AA103" si="44">J95</f>
        <v>0.68140088290102241</v>
      </c>
      <c r="AB95" s="3">
        <f t="shared" ref="AB95:AB103" si="45">Q95</f>
        <v>1</v>
      </c>
      <c r="AC95" s="3">
        <f t="shared" ref="AC95:AC103" si="46">X95</f>
        <v>0.68140088290102241</v>
      </c>
      <c r="AD95" s="3"/>
    </row>
    <row r="96" spans="1:30" x14ac:dyDescent="0.35">
      <c r="A96" s="12" t="s">
        <v>24</v>
      </c>
      <c r="B96" s="16">
        <f>[26]Globals!C56</f>
        <v>0.40649579908604871</v>
      </c>
      <c r="C96" s="13">
        <f>[26]Globals!D56</f>
        <v>3.3956346285015231</v>
      </c>
      <c r="D96" s="13">
        <f>[26]Globals!E56</f>
        <v>0.15254298379515149</v>
      </c>
      <c r="E96" s="13">
        <f>[26]Globals!F56</f>
        <v>9.0260081787091882E-4</v>
      </c>
      <c r="F96" s="13">
        <f>[26]Globals!G56</f>
        <v>0.16087411825360851</v>
      </c>
      <c r="G96" s="13">
        <f>[26]Globals!H56</f>
        <v>7.4048401735644212E-2</v>
      </c>
      <c r="H96" s="13">
        <f>[26]Globals!I56</f>
        <v>12.89595728458009</v>
      </c>
      <c r="I96" s="13">
        <f>[26]Globals!J56</f>
        <v>12.89595728458009</v>
      </c>
      <c r="J96" s="13">
        <f>[26]Globals!K56</f>
        <v>9.0163543507202154E-2</v>
      </c>
      <c r="K96" s="13">
        <f>[26]Globals!L56</f>
        <v>0</v>
      </c>
      <c r="L96" s="13">
        <f>[26]Globals!M56</f>
        <v>2.9746571123148959E-2</v>
      </c>
      <c r="M96" s="13">
        <f>[26]Globals!N56</f>
        <v>0</v>
      </c>
      <c r="N96" s="13">
        <f>[26]Globals!O56</f>
        <v>0</v>
      </c>
      <c r="O96" s="13">
        <f>[26]Globals!P56</f>
        <v>0</v>
      </c>
      <c r="P96" s="13">
        <f>[26]Globals!Q56</f>
        <v>0</v>
      </c>
      <c r="Q96" s="13">
        <f>[26]Globals!R56</f>
        <v>0</v>
      </c>
      <c r="R96" s="13">
        <f>[26]Globals!S56</f>
        <v>9.0163543507202154E-2</v>
      </c>
      <c r="S96" s="13">
        <f>[26]Globals!T56</f>
        <v>7.649048133750988E-2</v>
      </c>
      <c r="T96" s="13">
        <f>[26]Globals!U56</f>
        <v>9.0163543507202154E-2</v>
      </c>
      <c r="U96" s="13">
        <f>[26]Globals!V56</f>
        <v>9.0163543507202154E-2</v>
      </c>
      <c r="V96" s="13">
        <f>[26]Globals!W56</f>
        <v>9.0163543507202154E-2</v>
      </c>
      <c r="W96" s="13">
        <f>[26]Globals!X56</f>
        <v>9.0163543507202154E-2</v>
      </c>
      <c r="X96" s="14">
        <f>[26]Globals!Y56</f>
        <v>9.0163543507202154E-2</v>
      </c>
      <c r="Z96" s="16" t="s">
        <v>24</v>
      </c>
      <c r="AA96" s="16">
        <f t="shared" si="44"/>
        <v>9.0163543507202154E-2</v>
      </c>
      <c r="AB96" s="14">
        <f t="shared" si="45"/>
        <v>0</v>
      </c>
      <c r="AC96" s="14">
        <f t="shared" si="46"/>
        <v>9.0163543507202154E-2</v>
      </c>
      <c r="AD96" s="14"/>
    </row>
    <row r="97" spans="1:30" x14ac:dyDescent="0.35">
      <c r="A97" s="12" t="s">
        <v>25</v>
      </c>
      <c r="B97" s="16">
        <f>[26]Globals!C57</f>
        <v>3.0775916999999988</v>
      </c>
      <c r="C97" s="13">
        <f>[26]Globals!D57</f>
        <v>13.924701299999359</v>
      </c>
      <c r="D97" s="13">
        <f>[26]Globals!E57</f>
        <v>0.61942523333330257</v>
      </c>
      <c r="E97" s="13">
        <f>[26]Globals!F57</f>
        <v>7.132401896765418E-3</v>
      </c>
      <c r="F97" s="13">
        <f>[26]Globals!G57</f>
        <v>0.47909722173909841</v>
      </c>
      <c r="G97" s="13">
        <f>[26]Globals!H57</f>
        <v>0.18013901030017179</v>
      </c>
      <c r="H97" s="13">
        <f>[26]Globals!I57</f>
        <v>77</v>
      </c>
      <c r="I97" s="13">
        <f>[26]Globals!J57</f>
        <v>77</v>
      </c>
      <c r="J97" s="13">
        <f>[26]Globals!K57</f>
        <v>0.5</v>
      </c>
      <c r="K97" s="13">
        <f>[26]Globals!L57</f>
        <v>1</v>
      </c>
      <c r="L97" s="13">
        <f>[26]Globals!M57</f>
        <v>0.58143771019477253</v>
      </c>
      <c r="M97" s="13">
        <f>[26]Globals!N57</f>
        <v>1</v>
      </c>
      <c r="N97" s="13">
        <f>[26]Globals!O57</f>
        <v>1</v>
      </c>
      <c r="O97" s="13">
        <f>[26]Globals!P57</f>
        <v>1</v>
      </c>
      <c r="P97" s="13">
        <f>[26]Globals!Q57</f>
        <v>1</v>
      </c>
      <c r="Q97" s="13">
        <f>[26]Globals!R57</f>
        <v>1</v>
      </c>
      <c r="R97" s="13">
        <f>[26]Globals!S57</f>
        <v>0.5</v>
      </c>
      <c r="S97" s="13">
        <f>[26]Globals!T57</f>
        <v>0.30721621810439248</v>
      </c>
      <c r="T97" s="13">
        <f>[26]Globals!U57</f>
        <v>0.5</v>
      </c>
      <c r="U97" s="13">
        <f>[26]Globals!V57</f>
        <v>0.5</v>
      </c>
      <c r="V97" s="13">
        <f>[26]Globals!W57</f>
        <v>0.5</v>
      </c>
      <c r="W97" s="13">
        <f>[26]Globals!X57</f>
        <v>0.5</v>
      </c>
      <c r="X97" s="14">
        <f>[26]Globals!Y57</f>
        <v>0.5</v>
      </c>
      <c r="Z97" s="16" t="s">
        <v>25</v>
      </c>
      <c r="AA97" s="16">
        <f t="shared" si="44"/>
        <v>0.5</v>
      </c>
      <c r="AB97" s="14">
        <f t="shared" si="45"/>
        <v>1</v>
      </c>
      <c r="AC97" s="14">
        <f t="shared" si="46"/>
        <v>0.5</v>
      </c>
      <c r="AD97" s="14"/>
    </row>
    <row r="98" spans="1:30" x14ac:dyDescent="0.35">
      <c r="A98" s="12" t="s">
        <v>26</v>
      </c>
      <c r="B98" s="16">
        <f>[26]Globals!C58</f>
        <v>3.1640881999998101</v>
      </c>
      <c r="C98" s="13">
        <f>[26]Globals!D58</f>
        <v>15.6894738500002</v>
      </c>
      <c r="D98" s="13">
        <f>[26]Globals!E58</f>
        <v>0.70241154791661597</v>
      </c>
      <c r="E98" s="13">
        <f>[26]Globals!F58</f>
        <v>7.5241712608508258E-3</v>
      </c>
      <c r="F98" s="13">
        <f>[26]Globals!G58</f>
        <v>0.57143461413032715</v>
      </c>
      <c r="G98" s="13">
        <f>[26]Globals!H58</f>
        <v>0.20387785069638839</v>
      </c>
      <c r="H98" s="13">
        <f>[26]Globals!I58</f>
        <v>91.5</v>
      </c>
      <c r="I98" s="13">
        <f>[26]Globals!J58</f>
        <v>91.5</v>
      </c>
      <c r="J98" s="13">
        <f>[26]Globals!K58</f>
        <v>0.61467889908256879</v>
      </c>
      <c r="K98" s="13">
        <f>[26]Globals!L58</f>
        <v>1</v>
      </c>
      <c r="L98" s="13">
        <f>[26]Globals!M58</f>
        <v>0.63176774643339229</v>
      </c>
      <c r="M98" s="13">
        <f>[26]Globals!N58</f>
        <v>1</v>
      </c>
      <c r="N98" s="13">
        <f>[26]Globals!O58</f>
        <v>1</v>
      </c>
      <c r="O98" s="13">
        <f>[26]Globals!P58</f>
        <v>1</v>
      </c>
      <c r="P98" s="13">
        <f>[26]Globals!Q58</f>
        <v>1</v>
      </c>
      <c r="Q98" s="13">
        <f>[26]Globals!R58</f>
        <v>1</v>
      </c>
      <c r="R98" s="13">
        <f>[26]Globals!S58</f>
        <v>0.61467889908256879</v>
      </c>
      <c r="S98" s="13">
        <f>[26]Globals!T58</f>
        <v>0.39048318763084272</v>
      </c>
      <c r="T98" s="13">
        <f>[26]Globals!U58</f>
        <v>0.61467889908256879</v>
      </c>
      <c r="U98" s="13">
        <f>[26]Globals!V58</f>
        <v>0.61467889908256879</v>
      </c>
      <c r="V98" s="13">
        <f>[26]Globals!W58</f>
        <v>0.61467889908256879</v>
      </c>
      <c r="W98" s="13">
        <f>[26]Globals!X58</f>
        <v>0.61467889908256879</v>
      </c>
      <c r="X98" s="14">
        <f>[26]Globals!Y58</f>
        <v>0.61467889908256879</v>
      </c>
      <c r="Z98" s="16" t="s">
        <v>26</v>
      </c>
      <c r="AA98" s="16">
        <f t="shared" si="44"/>
        <v>0.61467889908256879</v>
      </c>
      <c r="AB98" s="14">
        <f t="shared" si="45"/>
        <v>1</v>
      </c>
      <c r="AC98" s="14">
        <f t="shared" si="46"/>
        <v>0.61467889908256879</v>
      </c>
      <c r="AD98" s="14"/>
    </row>
    <row r="99" spans="1:30" x14ac:dyDescent="0.35">
      <c r="A99" s="12" t="s">
        <v>27</v>
      </c>
      <c r="B99" s="16">
        <f>[26]Globals!C59</f>
        <v>3.259803199999681</v>
      </c>
      <c r="C99" s="13">
        <f>[26]Globals!D59</f>
        <v>16.847081050000241</v>
      </c>
      <c r="D99" s="13">
        <f>[26]Globals!E59</f>
        <v>0.77410258478262939</v>
      </c>
      <c r="E99" s="13">
        <f>[26]Globals!F59</f>
        <v>7.7780133728193104E-3</v>
      </c>
      <c r="F99" s="13">
        <f>[26]Globals!G59</f>
        <v>0.65224898636364637</v>
      </c>
      <c r="G99" s="13">
        <f>[26]Globals!H59</f>
        <v>0.2304287376204773</v>
      </c>
      <c r="H99" s="13">
        <f>[26]Globals!I59</f>
        <v>99.5</v>
      </c>
      <c r="I99" s="13">
        <f>[26]Globals!J59</f>
        <v>99.5</v>
      </c>
      <c r="J99" s="13">
        <f>[26]Globals!K59</f>
        <v>0.67338383838383842</v>
      </c>
      <c r="K99" s="13">
        <f>[26]Globals!L59</f>
        <v>1</v>
      </c>
      <c r="L99" s="13">
        <f>[26]Globals!M59</f>
        <v>0.65938604929691991</v>
      </c>
      <c r="M99" s="13">
        <f>[26]Globals!N59</f>
        <v>1</v>
      </c>
      <c r="N99" s="13">
        <f>[26]Globals!O59</f>
        <v>1</v>
      </c>
      <c r="O99" s="13">
        <f>[26]Globals!P59</f>
        <v>1</v>
      </c>
      <c r="P99" s="13">
        <f>[26]Globals!Q59</f>
        <v>1</v>
      </c>
      <c r="Q99" s="13">
        <f>[26]Globals!R59</f>
        <v>1</v>
      </c>
      <c r="R99" s="13">
        <f>[26]Globals!S59</f>
        <v>0.67338383838383842</v>
      </c>
      <c r="S99" s="13">
        <f>[26]Globals!T59</f>
        <v>0.44496294157903848</v>
      </c>
      <c r="T99" s="13">
        <f>[26]Globals!U59</f>
        <v>0.67338383838383842</v>
      </c>
      <c r="U99" s="13">
        <f>[26]Globals!V59</f>
        <v>0.67338383838383842</v>
      </c>
      <c r="V99" s="13">
        <f>[26]Globals!W59</f>
        <v>0.67338383838383842</v>
      </c>
      <c r="W99" s="13">
        <f>[26]Globals!X59</f>
        <v>0.67338383838383842</v>
      </c>
      <c r="X99" s="14">
        <f>[26]Globals!Y59</f>
        <v>0.67338383838383842</v>
      </c>
      <c r="Z99" s="16" t="s">
        <v>27</v>
      </c>
      <c r="AA99" s="16">
        <f t="shared" si="44"/>
        <v>0.67338383838383842</v>
      </c>
      <c r="AB99" s="14">
        <f t="shared" si="45"/>
        <v>1</v>
      </c>
      <c r="AC99" s="14">
        <f t="shared" si="46"/>
        <v>0.67338383838383842</v>
      </c>
      <c r="AD99" s="14"/>
    </row>
    <row r="100" spans="1:30" x14ac:dyDescent="0.35">
      <c r="A100" s="12" t="s">
        <v>28</v>
      </c>
      <c r="B100" s="16">
        <f>[26]Globals!C60</f>
        <v>3.8458059749997058</v>
      </c>
      <c r="C100" s="13">
        <f>[26]Globals!D60</f>
        <v>19.803035900000481</v>
      </c>
      <c r="D100" s="13">
        <f>[26]Globals!E60</f>
        <v>0.89140444479169378</v>
      </c>
      <c r="E100" s="13">
        <f>[26]Globals!F60</f>
        <v>8.2671665637857779E-3</v>
      </c>
      <c r="F100" s="13">
        <f>[26]Globals!G60</f>
        <v>0.79278818043481458</v>
      </c>
      <c r="G100" s="13">
        <f>[26]Globals!H60</f>
        <v>0.27050691182395142</v>
      </c>
      <c r="H100" s="13">
        <f>[26]Globals!I60</f>
        <v>109</v>
      </c>
      <c r="I100" s="13">
        <f>[26]Globals!J60</f>
        <v>109</v>
      </c>
      <c r="J100" s="13">
        <f>[26]Globals!K60</f>
        <v>0.73230532907952273</v>
      </c>
      <c r="K100" s="13">
        <f>[26]Globals!L60</f>
        <v>1</v>
      </c>
      <c r="L100" s="13">
        <f>[26]Globals!M60</f>
        <v>0.67197985908083602</v>
      </c>
      <c r="M100" s="13">
        <f>[26]Globals!N60</f>
        <v>1</v>
      </c>
      <c r="N100" s="13">
        <f>[26]Globals!O60</f>
        <v>1</v>
      </c>
      <c r="O100" s="13">
        <f>[26]Globals!P60</f>
        <v>1</v>
      </c>
      <c r="P100" s="13">
        <f>[26]Globals!Q60</f>
        <v>1</v>
      </c>
      <c r="Q100" s="13">
        <f>[26]Globals!R60</f>
        <v>1</v>
      </c>
      <c r="R100" s="13">
        <f>[26]Globals!S60</f>
        <v>0.73230532907952273</v>
      </c>
      <c r="S100" s="13">
        <f>[26]Globals!T60</f>
        <v>0.4897828228098568</v>
      </c>
      <c r="T100" s="13">
        <f>[26]Globals!U60</f>
        <v>0.73230532907952273</v>
      </c>
      <c r="U100" s="13">
        <f>[26]Globals!V60</f>
        <v>0.73230532907952273</v>
      </c>
      <c r="V100" s="13">
        <f>[26]Globals!W60</f>
        <v>0.73230532907952273</v>
      </c>
      <c r="W100" s="13">
        <f>[26]Globals!X60</f>
        <v>0.73230532907952273</v>
      </c>
      <c r="X100" s="14">
        <f>[26]Globals!Y60</f>
        <v>0.73230532907952273</v>
      </c>
      <c r="Z100" s="16" t="s">
        <v>28</v>
      </c>
      <c r="AA100" s="16">
        <f t="shared" si="44"/>
        <v>0.73230532907952273</v>
      </c>
      <c r="AB100" s="14">
        <f t="shared" si="45"/>
        <v>1</v>
      </c>
      <c r="AC100" s="14">
        <f t="shared" si="46"/>
        <v>0.73230532907952273</v>
      </c>
      <c r="AD100" s="14"/>
    </row>
    <row r="101" spans="1:30" x14ac:dyDescent="0.35">
      <c r="A101" s="12" t="s">
        <v>29</v>
      </c>
      <c r="B101" s="16">
        <f>[26]Globals!C61</f>
        <v>4.6411177999990514</v>
      </c>
      <c r="C101" s="13">
        <f>[26]Globals!D61</f>
        <v>27.042750300000421</v>
      </c>
      <c r="D101" s="13">
        <f>[26]Globals!E61</f>
        <v>1.268702745454577</v>
      </c>
      <c r="E101" s="13">
        <f>[26]Globals!F61</f>
        <v>1.093709263322911E-2</v>
      </c>
      <c r="F101" s="13">
        <f>[26]Globals!G61</f>
        <v>1.1783134523809999</v>
      </c>
      <c r="G101" s="13">
        <f>[26]Globals!H61</f>
        <v>0.52436985520704316</v>
      </c>
      <c r="H101" s="13">
        <f>[26]Globals!I61</f>
        <v>134</v>
      </c>
      <c r="I101" s="13">
        <f>[26]Globals!J61</f>
        <v>134</v>
      </c>
      <c r="J101" s="13">
        <f>[26]Globals!K61</f>
        <v>0.87012987012987009</v>
      </c>
      <c r="K101" s="13">
        <f>[26]Globals!L61</f>
        <v>1</v>
      </c>
      <c r="L101" s="13">
        <f>[26]Globals!M61</f>
        <v>0.69381443695676037</v>
      </c>
      <c r="M101" s="13">
        <f>[26]Globals!N61</f>
        <v>1</v>
      </c>
      <c r="N101" s="13">
        <f>[26]Globals!O61</f>
        <v>1</v>
      </c>
      <c r="O101" s="13">
        <f>[26]Globals!P61</f>
        <v>1</v>
      </c>
      <c r="P101" s="13">
        <f>[26]Globals!Q61</f>
        <v>1</v>
      </c>
      <c r="Q101" s="13">
        <f>[26]Globals!R61</f>
        <v>1</v>
      </c>
      <c r="R101" s="13">
        <f>[26]Globals!S61</f>
        <v>0.87012987012987009</v>
      </c>
      <c r="S101" s="13">
        <f>[26]Globals!T61</f>
        <v>0.60203294905065974</v>
      </c>
      <c r="T101" s="13">
        <f>[26]Globals!U61</f>
        <v>0.87012987012987009</v>
      </c>
      <c r="U101" s="13">
        <f>[26]Globals!V61</f>
        <v>0.87012987012987009</v>
      </c>
      <c r="V101" s="13">
        <f>[26]Globals!W61</f>
        <v>0.87012987012987009</v>
      </c>
      <c r="W101" s="13">
        <f>[26]Globals!X61</f>
        <v>0.87012987012987009</v>
      </c>
      <c r="X101" s="14">
        <f>[26]Globals!Y61</f>
        <v>0.87012987012987009</v>
      </c>
      <c r="Z101" s="16" t="s">
        <v>29</v>
      </c>
      <c r="AA101" s="16">
        <f t="shared" si="44"/>
        <v>0.87012987012987009</v>
      </c>
      <c r="AB101" s="14">
        <f t="shared" si="45"/>
        <v>1</v>
      </c>
      <c r="AC101" s="14">
        <f t="shared" si="46"/>
        <v>0.87012987012987009</v>
      </c>
      <c r="AD101" s="14"/>
    </row>
    <row r="102" spans="1:30" x14ac:dyDescent="0.35">
      <c r="A102" s="12" t="s">
        <v>32</v>
      </c>
      <c r="B102" s="16">
        <f>B100-B98</f>
        <v>0.68171777499989572</v>
      </c>
      <c r="C102" s="13">
        <f t="shared" ref="C102:X102" si="47">C100-C98</f>
        <v>4.1135620500002812</v>
      </c>
      <c r="D102" s="13">
        <f t="shared" si="47"/>
        <v>0.18899289687507781</v>
      </c>
      <c r="E102" s="13">
        <f t="shared" si="47"/>
        <v>7.4299530293495206E-4</v>
      </c>
      <c r="F102" s="13">
        <f t="shared" si="47"/>
        <v>0.22135356630448744</v>
      </c>
      <c r="G102" s="13">
        <f t="shared" si="47"/>
        <v>6.6629061127563033E-2</v>
      </c>
      <c r="H102" s="13">
        <f t="shared" si="47"/>
        <v>17.5</v>
      </c>
      <c r="I102" s="13">
        <f t="shared" si="47"/>
        <v>17.5</v>
      </c>
      <c r="J102" s="13">
        <f t="shared" si="47"/>
        <v>0.11762642999695394</v>
      </c>
      <c r="K102" s="13">
        <f t="shared" si="47"/>
        <v>0</v>
      </c>
      <c r="L102" s="13">
        <f t="shared" si="47"/>
        <v>4.0212112647443732E-2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0.11762642999695394</v>
      </c>
      <c r="S102" s="13">
        <f t="shared" si="47"/>
        <v>9.9299635179014079E-2</v>
      </c>
      <c r="T102" s="13">
        <f t="shared" si="47"/>
        <v>0.11762642999695394</v>
      </c>
      <c r="U102" s="13">
        <f t="shared" si="47"/>
        <v>0.11762642999695394</v>
      </c>
      <c r="V102" s="13">
        <f t="shared" si="47"/>
        <v>0.11762642999695394</v>
      </c>
      <c r="W102" s="13">
        <f t="shared" si="47"/>
        <v>0.11762642999695394</v>
      </c>
      <c r="X102" s="14">
        <f t="shared" si="47"/>
        <v>0.11762642999695394</v>
      </c>
      <c r="Z102" s="16" t="s">
        <v>32</v>
      </c>
      <c r="AA102" s="16">
        <f t="shared" si="44"/>
        <v>0.11762642999695394</v>
      </c>
      <c r="AB102" s="14">
        <f t="shared" si="45"/>
        <v>0</v>
      </c>
      <c r="AC102" s="14">
        <f t="shared" si="46"/>
        <v>0.11762642999695394</v>
      </c>
      <c r="AD102" s="14"/>
    </row>
    <row r="103" spans="1:30" ht="15" thickBot="1" x14ac:dyDescent="0.4">
      <c r="A103" s="8" t="s">
        <v>33</v>
      </c>
      <c r="B103" s="4">
        <f>B101-B97</f>
        <v>1.5635260999990526</v>
      </c>
      <c r="C103" s="5">
        <f t="shared" ref="C103:X103" si="48">C101-C97</f>
        <v>13.118049000001061</v>
      </c>
      <c r="D103" s="5">
        <f t="shared" si="48"/>
        <v>0.64927751212127438</v>
      </c>
      <c r="E103" s="5">
        <f t="shared" si="48"/>
        <v>3.8046907364636924E-3</v>
      </c>
      <c r="F103" s="5">
        <f t="shared" si="48"/>
        <v>0.69921623064190153</v>
      </c>
      <c r="G103" s="5">
        <f t="shared" si="48"/>
        <v>0.34423084490687139</v>
      </c>
      <c r="H103" s="5">
        <f t="shared" si="48"/>
        <v>57</v>
      </c>
      <c r="I103" s="5">
        <f t="shared" si="48"/>
        <v>57</v>
      </c>
      <c r="J103" s="5">
        <f t="shared" si="48"/>
        <v>0.37012987012987009</v>
      </c>
      <c r="K103" s="5">
        <f t="shared" si="48"/>
        <v>0</v>
      </c>
      <c r="L103" s="5">
        <f t="shared" si="48"/>
        <v>0.11237672676198784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0.37012987012987009</v>
      </c>
      <c r="S103" s="5">
        <f t="shared" si="48"/>
        <v>0.29481673094626726</v>
      </c>
      <c r="T103" s="5">
        <f t="shared" si="48"/>
        <v>0.37012987012987009</v>
      </c>
      <c r="U103" s="5">
        <f t="shared" si="48"/>
        <v>0.37012987012987009</v>
      </c>
      <c r="V103" s="5">
        <f t="shared" si="48"/>
        <v>0.37012987012987009</v>
      </c>
      <c r="W103" s="5">
        <f t="shared" si="48"/>
        <v>0.37012987012987009</v>
      </c>
      <c r="X103" s="6">
        <f t="shared" si="48"/>
        <v>0.37012987012987009</v>
      </c>
      <c r="Z103" s="4" t="s">
        <v>33</v>
      </c>
      <c r="AA103" s="4">
        <f t="shared" si="44"/>
        <v>0.37012987012987009</v>
      </c>
      <c r="AB103" s="6">
        <f t="shared" si="45"/>
        <v>0</v>
      </c>
      <c r="AC103" s="6">
        <f t="shared" si="46"/>
        <v>0.37012987012987009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[27]Globals!C55</f>
        <v>3.2302245159999581</v>
      </c>
      <c r="C108" s="2">
        <f>[27]Globals!D55</f>
        <v>18.973432643999931</v>
      </c>
      <c r="D108" s="2">
        <f>[27]Globals!E55</f>
        <v>0.6268313793360305</v>
      </c>
      <c r="E108" s="2">
        <f>[27]Globals!F55</f>
        <v>5.9571152115609179E-3</v>
      </c>
      <c r="F108" s="2">
        <f>[27]Globals!G55</f>
        <v>0.5432223845303652</v>
      </c>
      <c r="G108" s="2">
        <f>[27]Globals!H55</f>
        <v>0.25443761519535479</v>
      </c>
      <c r="H108" s="2">
        <f>[27]Globals!I55</f>
        <v>105.34</v>
      </c>
      <c r="I108" s="2">
        <f>[27]Globals!J55</f>
        <v>105.34</v>
      </c>
      <c r="J108" s="2">
        <f>[27]Globals!K55</f>
        <v>0.64327130251646281</v>
      </c>
      <c r="K108" s="2">
        <f>[27]Globals!L55</f>
        <v>1</v>
      </c>
      <c r="L108" s="2">
        <f>[27]Globals!M55</f>
        <v>0.64140339142353686</v>
      </c>
      <c r="M108" s="2">
        <f>[27]Globals!N55</f>
        <v>1</v>
      </c>
      <c r="N108" s="2">
        <f>[27]Globals!O55</f>
        <v>1</v>
      </c>
      <c r="O108" s="2">
        <f>[27]Globals!P55</f>
        <v>1</v>
      </c>
      <c r="P108" s="2">
        <f>[27]Globals!Q55</f>
        <v>1</v>
      </c>
      <c r="Q108" s="2">
        <f>[27]Globals!R55</f>
        <v>1</v>
      </c>
      <c r="R108" s="2">
        <f>[27]Globals!S55</f>
        <v>0.64327130251646281</v>
      </c>
      <c r="S108" s="2">
        <f>[27]Globals!T55</f>
        <v>0.4140930061929689</v>
      </c>
      <c r="T108" s="2">
        <f>[27]Globals!U55</f>
        <v>0.64327130251646281</v>
      </c>
      <c r="U108" s="2">
        <f>[27]Globals!V55</f>
        <v>0.64327130251646281</v>
      </c>
      <c r="V108" s="2">
        <f>[27]Globals!W55</f>
        <v>0.64327130251646281</v>
      </c>
      <c r="W108" s="2">
        <f>[27]Globals!X55</f>
        <v>0.64327130251646281</v>
      </c>
      <c r="X108" s="3">
        <f>[27]Globals!Y55</f>
        <v>0.64327130251646281</v>
      </c>
      <c r="Z108" s="1" t="s">
        <v>23</v>
      </c>
      <c r="AA108" s="1">
        <f t="shared" ref="AA108:AA116" si="49">J108</f>
        <v>0.64327130251646281</v>
      </c>
      <c r="AB108" s="3">
        <f t="shared" ref="AB108:AB116" si="50">Q108</f>
        <v>1</v>
      </c>
      <c r="AC108" s="3">
        <f t="shared" ref="AC108:AC116" si="51">X108</f>
        <v>0.64327130251646281</v>
      </c>
      <c r="AD108" s="3"/>
    </row>
    <row r="109" spans="1:30" x14ac:dyDescent="0.35">
      <c r="A109" s="12" t="s">
        <v>24</v>
      </c>
      <c r="B109" s="16">
        <f>[27]Globals!C56</f>
        <v>0.29346692604879898</v>
      </c>
      <c r="C109" s="13">
        <f>[27]Globals!D56</f>
        <v>3.0383606439036641</v>
      </c>
      <c r="D109" s="13">
        <f>[27]Globals!E56</f>
        <v>8.6674553195018877E-2</v>
      </c>
      <c r="E109" s="13">
        <f>[27]Globals!F56</f>
        <v>5.6144185172433828E-4</v>
      </c>
      <c r="F109" s="13">
        <f>[27]Globals!G56</f>
        <v>9.0596789199045333E-2</v>
      </c>
      <c r="G109" s="13">
        <f>[27]Globals!H56</f>
        <v>4.3530822631951717E-2</v>
      </c>
      <c r="H109" s="13">
        <f>[27]Globals!I56</f>
        <v>11.41357945249286</v>
      </c>
      <c r="I109" s="13">
        <f>[27]Globals!J56</f>
        <v>11.41357945249286</v>
      </c>
      <c r="J109" s="13">
        <f>[27]Globals!K56</f>
        <v>6.8988810970310108E-2</v>
      </c>
      <c r="K109" s="13">
        <f>[27]Globals!L56</f>
        <v>0</v>
      </c>
      <c r="L109" s="13">
        <f>[27]Globals!M56</f>
        <v>2.532216486760628E-2</v>
      </c>
      <c r="M109" s="13">
        <f>[27]Globals!N56</f>
        <v>0</v>
      </c>
      <c r="N109" s="13">
        <f>[27]Globals!O56</f>
        <v>0</v>
      </c>
      <c r="O109" s="13">
        <f>[27]Globals!P56</f>
        <v>0</v>
      </c>
      <c r="P109" s="13">
        <f>[27]Globals!Q56</f>
        <v>0</v>
      </c>
      <c r="Q109" s="13">
        <f>[27]Globals!R56</f>
        <v>0</v>
      </c>
      <c r="R109" s="13">
        <f>[27]Globals!S56</f>
        <v>6.8988810970310108E-2</v>
      </c>
      <c r="S109" s="13">
        <f>[27]Globals!T56</f>
        <v>5.9000583086908157E-2</v>
      </c>
      <c r="T109" s="13">
        <f>[27]Globals!U56</f>
        <v>6.8988810970310108E-2</v>
      </c>
      <c r="U109" s="13">
        <f>[27]Globals!V56</f>
        <v>6.8988810970310108E-2</v>
      </c>
      <c r="V109" s="13">
        <f>[27]Globals!W56</f>
        <v>6.8988810970310108E-2</v>
      </c>
      <c r="W109" s="13">
        <f>[27]Globals!X56</f>
        <v>6.8988810970310108E-2</v>
      </c>
      <c r="X109" s="14">
        <f>[27]Globals!Y56</f>
        <v>6.8988810970310108E-2</v>
      </c>
      <c r="Z109" s="16" t="s">
        <v>24</v>
      </c>
      <c r="AA109" s="16">
        <f t="shared" si="49"/>
        <v>6.8988810970310108E-2</v>
      </c>
      <c r="AB109" s="14">
        <f t="shared" si="50"/>
        <v>0</v>
      </c>
      <c r="AC109" s="14">
        <f t="shared" si="51"/>
        <v>6.8988810970310108E-2</v>
      </c>
      <c r="AD109" s="14"/>
    </row>
    <row r="110" spans="1:30" x14ac:dyDescent="0.35">
      <c r="A110" s="12" t="s">
        <v>25</v>
      </c>
      <c r="B110" s="16">
        <f>[27]Globals!C57</f>
        <v>2.9422892999996288</v>
      </c>
      <c r="C110" s="13">
        <f>[27]Globals!D57</f>
        <v>13.784408799999261</v>
      </c>
      <c r="D110" s="13">
        <f>[27]Globals!E57</f>
        <v>0.48286082258061919</v>
      </c>
      <c r="E110" s="13">
        <f>[27]Globals!F57</f>
        <v>4.9858510752688818E-3</v>
      </c>
      <c r="F110" s="13">
        <f>[27]Globals!G57</f>
        <v>0.38096896333333158</v>
      </c>
      <c r="G110" s="13">
        <f>[27]Globals!H57</f>
        <v>0.18889683960316889</v>
      </c>
      <c r="H110" s="13">
        <f>[27]Globals!I57</f>
        <v>77</v>
      </c>
      <c r="I110" s="13">
        <f>[27]Globals!J57</f>
        <v>77</v>
      </c>
      <c r="J110" s="13">
        <f>[27]Globals!K57</f>
        <v>0.50375939849624063</v>
      </c>
      <c r="K110" s="13">
        <f>[27]Globals!L57</f>
        <v>1</v>
      </c>
      <c r="L110" s="13">
        <f>[27]Globals!M57</f>
        <v>0.58612277952241376</v>
      </c>
      <c r="M110" s="13">
        <f>[27]Globals!N57</f>
        <v>1</v>
      </c>
      <c r="N110" s="13">
        <f>[27]Globals!O57</f>
        <v>1</v>
      </c>
      <c r="O110" s="13">
        <f>[27]Globals!P57</f>
        <v>1</v>
      </c>
      <c r="P110" s="13">
        <f>[27]Globals!Q57</f>
        <v>1</v>
      </c>
      <c r="Q110" s="13">
        <f>[27]Globals!R57</f>
        <v>1</v>
      </c>
      <c r="R110" s="13">
        <f>[27]Globals!S57</f>
        <v>0.50375939849624063</v>
      </c>
      <c r="S110" s="13">
        <f>[27]Globals!T57</f>
        <v>0.29977271929772298</v>
      </c>
      <c r="T110" s="13">
        <f>[27]Globals!U57</f>
        <v>0.50375939849624063</v>
      </c>
      <c r="U110" s="13">
        <f>[27]Globals!V57</f>
        <v>0.50375939849624063</v>
      </c>
      <c r="V110" s="13">
        <f>[27]Globals!W57</f>
        <v>0.50375939849624063</v>
      </c>
      <c r="W110" s="13">
        <f>[27]Globals!X57</f>
        <v>0.50375939849624063</v>
      </c>
      <c r="X110" s="14">
        <f>[27]Globals!Y57</f>
        <v>0.50375939849624063</v>
      </c>
      <c r="Z110" s="16" t="s">
        <v>25</v>
      </c>
      <c r="AA110" s="16">
        <f t="shared" si="49"/>
        <v>0.50375939849624063</v>
      </c>
      <c r="AB110" s="14">
        <f t="shared" si="50"/>
        <v>1</v>
      </c>
      <c r="AC110" s="14">
        <f t="shared" si="51"/>
        <v>0.50375939849624063</v>
      </c>
      <c r="AD110" s="14"/>
    </row>
    <row r="111" spans="1:30" x14ac:dyDescent="0.35">
      <c r="A111" s="12" t="s">
        <v>26</v>
      </c>
      <c r="B111" s="16">
        <f>[27]Globals!C58</f>
        <v>3.0176154000008069</v>
      </c>
      <c r="C111" s="13">
        <f>[27]Globals!D58</f>
        <v>16.772842974998209</v>
      </c>
      <c r="D111" s="13">
        <f>[27]Globals!E58</f>
        <v>0.56931309061584667</v>
      </c>
      <c r="E111" s="13">
        <f>[27]Globals!F58</f>
        <v>5.6160805217119877E-3</v>
      </c>
      <c r="F111" s="13">
        <f>[27]Globals!G58</f>
        <v>0.48219424281753309</v>
      </c>
      <c r="G111" s="13">
        <f>[27]Globals!H58</f>
        <v>0.2399195451279863</v>
      </c>
      <c r="H111" s="13">
        <f>[27]Globals!I58</f>
        <v>97</v>
      </c>
      <c r="I111" s="13">
        <f>[27]Globals!J58</f>
        <v>97</v>
      </c>
      <c r="J111" s="13">
        <f>[27]Globals!K58</f>
        <v>0.59292035398230092</v>
      </c>
      <c r="K111" s="13">
        <f>[27]Globals!L58</f>
        <v>1</v>
      </c>
      <c r="L111" s="13">
        <f>[27]Globals!M58</f>
        <v>0.63165324335883599</v>
      </c>
      <c r="M111" s="13">
        <f>[27]Globals!N58</f>
        <v>1</v>
      </c>
      <c r="N111" s="13">
        <f>[27]Globals!O58</f>
        <v>1</v>
      </c>
      <c r="O111" s="13">
        <f>[27]Globals!P58</f>
        <v>1</v>
      </c>
      <c r="P111" s="13">
        <f>[27]Globals!Q58</f>
        <v>1</v>
      </c>
      <c r="Q111" s="13">
        <f>[27]Globals!R58</f>
        <v>1</v>
      </c>
      <c r="R111" s="13">
        <f>[27]Globals!S58</f>
        <v>0.59292035398230092</v>
      </c>
      <c r="S111" s="13">
        <f>[27]Globals!T58</f>
        <v>0.37548926208003891</v>
      </c>
      <c r="T111" s="13">
        <f>[27]Globals!U58</f>
        <v>0.59292035398230092</v>
      </c>
      <c r="U111" s="13">
        <f>[27]Globals!V58</f>
        <v>0.59292035398230092</v>
      </c>
      <c r="V111" s="13">
        <f>[27]Globals!W58</f>
        <v>0.59292035398230092</v>
      </c>
      <c r="W111" s="13">
        <f>[27]Globals!X58</f>
        <v>0.59292035398230092</v>
      </c>
      <c r="X111" s="14">
        <f>[27]Globals!Y58</f>
        <v>0.59292035398230092</v>
      </c>
      <c r="Z111" s="16" t="s">
        <v>26</v>
      </c>
      <c r="AA111" s="16">
        <f t="shared" si="49"/>
        <v>0.59292035398230092</v>
      </c>
      <c r="AB111" s="14">
        <f t="shared" si="50"/>
        <v>1</v>
      </c>
      <c r="AC111" s="14">
        <f t="shared" si="51"/>
        <v>0.59292035398230092</v>
      </c>
      <c r="AD111" s="14"/>
    </row>
    <row r="112" spans="1:30" x14ac:dyDescent="0.35">
      <c r="A112" s="12" t="s">
        <v>27</v>
      </c>
      <c r="B112" s="16">
        <f>[27]Globals!C59</f>
        <v>3.1042258000003362</v>
      </c>
      <c r="C112" s="13">
        <f>[27]Globals!D59</f>
        <v>18.028534399999661</v>
      </c>
      <c r="D112" s="13">
        <f>[27]Globals!E59</f>
        <v>0.60078080909087217</v>
      </c>
      <c r="E112" s="13">
        <f>[27]Globals!F59</f>
        <v>5.8913753506311039E-3</v>
      </c>
      <c r="F112" s="13">
        <f>[27]Globals!G59</f>
        <v>0.52407247931981948</v>
      </c>
      <c r="G112" s="13">
        <f>[27]Globals!H59</f>
        <v>0.24412966454737209</v>
      </c>
      <c r="H112" s="13">
        <f>[27]Globals!I59</f>
        <v>104</v>
      </c>
      <c r="I112" s="13">
        <f>[27]Globals!J59</f>
        <v>104</v>
      </c>
      <c r="J112" s="13">
        <f>[27]Globals!K59</f>
        <v>0.64423076923076927</v>
      </c>
      <c r="K112" s="13">
        <f>[27]Globals!L59</f>
        <v>1</v>
      </c>
      <c r="L112" s="13">
        <f>[27]Globals!M59</f>
        <v>0.64765722264317349</v>
      </c>
      <c r="M112" s="13">
        <f>[27]Globals!N59</f>
        <v>1</v>
      </c>
      <c r="N112" s="13">
        <f>[27]Globals!O59</f>
        <v>1</v>
      </c>
      <c r="O112" s="13">
        <f>[27]Globals!P59</f>
        <v>1</v>
      </c>
      <c r="P112" s="13">
        <f>[27]Globals!Q59</f>
        <v>1</v>
      </c>
      <c r="Q112" s="13">
        <f>[27]Globals!R59</f>
        <v>1</v>
      </c>
      <c r="R112" s="13">
        <f>[27]Globals!S59</f>
        <v>0.64423076923076927</v>
      </c>
      <c r="S112" s="13">
        <f>[27]Globals!T59</f>
        <v>0.41726439404417232</v>
      </c>
      <c r="T112" s="13">
        <f>[27]Globals!U59</f>
        <v>0.64423076923076927</v>
      </c>
      <c r="U112" s="13">
        <f>[27]Globals!V59</f>
        <v>0.64423076923076927</v>
      </c>
      <c r="V112" s="13">
        <f>[27]Globals!W59</f>
        <v>0.64423076923076927</v>
      </c>
      <c r="W112" s="13">
        <f>[27]Globals!X59</f>
        <v>0.64423076923076927</v>
      </c>
      <c r="X112" s="14">
        <f>[27]Globals!Y59</f>
        <v>0.64423076923076927</v>
      </c>
      <c r="Z112" s="16" t="s">
        <v>27</v>
      </c>
      <c r="AA112" s="16">
        <f t="shared" si="49"/>
        <v>0.64423076923076927</v>
      </c>
      <c r="AB112" s="14">
        <f t="shared" si="50"/>
        <v>1</v>
      </c>
      <c r="AC112" s="14">
        <f t="shared" si="51"/>
        <v>0.64423076923076927</v>
      </c>
      <c r="AD112" s="14"/>
    </row>
    <row r="113" spans="1:30" x14ac:dyDescent="0.35">
      <c r="A113" s="12" t="s">
        <v>28</v>
      </c>
      <c r="B113" s="16">
        <f>[27]Globals!C60</f>
        <v>3.481853849999951</v>
      </c>
      <c r="C113" s="13">
        <f>[27]Globals!D60</f>
        <v>19.81499597500186</v>
      </c>
      <c r="D113" s="13">
        <f>[27]Globals!E60</f>
        <v>0.64416945628785049</v>
      </c>
      <c r="E113" s="13">
        <f>[27]Globals!F60</f>
        <v>6.1683702171368296E-3</v>
      </c>
      <c r="F113" s="13">
        <f>[27]Globals!G60</f>
        <v>0.5642121857758452</v>
      </c>
      <c r="G113" s="13">
        <f>[27]Globals!H60</f>
        <v>0.25779186858730402</v>
      </c>
      <c r="H113" s="13">
        <f>[27]Globals!I60</f>
        <v>113</v>
      </c>
      <c r="I113" s="13">
        <f>[27]Globals!J60</f>
        <v>113</v>
      </c>
      <c r="J113" s="13">
        <f>[27]Globals!K60</f>
        <v>0.69072164948453607</v>
      </c>
      <c r="K113" s="13">
        <f>[27]Globals!L60</f>
        <v>1</v>
      </c>
      <c r="L113" s="13">
        <f>[27]Globals!M60</f>
        <v>0.66015538826896591</v>
      </c>
      <c r="M113" s="13">
        <f>[27]Globals!N60</f>
        <v>1</v>
      </c>
      <c r="N113" s="13">
        <f>[27]Globals!O60</f>
        <v>1</v>
      </c>
      <c r="O113" s="13">
        <f>[27]Globals!P60</f>
        <v>1</v>
      </c>
      <c r="P113" s="13">
        <f>[27]Globals!Q60</f>
        <v>1</v>
      </c>
      <c r="Q113" s="13">
        <f>[27]Globals!R60</f>
        <v>1</v>
      </c>
      <c r="R113" s="13">
        <f>[27]Globals!S60</f>
        <v>0.69072164948453607</v>
      </c>
      <c r="S113" s="13">
        <f>[27]Globals!T60</f>
        <v>0.45634198025964468</v>
      </c>
      <c r="T113" s="13">
        <f>[27]Globals!U60</f>
        <v>0.69072164948453607</v>
      </c>
      <c r="U113" s="13">
        <f>[27]Globals!V60</f>
        <v>0.69072164948453607</v>
      </c>
      <c r="V113" s="13">
        <f>[27]Globals!W60</f>
        <v>0.69072164948453607</v>
      </c>
      <c r="W113" s="13">
        <f>[27]Globals!X60</f>
        <v>0.69072164948453607</v>
      </c>
      <c r="X113" s="14">
        <f>[27]Globals!Y60</f>
        <v>0.69072164948453607</v>
      </c>
      <c r="Z113" s="16" t="s">
        <v>28</v>
      </c>
      <c r="AA113" s="16">
        <f t="shared" si="49"/>
        <v>0.69072164948453607</v>
      </c>
      <c r="AB113" s="14">
        <f t="shared" si="50"/>
        <v>1</v>
      </c>
      <c r="AC113" s="14">
        <f t="shared" si="51"/>
        <v>0.69072164948453607</v>
      </c>
      <c r="AD113" s="14"/>
    </row>
    <row r="114" spans="1:30" x14ac:dyDescent="0.35">
      <c r="A114" s="12" t="s">
        <v>29</v>
      </c>
      <c r="B114" s="16">
        <f>[27]Globals!C61</f>
        <v>3.950437000000647</v>
      </c>
      <c r="C114" s="13">
        <f>[27]Globals!D61</f>
        <v>26.247598400000189</v>
      </c>
      <c r="D114" s="13">
        <f>[27]Globals!E61</f>
        <v>0.86480474137936747</v>
      </c>
      <c r="E114" s="13">
        <f>[27]Globals!F61</f>
        <v>8.3154302055708403E-3</v>
      </c>
      <c r="F114" s="13">
        <f>[27]Globals!G61</f>
        <v>0.75460358928575033</v>
      </c>
      <c r="G114" s="13">
        <f>[27]Globals!H61</f>
        <v>0.49628963618782568</v>
      </c>
      <c r="H114" s="13">
        <f>[27]Globals!I61</f>
        <v>133</v>
      </c>
      <c r="I114" s="13">
        <f>[27]Globals!J61</f>
        <v>133</v>
      </c>
      <c r="J114" s="13">
        <f>[27]Globals!K61</f>
        <v>0.87012987012987009</v>
      </c>
      <c r="K114" s="13">
        <f>[27]Globals!L61</f>
        <v>1</v>
      </c>
      <c r="L114" s="13">
        <f>[27]Globals!M61</f>
        <v>0.69571377265456946</v>
      </c>
      <c r="M114" s="13">
        <f>[27]Globals!N61</f>
        <v>1</v>
      </c>
      <c r="N114" s="13">
        <f>[27]Globals!O61</f>
        <v>1</v>
      </c>
      <c r="O114" s="13">
        <f>[27]Globals!P61</f>
        <v>1</v>
      </c>
      <c r="P114" s="13">
        <f>[27]Globals!Q61</f>
        <v>1</v>
      </c>
      <c r="Q114" s="13">
        <f>[27]Globals!R61</f>
        <v>1</v>
      </c>
      <c r="R114" s="13">
        <f>[27]Globals!S61</f>
        <v>0.87012987012987009</v>
      </c>
      <c r="S114" s="13">
        <f>[27]Globals!T61</f>
        <v>0.60536133464748254</v>
      </c>
      <c r="T114" s="13">
        <f>[27]Globals!U61</f>
        <v>0.87012987012987009</v>
      </c>
      <c r="U114" s="13">
        <f>[27]Globals!V61</f>
        <v>0.87012987012987009</v>
      </c>
      <c r="V114" s="13">
        <f>[27]Globals!W61</f>
        <v>0.87012987012987009</v>
      </c>
      <c r="W114" s="13">
        <f>[27]Globals!X61</f>
        <v>0.87012987012987009</v>
      </c>
      <c r="X114" s="14">
        <f>[27]Globals!Y61</f>
        <v>0.87012987012987009</v>
      </c>
      <c r="Z114" s="16" t="s">
        <v>29</v>
      </c>
      <c r="AA114" s="16">
        <f t="shared" si="49"/>
        <v>0.87012987012987009</v>
      </c>
      <c r="AB114" s="14">
        <f t="shared" si="50"/>
        <v>1</v>
      </c>
      <c r="AC114" s="14">
        <f t="shared" si="51"/>
        <v>0.87012987012987009</v>
      </c>
      <c r="AD114" s="14"/>
    </row>
    <row r="115" spans="1:30" x14ac:dyDescent="0.35">
      <c r="A115" s="12" t="s">
        <v>32</v>
      </c>
      <c r="B115" s="16">
        <f>B113-B111</f>
        <v>0.4642384499991441</v>
      </c>
      <c r="C115" s="13">
        <f t="shared" ref="C115:X115" si="52">C113-C111</f>
        <v>3.0421530000036512</v>
      </c>
      <c r="D115" s="13">
        <f t="shared" si="52"/>
        <v>7.4856365672003822E-2</v>
      </c>
      <c r="E115" s="13">
        <f t="shared" si="52"/>
        <v>5.5228969542484192E-4</v>
      </c>
      <c r="F115" s="13">
        <f t="shared" si="52"/>
        <v>8.2017942958312107E-2</v>
      </c>
      <c r="G115" s="13">
        <f t="shared" si="52"/>
        <v>1.7872323459317718E-2</v>
      </c>
      <c r="H115" s="13">
        <f t="shared" si="52"/>
        <v>16</v>
      </c>
      <c r="I115" s="13">
        <f t="shared" si="52"/>
        <v>16</v>
      </c>
      <c r="J115" s="13">
        <f t="shared" si="52"/>
        <v>9.7801295502235153E-2</v>
      </c>
      <c r="K115" s="13">
        <f t="shared" si="52"/>
        <v>0</v>
      </c>
      <c r="L115" s="13">
        <f t="shared" si="52"/>
        <v>2.8502144910129923E-2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9.7801295502235153E-2</v>
      </c>
      <c r="S115" s="13">
        <f t="shared" si="52"/>
        <v>8.0852718179605765E-2</v>
      </c>
      <c r="T115" s="13">
        <f t="shared" si="52"/>
        <v>9.7801295502235153E-2</v>
      </c>
      <c r="U115" s="13">
        <f t="shared" si="52"/>
        <v>9.7801295502235153E-2</v>
      </c>
      <c r="V115" s="13">
        <f t="shared" si="52"/>
        <v>9.7801295502235153E-2</v>
      </c>
      <c r="W115" s="13">
        <f t="shared" si="52"/>
        <v>9.7801295502235153E-2</v>
      </c>
      <c r="X115" s="14">
        <f t="shared" si="52"/>
        <v>9.7801295502235153E-2</v>
      </c>
      <c r="Z115" s="16" t="s">
        <v>32</v>
      </c>
      <c r="AA115" s="16">
        <f t="shared" si="49"/>
        <v>9.7801295502235153E-2</v>
      </c>
      <c r="AB115" s="14">
        <f t="shared" si="50"/>
        <v>0</v>
      </c>
      <c r="AC115" s="14">
        <f t="shared" si="51"/>
        <v>9.7801295502235153E-2</v>
      </c>
      <c r="AD115" s="14"/>
    </row>
    <row r="116" spans="1:30" ht="15" thickBot="1" x14ac:dyDescent="0.4">
      <c r="A116" s="8" t="s">
        <v>33</v>
      </c>
      <c r="B116" s="4">
        <f>B114-B110</f>
        <v>1.0081477000010182</v>
      </c>
      <c r="C116" s="5">
        <f t="shared" ref="C116:X116" si="53">C114-C110</f>
        <v>12.463189600000929</v>
      </c>
      <c r="D116" s="5">
        <f t="shared" si="53"/>
        <v>0.38194391879874828</v>
      </c>
      <c r="E116" s="5">
        <f t="shared" si="53"/>
        <v>3.3295791303019585E-3</v>
      </c>
      <c r="F116" s="5">
        <f t="shared" si="53"/>
        <v>0.37363462595241875</v>
      </c>
      <c r="G116" s="5">
        <f t="shared" si="53"/>
        <v>0.30739279658465679</v>
      </c>
      <c r="H116" s="5">
        <f t="shared" si="53"/>
        <v>56</v>
      </c>
      <c r="I116" s="5">
        <f t="shared" si="53"/>
        <v>56</v>
      </c>
      <c r="J116" s="5">
        <f t="shared" si="53"/>
        <v>0.36637047163362946</v>
      </c>
      <c r="K116" s="5">
        <f t="shared" si="53"/>
        <v>0</v>
      </c>
      <c r="L116" s="5">
        <f t="shared" si="53"/>
        <v>0.1095909931321557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0.36637047163362946</v>
      </c>
      <c r="S116" s="5">
        <f t="shared" si="53"/>
        <v>0.30558861534975956</v>
      </c>
      <c r="T116" s="5">
        <f t="shared" si="53"/>
        <v>0.36637047163362946</v>
      </c>
      <c r="U116" s="5">
        <f t="shared" si="53"/>
        <v>0.36637047163362946</v>
      </c>
      <c r="V116" s="5">
        <f t="shared" si="53"/>
        <v>0.36637047163362946</v>
      </c>
      <c r="W116" s="5">
        <f t="shared" si="53"/>
        <v>0.36637047163362946</v>
      </c>
      <c r="X116" s="6">
        <f t="shared" si="53"/>
        <v>0.36637047163362946</v>
      </c>
      <c r="Z116" s="4" t="s">
        <v>33</v>
      </c>
      <c r="AA116" s="4">
        <f t="shared" si="49"/>
        <v>0.36637047163362946</v>
      </c>
      <c r="AB116" s="6">
        <f t="shared" si="50"/>
        <v>0</v>
      </c>
      <c r="AC116" s="6">
        <f t="shared" si="51"/>
        <v>0.36637047163362946</v>
      </c>
      <c r="AD116" s="6"/>
    </row>
  </sheetData>
  <conditionalFormatting sqref="AA4:AA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{3F835ACB-32E2-41B8-AEE1-A154D9771819}</x14:id>
        </ext>
      </extLst>
    </cfRule>
  </conditionalFormatting>
  <conditionalFormatting sqref="AB4:AB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{D75781B6-8F96-4F6D-B540-40E20B95086E}</x14:id>
        </ext>
      </extLst>
    </cfRule>
  </conditionalFormatting>
  <conditionalFormatting sqref="AC4:AC12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{49A4127D-41B4-45FD-BCD8-F690D84FCBE6}</x14:id>
        </ext>
      </extLst>
    </cfRule>
  </conditionalFormatting>
  <conditionalFormatting sqref="AA17:AA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{01546396-1799-45EC-9BA8-9E1D9B4BA792}</x14:id>
        </ext>
      </extLst>
    </cfRule>
  </conditionalFormatting>
  <conditionalFormatting sqref="AB17:AB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{38C9A242-F5E4-46CC-AFBF-7211F9CDC3E6}</x14:id>
        </ext>
      </extLst>
    </cfRule>
  </conditionalFormatting>
  <conditionalFormatting sqref="AC17:AC25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{FFE0EFE5-F516-4357-817F-0B5973C1EA1F}</x14:id>
        </ext>
      </extLst>
    </cfRule>
  </conditionalFormatting>
  <conditionalFormatting sqref="AA30:AA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{6E28590D-0433-44F4-92E9-21F5DC35DCAB}</x14:id>
        </ext>
      </extLst>
    </cfRule>
  </conditionalFormatting>
  <conditionalFormatting sqref="AB30:AB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{6FD0918F-95E7-4DCE-8829-364D3914816D}</x14:id>
        </ext>
      </extLst>
    </cfRule>
  </conditionalFormatting>
  <conditionalFormatting sqref="AC30:AC38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{7FB8ECEF-FC5B-438F-8DE3-407C4C35AED6}</x14:id>
        </ext>
      </extLst>
    </cfRule>
  </conditionalFormatting>
  <conditionalFormatting sqref="AA43:AA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{8B278512-82DC-43C8-887A-25EF1E27031A}</x14:id>
        </ext>
      </extLst>
    </cfRule>
  </conditionalFormatting>
  <conditionalFormatting sqref="AB43:AB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{EB6CB337-4693-47A1-ADAB-A273A70D2A00}</x14:id>
        </ext>
      </extLst>
    </cfRule>
  </conditionalFormatting>
  <conditionalFormatting sqref="AC43:AC51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{D76B8A29-7420-4C31-9C27-B61594551E00}</x14:id>
        </ext>
      </extLst>
    </cfRule>
  </conditionalFormatting>
  <conditionalFormatting sqref="AA56:AA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{FA554CC7-B600-4E59-97C3-A2D04367FB82}</x14:id>
        </ext>
      </extLst>
    </cfRule>
  </conditionalFormatting>
  <conditionalFormatting sqref="AB56:AB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{95743070-92D6-44E0-B5E4-448B8E105F17}</x14:id>
        </ext>
      </extLst>
    </cfRule>
  </conditionalFormatting>
  <conditionalFormatting sqref="AC56:AC64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{3E03D646-28D0-4F80-91CE-BB0E0E6CD7E7}</x14:id>
        </ext>
      </extLst>
    </cfRule>
  </conditionalFormatting>
  <conditionalFormatting sqref="AA69:AA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{B40B497D-31AE-41D7-85D3-04BF4E1B0A64}</x14:id>
        </ext>
      </extLst>
    </cfRule>
  </conditionalFormatting>
  <conditionalFormatting sqref="AB69:AB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{B1151EC7-6C80-4B24-B396-78EA202F9C49}</x14:id>
        </ext>
      </extLst>
    </cfRule>
  </conditionalFormatting>
  <conditionalFormatting sqref="AC69:AC77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{614E6FEC-0D73-457A-9C4F-2D300D842894}</x14:id>
        </ext>
      </extLst>
    </cfRule>
  </conditionalFormatting>
  <conditionalFormatting sqref="AA82:AA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{239DE0BE-6B41-4D01-88FC-0705676EE727}</x14:id>
        </ext>
      </extLst>
    </cfRule>
  </conditionalFormatting>
  <conditionalFormatting sqref="AB82:AB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{88B55522-419C-499A-B45C-5486819C8309}</x14:id>
        </ext>
      </extLst>
    </cfRule>
  </conditionalFormatting>
  <conditionalFormatting sqref="AC82:AC90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{7154117C-7257-4310-BCD2-9AEDF1E8582C}</x14:id>
        </ext>
      </extLst>
    </cfRule>
  </conditionalFormatting>
  <conditionalFormatting sqref="AA95:AA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{3A8CDD17-B6FD-4659-9730-A12C9B8D6365}</x14:id>
        </ext>
      </extLst>
    </cfRule>
  </conditionalFormatting>
  <conditionalFormatting sqref="AB95:AB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{E7F2FD4B-CBAE-43B2-92F4-249098BCB2F2}</x14:id>
        </ext>
      </extLst>
    </cfRule>
  </conditionalFormatting>
  <conditionalFormatting sqref="AC95:AC103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{FEFC6A8B-8224-4F67-A366-CCF7F4C1A1E2}</x14:id>
        </ext>
      </extLst>
    </cfRule>
  </conditionalFormatting>
  <conditionalFormatting sqref="AA108:AA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{11BCEB0B-FBCC-482A-8499-45AC772B87E1}</x14:id>
        </ext>
      </extLst>
    </cfRule>
  </conditionalFormatting>
  <conditionalFormatting sqref="AB108:AB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{C8CA0877-781B-45F7-8779-6FC11E8B62BB}</x14:id>
        </ext>
      </extLst>
    </cfRule>
  </conditionalFormatting>
  <conditionalFormatting sqref="AC108:AC116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{B4232F6F-3E1C-4AD8-BCFA-ED1F73F4357D}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{EEB44743-1A44-4F38-8839-6CF92ED80432}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35ACB-32E2-41B8-AEE1-A154D9771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75781B6-8F96-4F6D-B540-40E20B9508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49A4127D-41B4-45FD-BCD8-F690D84FC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01546396-1799-45EC-9BA8-9E1D9B4BA7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8C9A242-F5E4-46CC-AFBF-7211F9CDC3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FE0EFE5-F516-4357-817F-0B5973C1EA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6E28590D-0433-44F4-92E9-21F5DC35DC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6FD0918F-95E7-4DCE-8829-364D391481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7FB8ECEF-FC5B-438F-8DE3-407C4C35AE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8B278512-82DC-43C8-887A-25EF1E270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EB6CB337-4693-47A1-ADAB-A273A70D2A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D76B8A29-7420-4C31-9C27-B61594551E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FA554CC7-B600-4E59-97C3-A2D04367FB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5743070-92D6-44E0-B5E4-448B8E105F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E03D646-28D0-4F80-91CE-BB0E0E6CD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B40B497D-31AE-41D7-85D3-04BF4E1B0A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B1151EC7-6C80-4B24-B396-78EA202F9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614E6FEC-0D73-457A-9C4F-2D300D8428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239DE0BE-6B41-4D01-88FC-0705676EE7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88B55522-419C-499A-B45C-5486819C8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7154117C-7257-4310-BCD2-9AEDF1E85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A8CDD17-B6FD-4659-9730-A12C9B8D63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E7F2FD4B-CBAE-43B2-92F4-249098BCB2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EFC6A8B-8224-4F67-A366-CCF7F4C1A1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1BCEB0B-FBCC-482A-8499-45AC772B87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C8CA0877-781B-45F7-8779-6FC11E8B62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B4232F6F-3E1C-4AD8-BCFA-ED1F73F435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EEB44743-1A44-4F38-8839-6CF92ED8043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FA12144-FAE6-448B-9055-5C1F40E915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PS3'!AH4:AJ4</xm:f>
              <xm:sqref>AK4</xm:sqref>
            </x14:sparkline>
            <x14:sparkline>
              <xm:f>'Globals PS3'!AH5:AJ5</xm:f>
              <xm:sqref>AK5</xm:sqref>
            </x14:sparkline>
            <x14:sparkline>
              <xm:f>'Globals PS3'!AH6:AJ6</xm:f>
              <xm:sqref>AK6</xm:sqref>
            </x14:sparkline>
            <x14:sparkline>
              <xm:f>'Globals PS3'!AH7:AJ7</xm:f>
              <xm:sqref>AK7</xm:sqref>
            </x14:sparkline>
            <x14:sparkline>
              <xm:f>'Globals PS3'!AH8:AJ8</xm:f>
              <xm:sqref>AK8</xm:sqref>
            </x14:sparkline>
            <x14:sparkline>
              <xm:f>'Globals PS3'!AH9:AJ9</xm:f>
              <xm:sqref>AK9</xm:sqref>
            </x14:sparkline>
            <x14:sparkline>
              <xm:f>'Globals PS3'!AH10:AJ10</xm:f>
              <xm:sqref>AK10</xm:sqref>
            </x14:sparkline>
            <x14:sparkline>
              <xm:f>'Globals PS3'!AH11:AJ11</xm:f>
              <xm:sqref>AK11</xm:sqref>
            </x14:sparkline>
            <x14:sparkline>
              <xm:f>'Globals PS3'!AH12:AJ12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552BB2E9-8388-4629-AAF3-95A400102B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PS3'!AA69:AC69</xm:f>
              <xm:sqref>AD69</xm:sqref>
            </x14:sparkline>
            <x14:sparkline>
              <xm:f>'Globals PS3'!AA70:AC70</xm:f>
              <xm:sqref>AD70</xm:sqref>
            </x14:sparkline>
            <x14:sparkline>
              <xm:f>'Globals PS3'!AA71:AC71</xm:f>
              <xm:sqref>AD71</xm:sqref>
            </x14:sparkline>
            <x14:sparkline>
              <xm:f>'Globals PS3'!AA72:AC72</xm:f>
              <xm:sqref>AD72</xm:sqref>
            </x14:sparkline>
            <x14:sparkline>
              <xm:f>'Globals PS3'!AA73:AC73</xm:f>
              <xm:sqref>AD73</xm:sqref>
            </x14:sparkline>
            <x14:sparkline>
              <xm:f>'Globals PS3'!AA74:AC74</xm:f>
              <xm:sqref>AD74</xm:sqref>
            </x14:sparkline>
            <x14:sparkline>
              <xm:f>'Globals PS3'!AA75:AC75</xm:f>
              <xm:sqref>AD75</xm:sqref>
            </x14:sparkline>
            <x14:sparkline>
              <xm:f>'Globals PS3'!AA76:AC76</xm:f>
              <xm:sqref>AD76</xm:sqref>
            </x14:sparkline>
            <x14:sparkline>
              <xm:f>'Globals PS3'!AA77:AC77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5F18853-1153-4F2C-A454-1C234C469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PS3'!AA56:AC56</xm:f>
              <xm:sqref>AD56</xm:sqref>
            </x14:sparkline>
            <x14:sparkline>
              <xm:f>'Globals PS3'!AA57:AC57</xm:f>
              <xm:sqref>AD57</xm:sqref>
            </x14:sparkline>
            <x14:sparkline>
              <xm:f>'Globals PS3'!AA58:AC58</xm:f>
              <xm:sqref>AD58</xm:sqref>
            </x14:sparkline>
            <x14:sparkline>
              <xm:f>'Globals PS3'!AA59:AC59</xm:f>
              <xm:sqref>AD59</xm:sqref>
            </x14:sparkline>
            <x14:sparkline>
              <xm:f>'Globals PS3'!AA60:AC60</xm:f>
              <xm:sqref>AD60</xm:sqref>
            </x14:sparkline>
            <x14:sparkline>
              <xm:f>'Globals PS3'!AA61:AC61</xm:f>
              <xm:sqref>AD61</xm:sqref>
            </x14:sparkline>
            <x14:sparkline>
              <xm:f>'Globals PS3'!AA62:AC62</xm:f>
              <xm:sqref>AD62</xm:sqref>
            </x14:sparkline>
            <x14:sparkline>
              <xm:f>'Globals PS3'!AA63:AC63</xm:f>
              <xm:sqref>AD63</xm:sqref>
            </x14:sparkline>
            <x14:sparkline>
              <xm:f>'Globals PS3'!AA64:AC64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CDD29D66-C8A4-41EA-ADAB-CADA0B720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PS3'!AA43:AC43</xm:f>
              <xm:sqref>AD43</xm:sqref>
            </x14:sparkline>
            <x14:sparkline>
              <xm:f>'Globals PS3'!AA44:AC44</xm:f>
              <xm:sqref>AD44</xm:sqref>
            </x14:sparkline>
            <x14:sparkline>
              <xm:f>'Globals PS3'!AA45:AC45</xm:f>
              <xm:sqref>AD45</xm:sqref>
            </x14:sparkline>
            <x14:sparkline>
              <xm:f>'Globals PS3'!AA46:AC46</xm:f>
              <xm:sqref>AD46</xm:sqref>
            </x14:sparkline>
            <x14:sparkline>
              <xm:f>'Globals PS3'!AA47:AC47</xm:f>
              <xm:sqref>AD47</xm:sqref>
            </x14:sparkline>
            <x14:sparkline>
              <xm:f>'Globals PS3'!AA48:AC48</xm:f>
              <xm:sqref>AD48</xm:sqref>
            </x14:sparkline>
            <x14:sparkline>
              <xm:f>'Globals PS3'!AA49:AC49</xm:f>
              <xm:sqref>AD49</xm:sqref>
            </x14:sparkline>
            <x14:sparkline>
              <xm:f>'Globals PS3'!AA50:AC50</xm:f>
              <xm:sqref>AD50</xm:sqref>
            </x14:sparkline>
            <x14:sparkline>
              <xm:f>'Globals PS3'!AA51:AC51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232ED263-DFF7-4520-BDD8-7DDEF241EC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PS3'!AA30:AC30</xm:f>
              <xm:sqref>AD30</xm:sqref>
            </x14:sparkline>
            <x14:sparkline>
              <xm:f>'Globals PS3'!AA31:AC31</xm:f>
              <xm:sqref>AD31</xm:sqref>
            </x14:sparkline>
            <x14:sparkline>
              <xm:f>'Globals PS3'!AA32:AC32</xm:f>
              <xm:sqref>AD32</xm:sqref>
            </x14:sparkline>
            <x14:sparkline>
              <xm:f>'Globals PS3'!AA33:AC33</xm:f>
              <xm:sqref>AD33</xm:sqref>
            </x14:sparkline>
            <x14:sparkline>
              <xm:f>'Globals PS3'!AA34:AC34</xm:f>
              <xm:sqref>AD34</xm:sqref>
            </x14:sparkline>
            <x14:sparkline>
              <xm:f>'Globals PS3'!AA35:AC35</xm:f>
              <xm:sqref>AD35</xm:sqref>
            </x14:sparkline>
            <x14:sparkline>
              <xm:f>'Globals PS3'!AA36:AC36</xm:f>
              <xm:sqref>AD36</xm:sqref>
            </x14:sparkline>
            <x14:sparkline>
              <xm:f>'Globals PS3'!AA37:AC37</xm:f>
              <xm:sqref>AD37</xm:sqref>
            </x14:sparkline>
            <x14:sparkline>
              <xm:f>'Globals PS3'!AA38:AC38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10306E7C-614A-4681-95F9-F0154CDA74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PS3'!AA4:AC4</xm:f>
              <xm:sqref>AD4</xm:sqref>
            </x14:sparkline>
            <x14:sparkline>
              <xm:f>'Globals PS3'!AA5:AC5</xm:f>
              <xm:sqref>AD5</xm:sqref>
            </x14:sparkline>
            <x14:sparkline>
              <xm:f>'Globals PS3'!AA6:AC6</xm:f>
              <xm:sqref>AD6</xm:sqref>
            </x14:sparkline>
            <x14:sparkline>
              <xm:f>'Globals PS3'!AA7:AC7</xm:f>
              <xm:sqref>AD7</xm:sqref>
            </x14:sparkline>
            <x14:sparkline>
              <xm:f>'Globals PS3'!AA8:AC8</xm:f>
              <xm:sqref>AD8</xm:sqref>
            </x14:sparkline>
            <x14:sparkline>
              <xm:f>'Globals PS3'!AA9:AC9</xm:f>
              <xm:sqref>AD9</xm:sqref>
            </x14:sparkline>
            <x14:sparkline>
              <xm:f>'Globals PS3'!AA10:AC10</xm:f>
              <xm:sqref>AD10</xm:sqref>
            </x14:sparkline>
            <x14:sparkline>
              <xm:f>'Globals PS3'!AA11:AC11</xm:f>
              <xm:sqref>AD11</xm:sqref>
            </x14:sparkline>
            <x14:sparkline>
              <xm:f>'Globals PS3'!AA12:AC12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2D7AA59-80FD-421A-8D1A-407CA71B53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PS3'!AA17:AC17</xm:f>
              <xm:sqref>AD17</xm:sqref>
            </x14:sparkline>
            <x14:sparkline>
              <xm:f>'Globals PS3'!AA18:AC18</xm:f>
              <xm:sqref>AD18</xm:sqref>
            </x14:sparkline>
            <x14:sparkline>
              <xm:f>'Globals PS3'!AA19:AC19</xm:f>
              <xm:sqref>AD19</xm:sqref>
            </x14:sparkline>
            <x14:sparkline>
              <xm:f>'Globals PS3'!AA20:AC20</xm:f>
              <xm:sqref>AD20</xm:sqref>
            </x14:sparkline>
            <x14:sparkline>
              <xm:f>'Globals PS3'!AA21:AC21</xm:f>
              <xm:sqref>AD21</xm:sqref>
            </x14:sparkline>
            <x14:sparkline>
              <xm:f>'Globals PS3'!AA22:AC22</xm:f>
              <xm:sqref>AD22</xm:sqref>
            </x14:sparkline>
            <x14:sparkline>
              <xm:f>'Globals PS3'!AA23:AC23</xm:f>
              <xm:sqref>AD23</xm:sqref>
            </x14:sparkline>
            <x14:sparkline>
              <xm:f>'Globals PS3'!AA24:AC24</xm:f>
              <xm:sqref>AD24</xm:sqref>
            </x14:sparkline>
            <x14:sparkline>
              <xm:f>'Globals PS3'!AA25:AC25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E8F10AB2-36BC-49E3-A5A1-25B18D47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PS3'!AA82:AC82</xm:f>
              <xm:sqref>AD82</xm:sqref>
            </x14:sparkline>
            <x14:sparkline>
              <xm:f>'Globals PS3'!AA83:AC83</xm:f>
              <xm:sqref>AD83</xm:sqref>
            </x14:sparkline>
            <x14:sparkline>
              <xm:f>'Globals PS3'!AA84:AC84</xm:f>
              <xm:sqref>AD84</xm:sqref>
            </x14:sparkline>
            <x14:sparkline>
              <xm:f>'Globals PS3'!AA85:AC85</xm:f>
              <xm:sqref>AD85</xm:sqref>
            </x14:sparkline>
            <x14:sparkline>
              <xm:f>'Globals PS3'!AA86:AC86</xm:f>
              <xm:sqref>AD86</xm:sqref>
            </x14:sparkline>
            <x14:sparkline>
              <xm:f>'Globals PS3'!AA87:AC87</xm:f>
              <xm:sqref>AD87</xm:sqref>
            </x14:sparkline>
            <x14:sparkline>
              <xm:f>'Globals PS3'!AA88:AC88</xm:f>
              <xm:sqref>AD88</xm:sqref>
            </x14:sparkline>
            <x14:sparkline>
              <xm:f>'Globals PS3'!AA89:AC89</xm:f>
              <xm:sqref>AD89</xm:sqref>
            </x14:sparkline>
            <x14:sparkline>
              <xm:f>'Globals PS3'!AA90:AC90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676700A9-1150-44DE-9AD8-79095425F0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PS3'!AA95:AC95</xm:f>
              <xm:sqref>AD95</xm:sqref>
            </x14:sparkline>
            <x14:sparkline>
              <xm:f>'Globals PS3'!AA96:AC96</xm:f>
              <xm:sqref>AD96</xm:sqref>
            </x14:sparkline>
            <x14:sparkline>
              <xm:f>'Globals PS3'!AA97:AC97</xm:f>
              <xm:sqref>AD97</xm:sqref>
            </x14:sparkline>
            <x14:sparkline>
              <xm:f>'Globals PS3'!AA98:AC98</xm:f>
              <xm:sqref>AD98</xm:sqref>
            </x14:sparkline>
            <x14:sparkline>
              <xm:f>'Globals PS3'!AA99:AC99</xm:f>
              <xm:sqref>AD99</xm:sqref>
            </x14:sparkline>
            <x14:sparkline>
              <xm:f>'Globals PS3'!AA100:AC100</xm:f>
              <xm:sqref>AD100</xm:sqref>
            </x14:sparkline>
            <x14:sparkline>
              <xm:f>'Globals PS3'!AA101:AC101</xm:f>
              <xm:sqref>AD101</xm:sqref>
            </x14:sparkline>
            <x14:sparkline>
              <xm:f>'Globals PS3'!AA102:AC102</xm:f>
              <xm:sqref>AD102</xm:sqref>
            </x14:sparkline>
            <x14:sparkline>
              <xm:f>'Globals PS3'!AA103:AC103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9B0F2253-D528-4C68-BA49-0D10D435D8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PS3'!AA108:AC108</xm:f>
              <xm:sqref>AD108</xm:sqref>
            </x14:sparkline>
            <x14:sparkline>
              <xm:f>'Globals PS3'!AA109:AC109</xm:f>
              <xm:sqref>AD109</xm:sqref>
            </x14:sparkline>
            <x14:sparkline>
              <xm:f>'Globals PS3'!AA110:AC110</xm:f>
              <xm:sqref>AD110</xm:sqref>
            </x14:sparkline>
            <x14:sparkline>
              <xm:f>'Globals PS3'!AA111:AC111</xm:f>
              <xm:sqref>AD111</xm:sqref>
            </x14:sparkline>
            <x14:sparkline>
              <xm:f>'Globals PS3'!AA112:AC112</xm:f>
              <xm:sqref>AD112</xm:sqref>
            </x14:sparkline>
            <x14:sparkline>
              <xm:f>'Globals PS3'!AA113:AC113</xm:f>
              <xm:sqref>AD113</xm:sqref>
            </x14:sparkline>
            <x14:sparkline>
              <xm:f>'Globals PS3'!AA114:AC114</xm:f>
              <xm:sqref>AD114</xm:sqref>
            </x14:sparkline>
            <x14:sparkline>
              <xm:f>'Globals PS3'!AA115:AC115</xm:f>
              <xm:sqref>AD115</xm:sqref>
            </x14:sparkline>
            <x14:sparkline>
              <xm:f>'Globals PS3'!AA116:AC116</xm:f>
              <xm:sqref>AD116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43F-9C38-400B-A120-0ACBE6AD6A8E}">
  <dimension ref="A1:AB116"/>
  <sheetViews>
    <sheetView tabSelected="1" topLeftCell="F1" workbookViewId="0">
      <selection activeCell="AI36" sqref="AI36"/>
    </sheetView>
  </sheetViews>
  <sheetFormatPr defaultRowHeight="14.5" x14ac:dyDescent="0.35"/>
  <cols>
    <col min="24" max="24" width="12.26953125" customWidth="1"/>
    <col min="25" max="25" width="11" customWidth="1"/>
    <col min="26" max="26" width="12.90625" customWidth="1"/>
  </cols>
  <sheetData>
    <row r="1" spans="1:26" ht="15" thickBot="1" x14ac:dyDescent="0.4">
      <c r="A1" s="9" t="s">
        <v>31</v>
      </c>
      <c r="B1" s="10">
        <v>3</v>
      </c>
      <c r="C1" s="11">
        <v>2</v>
      </c>
    </row>
    <row r="2" spans="1:26" ht="15" thickBot="1" x14ac:dyDescent="0.4">
      <c r="A2" s="8" t="s">
        <v>30</v>
      </c>
      <c r="B2" s="13">
        <v>2</v>
      </c>
      <c r="C2" s="14">
        <v>2</v>
      </c>
      <c r="V2" s="9" t="s">
        <v>30</v>
      </c>
    </row>
    <row r="3" spans="1:26" ht="15" thickBot="1" x14ac:dyDescent="0.4">
      <c r="A3" s="9"/>
      <c r="B3" s="17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21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5" t="s">
        <v>22</v>
      </c>
      <c r="R3" s="15" t="s">
        <v>8</v>
      </c>
      <c r="S3" s="10" t="s">
        <v>15</v>
      </c>
      <c r="T3" s="11" t="s">
        <v>22</v>
      </c>
      <c r="V3" s="15" t="s">
        <v>34</v>
      </c>
      <c r="W3" s="10" t="s">
        <v>35</v>
      </c>
      <c r="X3" s="10" t="s">
        <v>36</v>
      </c>
      <c r="Y3" s="10" t="s">
        <v>37</v>
      </c>
      <c r="Z3" s="11" t="s">
        <v>38</v>
      </c>
    </row>
    <row r="4" spans="1:26" x14ac:dyDescent="0.35">
      <c r="A4" s="7" t="s">
        <v>23</v>
      </c>
      <c r="B4" s="18">
        <f>AVERAGE('Globals PS1'!J4,'Globals PS2'!J4,'Globals PS3'!J4)</f>
        <v>0.83584015877221296</v>
      </c>
      <c r="C4" s="2">
        <f>AVERAGE('Globals PS1'!K4,'Globals PS2'!K4,'Globals PS3'!K4)</f>
        <v>0.9052372702695437</v>
      </c>
      <c r="D4" s="2">
        <f>AVERAGE('Globals PS1'!L4,'Globals PS2'!L4,'Globals PS3'!L4)</f>
        <v>0.71228788860764958</v>
      </c>
      <c r="E4" s="2">
        <f>AVERAGE('Globals PS1'!M4,'Globals PS2'!M4,'Globals PS3'!M4)</f>
        <v>0.99173275714498932</v>
      </c>
      <c r="F4" s="2">
        <f>AVERAGE('Globals PS1'!N4,'Globals PS2'!N4,'Globals PS3'!N4)</f>
        <v>1</v>
      </c>
      <c r="G4" s="2">
        <f>AVERAGE('Globals PS1'!O4,'Globals PS2'!O4,'Globals PS3'!O4)</f>
        <v>0.99280013688797386</v>
      </c>
      <c r="H4" s="2">
        <f>AVERAGE('Globals PS1'!P4,'Globals PS2'!P4,'Globals PS3'!P4)</f>
        <v>1</v>
      </c>
      <c r="I4" s="22">
        <f>AVERAGE('Globals PS1'!Q4,'Globals PS2'!Q4,'Globals PS3'!Q4)</f>
        <v>0.96601246905250593</v>
      </c>
      <c r="J4" s="2">
        <f>AVERAGE('Globals PS1'!R4,'Globals PS2'!R4,'Globals PS3'!R4)</f>
        <v>0.75689903402818548</v>
      </c>
      <c r="K4" s="2">
        <f>AVERAGE('Globals PS1'!S4,'Globals PS2'!S4,'Globals PS3'!S4)</f>
        <v>0.60077447035387366</v>
      </c>
      <c r="L4" s="2">
        <f>AVERAGE('Globals PS1'!T4,'Globals PS2'!T4,'Globals PS3'!T4)</f>
        <v>0.82966335500227173</v>
      </c>
      <c r="M4" s="2">
        <f>AVERAGE('Globals PS1'!U4,'Globals PS2'!U4,'Globals PS3'!U4)</f>
        <v>0.83584015877221296</v>
      </c>
      <c r="N4" s="2">
        <f>AVERAGE('Globals PS1'!V4,'Globals PS2'!V4,'Globals PS3'!V4)</f>
        <v>0.83047743570434918</v>
      </c>
      <c r="O4" s="2">
        <f>AVERAGE('Globals PS1'!W4,'Globals PS2'!W4,'Globals PS3'!W4)</f>
        <v>0.83584015877221296</v>
      </c>
      <c r="P4" s="26">
        <f>AVERAGE('Globals PS1'!X4,'Globals PS2'!X4,'Globals PS3'!X4)</f>
        <v>0.80773887616824913</v>
      </c>
      <c r="R4" s="16" t="b">
        <f>IF(B4=MAX(B$4,B$17,B$30,B$43,B$56,B$69,B$82,B$95,B$108),TRUE,FALSE)</f>
        <v>1</v>
      </c>
      <c r="S4" s="13" t="b">
        <f>IF(I4=MAX(I$4,I$17,I$30,I$43,I$56,I$69,I$82,I$95,I$108),TRUE,FALSE)</f>
        <v>0</v>
      </c>
      <c r="T4" s="14" t="b">
        <f>IF(P4=MAX(P$4,P$17,P$30,P$43,P$56,P$69,P$82,P$95,P$108),TRUE,FALSE)</f>
        <v>1</v>
      </c>
      <c r="V4" s="16">
        <v>2</v>
      </c>
      <c r="W4" s="13">
        <v>2</v>
      </c>
      <c r="X4" s="29">
        <f>B8</f>
        <v>0.85346587621768888</v>
      </c>
      <c r="Y4" s="30">
        <f>I8</f>
        <v>0.9687850752255277</v>
      </c>
      <c r="Z4" s="31">
        <f>P8</f>
        <v>0.82805783685833045</v>
      </c>
    </row>
    <row r="5" spans="1:26" x14ac:dyDescent="0.35">
      <c r="A5" s="12" t="s">
        <v>24</v>
      </c>
      <c r="B5" s="19">
        <f>AVERAGE('Globals PS1'!J5,'Globals PS2'!J5,'Globals PS3'!J5)</f>
        <v>0.10054198156279172</v>
      </c>
      <c r="C5" s="13">
        <f>AVERAGE('Globals PS1'!K5,'Globals PS2'!K5,'Globals PS3'!K5)</f>
        <v>1.5968355670749456E-2</v>
      </c>
      <c r="D5" s="13">
        <f>AVERAGE('Globals PS1'!L5,'Globals PS2'!L5,'Globals PS3'!L5)</f>
        <v>5.3504222748466224E-2</v>
      </c>
      <c r="E5" s="13">
        <f>AVERAGE('Globals PS1'!M5,'Globals PS2'!M5,'Globals PS3'!M5)</f>
        <v>2.0529768509182873E-2</v>
      </c>
      <c r="F5" s="13">
        <f>AVERAGE('Globals PS1'!N5,'Globals PS2'!N5,'Globals PS3'!N5)</f>
        <v>0</v>
      </c>
      <c r="G5" s="13">
        <f>AVERAGE('Globals PS1'!O5,'Globals PS2'!O5,'Globals PS3'!O5)</f>
        <v>2.0522076412952266E-2</v>
      </c>
      <c r="H5" s="13">
        <f>AVERAGE('Globals PS1'!P5,'Globals PS2'!P5,'Globals PS3'!P5)</f>
        <v>0</v>
      </c>
      <c r="I5" s="23">
        <f>AVERAGE('Globals PS1'!Q5,'Globals PS2'!Q5,'Globals PS3'!Q5)</f>
        <v>8.6710581882700477E-3</v>
      </c>
      <c r="J5" s="13">
        <f>AVERAGE('Globals PS1'!R5,'Globals PS2'!R5,'Globals PS3'!R5)</f>
        <v>9.3403707081564077E-2</v>
      </c>
      <c r="K5" s="13">
        <f>AVERAGE('Globals PS1'!S5,'Globals PS2'!S5,'Globals PS3'!S5)</f>
        <v>0.11360907303508072</v>
      </c>
      <c r="L5" s="13">
        <f>AVERAGE('Globals PS1'!T5,'Globals PS2'!T5,'Globals PS3'!T5)</f>
        <v>0.11077868925992095</v>
      </c>
      <c r="M5" s="13">
        <f>AVERAGE('Globals PS1'!U5,'Globals PS2'!U5,'Globals PS3'!U5)</f>
        <v>0.10054198156279172</v>
      </c>
      <c r="N5" s="13">
        <f>AVERAGE('Globals PS1'!V5,'Globals PS2'!V5,'Globals PS3'!V5)</f>
        <v>0.11043048008050538</v>
      </c>
      <c r="O5" s="13">
        <f>AVERAGE('Globals PS1'!W5,'Globals PS2'!W5,'Globals PS3'!W5)</f>
        <v>0.10054198156279172</v>
      </c>
      <c r="P5" s="27">
        <f>AVERAGE('Globals PS1'!X5,'Globals PS2'!X5,'Globals PS3'!X5)</f>
        <v>0.10022149750840169</v>
      </c>
      <c r="R5" s="16" t="b">
        <f>IF(B5=MIN(B$5,B$18,B$31,B$44,B$57,B$70,B$83,B$96,B$109),TRUE,FALSE)</f>
        <v>0</v>
      </c>
      <c r="S5" s="13" t="b">
        <f>IF(I5=MIN(I$5,I$18,I$31,I$44,I$57,I$70,I$83,I$96,I$109),TRUE,FALSE)</f>
        <v>0</v>
      </c>
      <c r="T5" s="14" t="b">
        <f>IF(P5=MIN(P$5,P$18,P$31,P$44,P$57,P$70,P$83,P$96,P$109),TRUE,FALSE)</f>
        <v>0</v>
      </c>
      <c r="V5" s="16">
        <v>2</v>
      </c>
      <c r="W5" s="13">
        <v>4</v>
      </c>
      <c r="X5" s="32">
        <f>B21</f>
        <v>0.76799292739648595</v>
      </c>
      <c r="Y5" s="33">
        <f>I21</f>
        <v>0.98684099786956481</v>
      </c>
      <c r="Z5" s="34">
        <f>P21</f>
        <v>0.75765821233302744</v>
      </c>
    </row>
    <row r="6" spans="1:26" ht="15" thickBot="1" x14ac:dyDescent="0.4">
      <c r="A6" s="12" t="s">
        <v>25</v>
      </c>
      <c r="B6" s="19">
        <f>AVERAGE('Globals PS1'!J6,'Globals PS2'!J6,'Globals PS3'!J6)</f>
        <v>0.69509605735809543</v>
      </c>
      <c r="C6" s="13">
        <f>AVERAGE('Globals PS1'!K6,'Globals PS2'!K6,'Globals PS3'!K6)</f>
        <v>0.87342361283672687</v>
      </c>
      <c r="D6" s="13">
        <f>AVERAGE('Globals PS1'!L6,'Globals PS2'!L6,'Globals PS3'!L6)</f>
        <v>0.60666908841288458</v>
      </c>
      <c r="E6" s="13">
        <f>AVERAGE('Globals PS1'!M6,'Globals PS2'!M6,'Globals PS3'!M6)</f>
        <v>0.91661653601172766</v>
      </c>
      <c r="F6" s="13">
        <f>AVERAGE('Globals PS1'!N6,'Globals PS2'!N6,'Globals PS3'!N6)</f>
        <v>1</v>
      </c>
      <c r="G6" s="13">
        <f>AVERAGE('Globals PS1'!O6,'Globals PS2'!O6,'Globals PS3'!O6)</f>
        <v>0.9155507844046884</v>
      </c>
      <c r="H6" s="13">
        <f>AVERAGE('Globals PS1'!P6,'Globals PS2'!P6,'Globals PS3'!P6)</f>
        <v>1</v>
      </c>
      <c r="I6" s="23">
        <f>AVERAGE('Globals PS1'!Q6,'Globals PS2'!Q6,'Globals PS3'!Q6)</f>
        <v>0.93979380321022699</v>
      </c>
      <c r="J6" s="13">
        <f>AVERAGE('Globals PS1'!R6,'Globals PS2'!R6,'Globals PS3'!R6)</f>
        <v>0.62474191642712695</v>
      </c>
      <c r="K6" s="13">
        <f>AVERAGE('Globals PS1'!S6,'Globals PS2'!S6,'Globals PS3'!S6)</f>
        <v>0.42102170831293889</v>
      </c>
      <c r="L6" s="13">
        <f>AVERAGE('Globals PS1'!T6,'Globals PS2'!T6,'Globals PS3'!T6)</f>
        <v>0.63590102576736085</v>
      </c>
      <c r="M6" s="13">
        <f>AVERAGE('Globals PS1'!U6,'Globals PS2'!U6,'Globals PS3'!U6)</f>
        <v>0.69509605735809543</v>
      </c>
      <c r="N6" s="13">
        <f>AVERAGE('Globals PS1'!V6,'Globals PS2'!V6,'Globals PS3'!V6)</f>
        <v>0.63530020189368086</v>
      </c>
      <c r="O6" s="13">
        <f>AVERAGE('Globals PS1'!W6,'Globals PS2'!W6,'Globals PS3'!W6)</f>
        <v>0.69509605735809543</v>
      </c>
      <c r="P6" s="27">
        <f>AVERAGE('Globals PS1'!X6,'Globals PS2'!X6,'Globals PS3'!X6)</f>
        <v>0.65318534777364479</v>
      </c>
      <c r="R6" s="16" t="b">
        <f>IF(B6=MAX(B$6,B$19,B$32,B$45,B$58,B$71,B$84,B$97,B$110),TRUE,FALSE)</f>
        <v>1</v>
      </c>
      <c r="S6" s="13" t="b">
        <f>IF(I6=MAX(I$6,I$19,I$32,I$45,I$58,I$71,I$84,I$97,I$110),TRUE,FALSE)</f>
        <v>0</v>
      </c>
      <c r="T6" s="14" t="b">
        <f>IF(P6=MAX(P$6,P$19,P$32,P$45,P$58,P$71,P$84,P$97,P$110),TRUE,FALSE)</f>
        <v>0</v>
      </c>
      <c r="V6" s="16">
        <v>2</v>
      </c>
      <c r="W6" s="13">
        <v>6</v>
      </c>
      <c r="X6" s="16">
        <f>B34</f>
        <v>0.74635459953850447</v>
      </c>
      <c r="Y6">
        <f>I34</f>
        <v>0.99728366964840387</v>
      </c>
      <c r="Z6" s="14">
        <f>P34</f>
        <v>0.74072180769136997</v>
      </c>
    </row>
    <row r="7" spans="1:26" x14ac:dyDescent="0.35">
      <c r="A7" s="12" t="s">
        <v>26</v>
      </c>
      <c r="B7" s="19">
        <f>AVERAGE('Globals PS1'!J7,'Globals PS2'!J7,'Globals PS3'!J7)</f>
        <v>0.72976923033930807</v>
      </c>
      <c r="C7" s="13">
        <f>AVERAGE('Globals PS1'!K7,'Globals PS2'!K7,'Globals PS3'!K7)</f>
        <v>0.89210632118561561</v>
      </c>
      <c r="D7" s="13">
        <f>AVERAGE('Globals PS1'!L7,'Globals PS2'!L7,'Globals PS3'!L7)</f>
        <v>0.65491962877030607</v>
      </c>
      <c r="E7" s="13">
        <f>AVERAGE('Globals PS1'!M7,'Globals PS2'!M7,'Globals PS3'!M7)</f>
        <v>1</v>
      </c>
      <c r="F7" s="13">
        <f>AVERAGE('Globals PS1'!N7,'Globals PS2'!N7,'Globals PS3'!N7)</f>
        <v>1</v>
      </c>
      <c r="G7" s="13">
        <f>AVERAGE('Globals PS1'!O7,'Globals PS2'!O7,'Globals PS3'!O7)</f>
        <v>1</v>
      </c>
      <c r="H7" s="13">
        <f>AVERAGE('Globals PS1'!P7,'Globals PS2'!P7,'Globals PS3'!P7)</f>
        <v>1</v>
      </c>
      <c r="I7" s="23">
        <f>AVERAGE('Globals PS1'!Q7,'Globals PS2'!Q7,'Globals PS3'!Q7)</f>
        <v>0.96129440328544824</v>
      </c>
      <c r="J7" s="13">
        <f>AVERAGE('Globals PS1'!R7,'Globals PS2'!R7,'Globals PS3'!R7)</f>
        <v>0.658294511143246</v>
      </c>
      <c r="K7" s="13">
        <f>AVERAGE('Globals PS1'!S7,'Globals PS2'!S7,'Globals PS3'!S7)</f>
        <v>0.47884037182370026</v>
      </c>
      <c r="L7" s="13">
        <f>AVERAGE('Globals PS1'!T7,'Globals PS2'!T7,'Globals PS3'!T7)</f>
        <v>0.72976923033930807</v>
      </c>
      <c r="M7" s="13">
        <f>AVERAGE('Globals PS1'!U7,'Globals PS2'!U7,'Globals PS3'!U7)</f>
        <v>0.72976923033930807</v>
      </c>
      <c r="N7" s="13">
        <f>AVERAGE('Globals PS1'!V7,'Globals PS2'!V7,'Globals PS3'!V7)</f>
        <v>0.72976923033930807</v>
      </c>
      <c r="O7" s="13">
        <f>AVERAGE('Globals PS1'!W7,'Globals PS2'!W7,'Globals PS3'!W7)</f>
        <v>0.72976923033930807</v>
      </c>
      <c r="P7" s="27">
        <f>AVERAGE('Globals PS1'!X7,'Globals PS2'!X7,'Globals PS3'!X7)</f>
        <v>0.70459022364136403</v>
      </c>
      <c r="R7" s="16" t="b">
        <f>IF(B7=MAX(B$7,B$20,B$33,B$46,B$59,B$72,B$85,B$98,B$111),TRUE,FALSE)</f>
        <v>1</v>
      </c>
      <c r="S7" s="13" t="b">
        <f>IF(I7=MAX(I$7,I$20,I$33,I$46,I$59,I$72,I$85,I$98,I$111),TRUE,FALSE)</f>
        <v>0</v>
      </c>
      <c r="T7" s="14" t="b">
        <f>IF(P7=MAX(P$7,P$20,P$33,P$46,P$59,P$72,P$85,P$98,P$111),TRUE,FALSE)</f>
        <v>0</v>
      </c>
      <c r="V7" s="16">
        <v>4</v>
      </c>
      <c r="W7" s="13">
        <v>2</v>
      </c>
      <c r="X7" s="29">
        <f>B47</f>
        <v>0.77039797143180311</v>
      </c>
      <c r="Y7" s="30">
        <f>I47</f>
        <v>0.99009880566573705</v>
      </c>
      <c r="Z7" s="31">
        <f>P47</f>
        <v>0.76223525049035745</v>
      </c>
    </row>
    <row r="8" spans="1:26" x14ac:dyDescent="0.35">
      <c r="A8" s="12" t="s">
        <v>27</v>
      </c>
      <c r="B8" s="19">
        <f>AVERAGE('Globals PS1'!J8,'Globals PS2'!J8,'Globals PS3'!J8)</f>
        <v>0.85346587621768888</v>
      </c>
      <c r="C8" s="13">
        <f>AVERAGE('Globals PS1'!K8,'Globals PS2'!K8,'Globals PS3'!K8)</f>
        <v>0.90968080900663628</v>
      </c>
      <c r="D8" s="13">
        <f>AVERAGE('Globals PS1'!L8,'Globals PS2'!L8,'Globals PS3'!L8)</f>
        <v>0.73769115787954131</v>
      </c>
      <c r="E8" s="13">
        <f>AVERAGE('Globals PS1'!M8,'Globals PS2'!M8,'Globals PS3'!M8)</f>
        <v>1</v>
      </c>
      <c r="F8" s="13">
        <f>AVERAGE('Globals PS1'!N8,'Globals PS2'!N8,'Globals PS3'!N8)</f>
        <v>1</v>
      </c>
      <c r="G8" s="13">
        <f>AVERAGE('Globals PS1'!O8,'Globals PS2'!O8,'Globals PS3'!O8)</f>
        <v>1</v>
      </c>
      <c r="H8" s="13">
        <f>AVERAGE('Globals PS1'!P8,'Globals PS2'!P8,'Globals PS3'!P8)</f>
        <v>1</v>
      </c>
      <c r="I8" s="23">
        <f>AVERAGE('Globals PS1'!Q8,'Globals PS2'!Q8,'Globals PS3'!Q8)</f>
        <v>0.9687850752255277</v>
      </c>
      <c r="J8" s="13">
        <f>AVERAGE('Globals PS1'!R8,'Globals PS2'!R8,'Globals PS3'!R8)</f>
        <v>0.7801649369745336</v>
      </c>
      <c r="K8" s="13">
        <f>AVERAGE('Globals PS1'!S8,'Globals PS2'!S8,'Globals PS3'!S8)</f>
        <v>0.63314270605122658</v>
      </c>
      <c r="L8" s="13">
        <f>AVERAGE('Globals PS1'!T8,'Globals PS2'!T8,'Globals PS3'!T8)</f>
        <v>0.85346587621768888</v>
      </c>
      <c r="M8" s="13">
        <f>AVERAGE('Globals PS1'!U8,'Globals PS2'!U8,'Globals PS3'!U8)</f>
        <v>0.85346587621768888</v>
      </c>
      <c r="N8" s="13">
        <f>AVERAGE('Globals PS1'!V8,'Globals PS2'!V8,'Globals PS3'!V8)</f>
        <v>0.85346587621768888</v>
      </c>
      <c r="O8" s="13">
        <f>AVERAGE('Globals PS1'!W8,'Globals PS2'!W8,'Globals PS3'!W8)</f>
        <v>0.85346587621768888</v>
      </c>
      <c r="P8" s="27">
        <f>AVERAGE('Globals PS1'!X8,'Globals PS2'!X8,'Globals PS3'!X8)</f>
        <v>0.82805783685833045</v>
      </c>
      <c r="R8" s="16" t="b">
        <f>IF(B8=MAX(B$8,B$21,B$34,B$47,B$60,B$73,B$86,B$99,B$112),TRUE,FALSE)</f>
        <v>1</v>
      </c>
      <c r="S8" s="13" t="b">
        <f>IF(I8=MAX(I$8,I$21,I$34,I$47,I$60,I$73,I$86,I$99,I$112),TRUE,FALSE)</f>
        <v>0</v>
      </c>
      <c r="T8" s="14" t="b">
        <f>IF(P8=MAX(P$8,P$21,P$34,P$47,P$60,P$73,P$86,P$99,P$112),TRUE,FALSE)</f>
        <v>1</v>
      </c>
      <c r="V8" s="16">
        <v>4</v>
      </c>
      <c r="W8" s="13">
        <v>4</v>
      </c>
      <c r="X8" s="32">
        <f>B60</f>
        <v>0.72925857070635558</v>
      </c>
      <c r="Y8" s="33">
        <f>I60</f>
        <v>1</v>
      </c>
      <c r="Z8" s="34">
        <f>P60</f>
        <v>0.72925857070635558</v>
      </c>
    </row>
    <row r="9" spans="1:26" ht="15" thickBot="1" x14ac:dyDescent="0.4">
      <c r="A9" s="12" t="s">
        <v>28</v>
      </c>
      <c r="B9" s="19">
        <f>AVERAGE('Globals PS1'!J9,'Globals PS2'!J9,'Globals PS3'!J9)</f>
        <v>0.89953838742171432</v>
      </c>
      <c r="C9" s="13">
        <f>AVERAGE('Globals PS1'!K9,'Globals PS2'!K9,'Globals PS3'!K9)</f>
        <v>0.91541004868149611</v>
      </c>
      <c r="D9" s="13">
        <f>AVERAGE('Globals PS1'!L9,'Globals PS2'!L9,'Globals PS3'!L9)</f>
        <v>0.75189418681967102</v>
      </c>
      <c r="E9" s="13">
        <f>AVERAGE('Globals PS1'!M9,'Globals PS2'!M9,'Globals PS3'!M9)</f>
        <v>1</v>
      </c>
      <c r="F9" s="13">
        <f>AVERAGE('Globals PS1'!N9,'Globals PS2'!N9,'Globals PS3'!N9)</f>
        <v>1</v>
      </c>
      <c r="G9" s="13">
        <f>AVERAGE('Globals PS1'!O9,'Globals PS2'!O9,'Globals PS3'!O9)</f>
        <v>1</v>
      </c>
      <c r="H9" s="13">
        <f>AVERAGE('Globals PS1'!P9,'Globals PS2'!P9,'Globals PS3'!P9)</f>
        <v>1</v>
      </c>
      <c r="I9" s="23">
        <f>AVERAGE('Globals PS1'!Q9,'Globals PS2'!Q9,'Globals PS3'!Q9)</f>
        <v>0.97148054014432927</v>
      </c>
      <c r="J9" s="13">
        <f>AVERAGE('Globals PS1'!R9,'Globals PS2'!R9,'Globals PS3'!R9)</f>
        <v>0.80927220127876831</v>
      </c>
      <c r="K9" s="13">
        <f>AVERAGE('Globals PS1'!S9,'Globals PS2'!S9,'Globals PS3'!S9)</f>
        <v>0.67850952740987036</v>
      </c>
      <c r="L9" s="13">
        <f>AVERAGE('Globals PS1'!T9,'Globals PS2'!T9,'Globals PS3'!T9)</f>
        <v>0.89953838742171432</v>
      </c>
      <c r="M9" s="13">
        <f>AVERAGE('Globals PS1'!U9,'Globals PS2'!U9,'Globals PS3'!U9)</f>
        <v>0.89953838742171432</v>
      </c>
      <c r="N9" s="13">
        <f>AVERAGE('Globals PS1'!V9,'Globals PS2'!V9,'Globals PS3'!V9)</f>
        <v>0.89953838742171432</v>
      </c>
      <c r="O9" s="13">
        <f>AVERAGE('Globals PS1'!W9,'Globals PS2'!W9,'Globals PS3'!W9)</f>
        <v>0.89953838742171432</v>
      </c>
      <c r="P9" s="27">
        <f>AVERAGE('Globals PS1'!X9,'Globals PS2'!X9,'Globals PS3'!X9)</f>
        <v>0.87145419022920689</v>
      </c>
      <c r="R9" s="16" t="b">
        <f>IF(B9=MAX(B$9,B$22,B$35,B$48,B$61,B$74,B$87,B$100,B$113),TRUE,FALSE)</f>
        <v>1</v>
      </c>
      <c r="S9" s="13" t="b">
        <f>IF(I9=MAX(I$9,I$22,I$35,I$48,I$61,I$74,I$87,I$100,I$113),TRUE,FALSE)</f>
        <v>0</v>
      </c>
      <c r="T9" s="14" t="b">
        <f>IF(P9=MAX(P$9,P$22,P$35,P$48,P$61,P$74,P$87,P$100,P$113),TRUE,FALSE)</f>
        <v>1</v>
      </c>
      <c r="V9" s="16">
        <v>4</v>
      </c>
      <c r="W9" s="13">
        <v>6</v>
      </c>
      <c r="X9" s="4">
        <f>B73</f>
        <v>0.73546013911182451</v>
      </c>
      <c r="Y9" s="5">
        <f>I73</f>
        <v>1</v>
      </c>
      <c r="Z9" s="6">
        <f>P73</f>
        <v>0.73546013911182451</v>
      </c>
    </row>
    <row r="10" spans="1:26" x14ac:dyDescent="0.35">
      <c r="A10" s="12" t="s">
        <v>29</v>
      </c>
      <c r="B10" s="19">
        <f>AVERAGE('Globals PS1'!J10,'Globals PS2'!J10,'Globals PS3'!J10)</f>
        <v>0.99033816425120769</v>
      </c>
      <c r="C10" s="13">
        <f>AVERAGE('Globals PS1'!K10,'Globals PS2'!K10,'Globals PS3'!K10)</f>
        <v>0.93383188777626402</v>
      </c>
      <c r="D10" s="13">
        <f>AVERAGE('Globals PS1'!L10,'Globals PS2'!L10,'Globals PS3'!L10)</f>
        <v>0.77343138418452073</v>
      </c>
      <c r="E10" s="13">
        <f>AVERAGE('Globals PS1'!M10,'Globals PS2'!M10,'Globals PS3'!M10)</f>
        <v>1</v>
      </c>
      <c r="F10" s="13">
        <f>AVERAGE('Globals PS1'!N10,'Globals PS2'!N10,'Globals PS3'!N10)</f>
        <v>1</v>
      </c>
      <c r="G10" s="13">
        <f>AVERAGE('Globals PS1'!O10,'Globals PS2'!O10,'Globals PS3'!O10)</f>
        <v>1</v>
      </c>
      <c r="H10" s="13">
        <f>AVERAGE('Globals PS1'!P10,'Globals PS2'!P10,'Globals PS3'!P10)</f>
        <v>1</v>
      </c>
      <c r="I10" s="23">
        <f>AVERAGE('Globals PS1'!Q10,'Globals PS2'!Q10,'Globals PS3'!Q10)</f>
        <v>0.97794396259208805</v>
      </c>
      <c r="J10" s="13">
        <f>AVERAGE('Globals PS1'!R10,'Globals PS2'!R10,'Globals PS3'!R10)</f>
        <v>0.91368914886503327</v>
      </c>
      <c r="K10" s="13">
        <f>AVERAGE('Globals PS1'!S10,'Globals PS2'!S10,'Globals PS3'!S10)</f>
        <v>0.76663693945572808</v>
      </c>
      <c r="L10" s="13">
        <f>AVERAGE('Globals PS1'!T10,'Globals PS2'!T10,'Globals PS3'!T10)</f>
        <v>0.99033816425120769</v>
      </c>
      <c r="M10" s="13">
        <f>AVERAGE('Globals PS1'!U10,'Globals PS2'!U10,'Globals PS3'!U10)</f>
        <v>0.99033816425120769</v>
      </c>
      <c r="N10" s="13">
        <f>AVERAGE('Globals PS1'!V10,'Globals PS2'!V10,'Globals PS3'!V10)</f>
        <v>0.99033816425120769</v>
      </c>
      <c r="O10" s="13">
        <f>AVERAGE('Globals PS1'!W10,'Globals PS2'!W10,'Globals PS3'!W10)</f>
        <v>0.99033816425120769</v>
      </c>
      <c r="P10" s="27">
        <f>AVERAGE('Globals PS1'!X10,'Globals PS2'!X10,'Globals PS3'!X10)</f>
        <v>0.9647884924558161</v>
      </c>
      <c r="R10" s="16" t="b">
        <f>IF(B10=MAX(B$10,B$23,B$36,B$49,B$62,B$75,B$88,B$101,B$114),TRUE,FALSE)</f>
        <v>1</v>
      </c>
      <c r="S10" s="13" t="b">
        <f>IF(I10=MAX(I$10,I$23,I$36,I$49,I$62,I$75,I$88,I$101,I$114),TRUE,FALSE)</f>
        <v>0</v>
      </c>
      <c r="T10" s="14" t="b">
        <f>IF(P10=MAX(P$10,P$23,P$36,P$49,P$62,P$75,P$88,P$101,P$114),TRUE,FALSE)</f>
        <v>0</v>
      </c>
      <c r="V10" s="16">
        <v>6</v>
      </c>
      <c r="W10" s="13">
        <v>2</v>
      </c>
      <c r="X10" s="29">
        <f>B86</f>
        <v>0.7003331917873532</v>
      </c>
      <c r="Y10" s="30">
        <f>I86</f>
        <v>1</v>
      </c>
      <c r="Z10" s="31">
        <f>P86</f>
        <v>0.7003331917873532</v>
      </c>
    </row>
    <row r="11" spans="1:26" x14ac:dyDescent="0.35">
      <c r="A11" s="12" t="s">
        <v>32</v>
      </c>
      <c r="B11" s="19">
        <f>AVERAGE('Globals PS1'!J11,'Globals PS2'!J11,'Globals PS3'!J11)</f>
        <v>0.16976915708240617</v>
      </c>
      <c r="C11" s="13">
        <f>AVERAGE('Globals PS1'!K11,'Globals PS2'!K11,'Globals PS3'!K11)</f>
        <v>2.3303727495880572E-2</v>
      </c>
      <c r="D11" s="13">
        <f>AVERAGE('Globals PS1'!L11,'Globals PS2'!L11,'Globals PS3'!L11)</f>
        <v>9.6974558049365014E-2</v>
      </c>
      <c r="E11" s="13">
        <f>AVERAGE('Globals PS1'!M11,'Globals PS2'!M11,'Globals PS3'!M11)</f>
        <v>0</v>
      </c>
      <c r="F11" s="13">
        <f>AVERAGE('Globals PS1'!N11,'Globals PS2'!N11,'Globals PS3'!N11)</f>
        <v>0</v>
      </c>
      <c r="G11" s="13">
        <f>AVERAGE('Globals PS1'!O11,'Globals PS2'!O11,'Globals PS3'!O11)</f>
        <v>0</v>
      </c>
      <c r="H11" s="13">
        <f>AVERAGE('Globals PS1'!P11,'Globals PS2'!P11,'Globals PS3'!P11)</f>
        <v>0</v>
      </c>
      <c r="I11" s="23">
        <f>AVERAGE('Globals PS1'!Q11,'Globals PS2'!Q11,'Globals PS3'!Q11)</f>
        <v>1.018613685888096E-2</v>
      </c>
      <c r="J11" s="13">
        <f>AVERAGE('Globals PS1'!R11,'Globals PS2'!R11,'Globals PS3'!R11)</f>
        <v>0.15097769013552245</v>
      </c>
      <c r="K11" s="13">
        <f>AVERAGE('Globals PS1'!S11,'Globals PS2'!S11,'Globals PS3'!S11)</f>
        <v>0.19966915558617002</v>
      </c>
      <c r="L11" s="13">
        <f>AVERAGE('Globals PS1'!T11,'Globals PS2'!T11,'Globals PS3'!T11)</f>
        <v>0.16976915708240617</v>
      </c>
      <c r="M11" s="13">
        <f>AVERAGE('Globals PS1'!U11,'Globals PS2'!U11,'Globals PS3'!U11)</f>
        <v>0.16976915708240617</v>
      </c>
      <c r="N11" s="13">
        <f>AVERAGE('Globals PS1'!V11,'Globals PS2'!V11,'Globals PS3'!V11)</f>
        <v>0.16976915708240617</v>
      </c>
      <c r="O11" s="13">
        <f>AVERAGE('Globals PS1'!W11,'Globals PS2'!W11,'Globals PS3'!W11)</f>
        <v>0.16976915708240617</v>
      </c>
      <c r="P11" s="27">
        <f>AVERAGE('Globals PS1'!X11,'Globals PS2'!X11,'Globals PS3'!X11)</f>
        <v>0.16686396658784297</v>
      </c>
      <c r="R11" s="16" t="b">
        <f>IF(B11=MIN(B$11,B$24,B$37,B$50,B$63,B$76,B$89,B$102,B$115),TRUE,FALSE)</f>
        <v>0</v>
      </c>
      <c r="S11" s="13" t="b">
        <f>IF(I11=MIN(I$11,I$24,I$37,I$50,I$63,I$76,I$89,I$102,I$115),TRUE,FALSE)</f>
        <v>0</v>
      </c>
      <c r="T11" s="14" t="b">
        <f>IF(P11=MIN(P$11,P$24,P$37,P$50,P$63,P$76,P$89,P$102,P$115),TRUE,FALSE)</f>
        <v>0</v>
      </c>
      <c r="V11" s="16">
        <v>6</v>
      </c>
      <c r="W11" s="13">
        <v>4</v>
      </c>
      <c r="X11" s="32">
        <f>B99</f>
        <v>0.65977664156117555</v>
      </c>
      <c r="Y11" s="33">
        <f>I99</f>
        <v>1</v>
      </c>
      <c r="Z11" s="34">
        <f>P99</f>
        <v>0.65977664156117555</v>
      </c>
    </row>
    <row r="12" spans="1:26" ht="15" thickBot="1" x14ac:dyDescent="0.4">
      <c r="A12" s="8" t="s">
        <v>33</v>
      </c>
      <c r="B12" s="20">
        <f>AVERAGE('Globals PS1'!J12,'Globals PS2'!J12,'Globals PS3'!J12)</f>
        <v>0.29524210689311231</v>
      </c>
      <c r="C12" s="5">
        <f>AVERAGE('Globals PS1'!K12,'Globals PS2'!K12,'Globals PS3'!K12)</f>
        <v>6.0408274939537342E-2</v>
      </c>
      <c r="D12" s="5">
        <f>AVERAGE('Globals PS1'!L12,'Globals PS2'!L12,'Globals PS3'!L12)</f>
        <v>0.16676229577163607</v>
      </c>
      <c r="E12" s="5">
        <f>AVERAGE('Globals PS1'!M12,'Globals PS2'!M12,'Globals PS3'!M12)</f>
        <v>8.3383463988272385E-2</v>
      </c>
      <c r="F12" s="5">
        <f>AVERAGE('Globals PS1'!N12,'Globals PS2'!N12,'Globals PS3'!N12)</f>
        <v>0</v>
      </c>
      <c r="G12" s="5">
        <f>AVERAGE('Globals PS1'!O12,'Globals PS2'!O12,'Globals PS3'!O12)</f>
        <v>8.4449215595311669E-2</v>
      </c>
      <c r="H12" s="5">
        <f>AVERAGE('Globals PS1'!P12,'Globals PS2'!P12,'Globals PS3'!P12)</f>
        <v>0</v>
      </c>
      <c r="I12" s="24">
        <f>AVERAGE('Globals PS1'!Q12,'Globals PS2'!Q12,'Globals PS3'!Q12)</f>
        <v>3.815015938186106E-2</v>
      </c>
      <c r="J12" s="5">
        <f>AVERAGE('Globals PS1'!R12,'Globals PS2'!R12,'Globals PS3'!R12)</f>
        <v>0.28894723243790627</v>
      </c>
      <c r="K12" s="5">
        <f>AVERAGE('Globals PS1'!S12,'Globals PS2'!S12,'Globals PS3'!S12)</f>
        <v>0.3456152311427893</v>
      </c>
      <c r="L12" s="5">
        <f>AVERAGE('Globals PS1'!T12,'Globals PS2'!T12,'Globals PS3'!T12)</f>
        <v>0.35443713848384678</v>
      </c>
      <c r="M12" s="5">
        <f>AVERAGE('Globals PS1'!U12,'Globals PS2'!U12,'Globals PS3'!U12)</f>
        <v>0.29524210689311231</v>
      </c>
      <c r="N12" s="5">
        <f>AVERAGE('Globals PS1'!V12,'Globals PS2'!V12,'Globals PS3'!V12)</f>
        <v>0.35503796235752688</v>
      </c>
      <c r="O12" s="5">
        <f>AVERAGE('Globals PS1'!W12,'Globals PS2'!W12,'Globals PS3'!W12)</f>
        <v>0.29524210689311231</v>
      </c>
      <c r="P12" s="28">
        <f>AVERAGE('Globals PS1'!X12,'Globals PS2'!X12,'Globals PS3'!X12)</f>
        <v>0.31160314468217148</v>
      </c>
      <c r="R12" s="4" t="b">
        <f>IF(B12=MIN(B$12,B$25,B$38,B$51,B$64,B$77,B$90,B$103,B$116),TRUE,FALSE)</f>
        <v>0</v>
      </c>
      <c r="S12" s="5" t="b">
        <f>IF(I12=MIN(I$12,I$25,I$38,I$51,I$64,I$77,I$90,I$103,I$116),TRUE,FALSE)</f>
        <v>0</v>
      </c>
      <c r="T12" s="6" t="b">
        <f>IF(P12=MIN(P$12,P$25,P$38,P$51,P$64,P$77,P$90,P$103,P$116),TRUE,FALSE)</f>
        <v>0</v>
      </c>
      <c r="V12" s="4">
        <v>6</v>
      </c>
      <c r="W12" s="5">
        <v>6</v>
      </c>
      <c r="X12" s="4">
        <f>B112</f>
        <v>0.62554945054945055</v>
      </c>
      <c r="Y12" s="5">
        <f>I112</f>
        <v>1</v>
      </c>
      <c r="Z12" s="6">
        <f>P112</f>
        <v>0.62554945054945055</v>
      </c>
    </row>
    <row r="13" spans="1:26" ht="15" thickBot="1" x14ac:dyDescent="0.4"/>
    <row r="14" spans="1:26" ht="15" thickBot="1" x14ac:dyDescent="0.4">
      <c r="A14" s="9" t="s">
        <v>31</v>
      </c>
      <c r="B14" s="10">
        <v>3</v>
      </c>
      <c r="C14" s="11">
        <v>2</v>
      </c>
      <c r="V14" s="15" t="s">
        <v>36</v>
      </c>
      <c r="W14" s="11"/>
    </row>
    <row r="15" spans="1:26" ht="15" thickBot="1" x14ac:dyDescent="0.4">
      <c r="A15" s="8" t="s">
        <v>30</v>
      </c>
      <c r="B15" s="13">
        <v>2</v>
      </c>
      <c r="C15" s="14">
        <v>4</v>
      </c>
      <c r="V15" s="9" t="s">
        <v>30</v>
      </c>
      <c r="W15" s="16">
        <v>2</v>
      </c>
      <c r="X15" s="2">
        <v>4</v>
      </c>
      <c r="Y15" s="3">
        <v>6</v>
      </c>
    </row>
    <row r="16" spans="1:26" ht="15" thickBot="1" x14ac:dyDescent="0.4">
      <c r="A16" s="9"/>
      <c r="B16" s="17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21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25" t="s">
        <v>22</v>
      </c>
      <c r="R16" s="15" t="s">
        <v>8</v>
      </c>
      <c r="S16" s="10" t="s">
        <v>15</v>
      </c>
      <c r="T16" s="11" t="s">
        <v>22</v>
      </c>
      <c r="V16" s="1">
        <v>2</v>
      </c>
      <c r="W16" s="1">
        <f>X4</f>
        <v>0.85346587621768888</v>
      </c>
      <c r="X16" s="2">
        <f>X5</f>
        <v>0.76799292739648595</v>
      </c>
      <c r="Y16" s="3">
        <f>X6</f>
        <v>0.74635459953850447</v>
      </c>
    </row>
    <row r="17" spans="1:25" x14ac:dyDescent="0.35">
      <c r="A17" s="7" t="s">
        <v>23</v>
      </c>
      <c r="B17" s="18">
        <f>AVERAGE('Globals PS1'!J17,'Globals PS2'!J17,'Globals PS3'!J17)</f>
        <v>0.77525763533299363</v>
      </c>
      <c r="C17" s="2">
        <f>AVERAGE('Globals PS1'!K17,'Globals PS2'!K17,'Globals PS3'!K17)</f>
        <v>0.95369952113245882</v>
      </c>
      <c r="D17" s="2">
        <f>AVERAGE('Globals PS1'!L17,'Globals PS2'!L17,'Globals PS3'!L17)</f>
        <v>0.71312378307986035</v>
      </c>
      <c r="E17" s="2">
        <f>AVERAGE('Globals PS1'!M17,'Globals PS2'!M17,'Globals PS3'!M17)</f>
        <v>1</v>
      </c>
      <c r="F17" s="2">
        <f>AVERAGE('Globals PS1'!N17,'Globals PS2'!N17,'Globals PS3'!N17)</f>
        <v>1</v>
      </c>
      <c r="G17" s="2">
        <f>AVERAGE('Globals PS1'!O17,'Globals PS2'!O17,'Globals PS3'!O17)</f>
        <v>1</v>
      </c>
      <c r="H17" s="2">
        <f>AVERAGE('Globals PS1'!P17,'Globals PS2'!P17,'Globals PS3'!P17)</f>
        <v>1</v>
      </c>
      <c r="I17" s="22">
        <f>AVERAGE('Globals PS1'!Q17,'Globals PS2'!Q17,'Globals PS3'!Q17)</f>
        <v>0.98456650704415294</v>
      </c>
      <c r="J17" s="2">
        <f>AVERAGE('Globals PS1'!R17,'Globals PS2'!R17,'Globals PS3'!R17)</f>
        <v>0.73783929446789875</v>
      </c>
      <c r="K17" s="2">
        <f>AVERAGE('Globals PS1'!S17,'Globals PS2'!S17,'Globals PS3'!S17)</f>
        <v>0.55486782784875954</v>
      </c>
      <c r="L17" s="2">
        <f>AVERAGE('Globals PS1'!T17,'Globals PS2'!T17,'Globals PS3'!T17)</f>
        <v>0.77525763533299363</v>
      </c>
      <c r="M17" s="2">
        <f>AVERAGE('Globals PS1'!U17,'Globals PS2'!U17,'Globals PS3'!U17)</f>
        <v>0.77525763533299363</v>
      </c>
      <c r="N17" s="2">
        <f>AVERAGE('Globals PS1'!V17,'Globals PS2'!V17,'Globals PS3'!V17)</f>
        <v>0.77525763533299363</v>
      </c>
      <c r="O17" s="2">
        <f>AVERAGE('Globals PS1'!W17,'Globals PS2'!W17,'Globals PS3'!W17)</f>
        <v>0.77525763533299363</v>
      </c>
      <c r="P17" s="26">
        <f>AVERAGE('Globals PS1'!X17,'Globals PS2'!X17,'Globals PS3'!X17)</f>
        <v>0.76278485504462878</v>
      </c>
      <c r="R17" s="16" t="b">
        <f>IF(B17=MAX(B$4,B$17,B$30,B$43,B$56,B$69,B$82,B$95,B$108),TRUE,FALSE)</f>
        <v>0</v>
      </c>
      <c r="S17" s="13" t="b">
        <f>IF(I17=MAX(I$4,I$17,I$30,I$43,I$56,I$69,I$82,I$95,I$108),TRUE,FALSE)</f>
        <v>0</v>
      </c>
      <c r="T17" s="14" t="b">
        <f>IF(P17=MAX(P$4,P$17,P$30,P$43,P$56,P$69,P$82,P$95,P$108),TRUE,FALSE)</f>
        <v>0</v>
      </c>
      <c r="V17" s="16">
        <v>4</v>
      </c>
      <c r="W17" s="16">
        <f>X7</f>
        <v>0.77039797143180311</v>
      </c>
      <c r="X17" s="13">
        <f>X8</f>
        <v>0.72925857070635558</v>
      </c>
      <c r="Y17" s="14">
        <f>X9</f>
        <v>0.73546013911182451</v>
      </c>
    </row>
    <row r="18" spans="1:25" ht="15" thickBot="1" x14ac:dyDescent="0.4">
      <c r="A18" s="12" t="s">
        <v>24</v>
      </c>
      <c r="B18" s="19">
        <f>AVERAGE('Globals PS1'!J18,'Globals PS2'!J18,'Globals PS3'!J18)</f>
        <v>9.1783579831272152E-2</v>
      </c>
      <c r="C18" s="13">
        <f>AVERAGE('Globals PS1'!K18,'Globals PS2'!K18,'Globals PS3'!K18)</f>
        <v>1.8325684664000984E-2</v>
      </c>
      <c r="D18" s="13">
        <f>AVERAGE('Globals PS1'!L18,'Globals PS2'!L18,'Globals PS3'!L18)</f>
        <v>3.9679612220795586E-2</v>
      </c>
      <c r="E18" s="13">
        <f>AVERAGE('Globals PS1'!M18,'Globals PS2'!M18,'Globals PS3'!M18)</f>
        <v>0</v>
      </c>
      <c r="F18" s="13">
        <f>AVERAGE('Globals PS1'!N18,'Globals PS2'!N18,'Globals PS3'!N18)</f>
        <v>0</v>
      </c>
      <c r="G18" s="13">
        <f>AVERAGE('Globals PS1'!O18,'Globals PS2'!O18,'Globals PS3'!O18)</f>
        <v>0</v>
      </c>
      <c r="H18" s="13">
        <f>AVERAGE('Globals PS1'!P18,'Globals PS2'!P18,'Globals PS3'!P18)</f>
        <v>0</v>
      </c>
      <c r="I18" s="23">
        <f>AVERAGE('Globals PS1'!Q18,'Globals PS2'!Q18,'Globals PS3'!Q18)</f>
        <v>6.1085615546669957E-3</v>
      </c>
      <c r="J18" s="13">
        <f>AVERAGE('Globals PS1'!R18,'Globals PS2'!R18,'Globals PS3'!R18)</f>
        <v>8.9093060505136934E-2</v>
      </c>
      <c r="K18" s="13">
        <f>AVERAGE('Globals PS1'!S18,'Globals PS2'!S18,'Globals PS3'!S18)</f>
        <v>9.4845228707016838E-2</v>
      </c>
      <c r="L18" s="13">
        <f>AVERAGE('Globals PS1'!T18,'Globals PS2'!T18,'Globals PS3'!T18)</f>
        <v>9.1783579831272152E-2</v>
      </c>
      <c r="M18" s="13">
        <f>AVERAGE('Globals PS1'!U18,'Globals PS2'!U18,'Globals PS3'!U18)</f>
        <v>9.1783579831272152E-2</v>
      </c>
      <c r="N18" s="13">
        <f>AVERAGE('Globals PS1'!V18,'Globals PS2'!V18,'Globals PS3'!V18)</f>
        <v>9.1783579831272152E-2</v>
      </c>
      <c r="O18" s="13">
        <f>AVERAGE('Globals PS1'!W18,'Globals PS2'!W18,'Globals PS3'!W18)</f>
        <v>9.1783579831272152E-2</v>
      </c>
      <c r="P18" s="27">
        <f>AVERAGE('Globals PS1'!X18,'Globals PS2'!X18,'Globals PS3'!X18)</f>
        <v>9.0266212779763863E-2</v>
      </c>
      <c r="R18" s="16" t="b">
        <f>IF(B18=MIN(B$5,B$18,B$31,B$44,B$57,B$70,B$83,B$96,B$109),TRUE,FALSE)</f>
        <v>0</v>
      </c>
      <c r="S18" s="13" t="b">
        <f>IF(I18=MIN(I$5,I$18,I$31,I$44,I$57,I$70,I$83,I$96,I$109),TRUE,FALSE)</f>
        <v>0</v>
      </c>
      <c r="T18" s="14" t="b">
        <f>IF(P18=MIN(P$5,P$18,P$31,P$44,P$57,P$70,P$83,P$96,P$109),TRUE,FALSE)</f>
        <v>0</v>
      </c>
      <c r="V18" s="4">
        <v>6</v>
      </c>
      <c r="W18" s="4">
        <f>X10</f>
        <v>0.7003331917873532</v>
      </c>
      <c r="X18" s="5">
        <f>X11</f>
        <v>0.65977664156117555</v>
      </c>
      <c r="Y18" s="6">
        <f>X12</f>
        <v>0.62554945054945055</v>
      </c>
    </row>
    <row r="19" spans="1:25" ht="15" thickBot="1" x14ac:dyDescent="0.4">
      <c r="A19" s="12" t="s">
        <v>25</v>
      </c>
      <c r="B19" s="19">
        <f>AVERAGE('Globals PS1'!J19,'Globals PS2'!J19,'Globals PS3'!J19)</f>
        <v>0.64554969919197613</v>
      </c>
      <c r="C19" s="13">
        <f>AVERAGE('Globals PS1'!K19,'Globals PS2'!K19,'Globals PS3'!K19)</f>
        <v>0.90826991368735699</v>
      </c>
      <c r="D19" s="13">
        <f>AVERAGE('Globals PS1'!L19,'Globals PS2'!L19,'Globals PS3'!L19)</f>
        <v>0.64756109403836881</v>
      </c>
      <c r="E19" s="13">
        <f>AVERAGE('Globals PS1'!M19,'Globals PS2'!M19,'Globals PS3'!M19)</f>
        <v>1</v>
      </c>
      <c r="F19" s="13">
        <f>AVERAGE('Globals PS1'!N19,'Globals PS2'!N19,'Globals PS3'!N19)</f>
        <v>1</v>
      </c>
      <c r="G19" s="13">
        <f>AVERAGE('Globals PS1'!O19,'Globals PS2'!O19,'Globals PS3'!O19)</f>
        <v>1</v>
      </c>
      <c r="H19" s="13">
        <f>AVERAGE('Globals PS1'!P19,'Globals PS2'!P19,'Globals PS3'!P19)</f>
        <v>1</v>
      </c>
      <c r="I19" s="23">
        <f>AVERAGE('Globals PS1'!Q19,'Globals PS2'!Q19,'Globals PS3'!Q19)</f>
        <v>0.9694233045624524</v>
      </c>
      <c r="J19" s="13">
        <f>AVERAGE('Globals PS1'!R19,'Globals PS2'!R19,'Globals PS3'!R19)</f>
        <v>0.6131119696002193</v>
      </c>
      <c r="K19" s="13">
        <f>AVERAGE('Globals PS1'!S19,'Globals PS2'!S19,'Globals PS3'!S19)</f>
        <v>0.41667145374691517</v>
      </c>
      <c r="L19" s="13">
        <f>AVERAGE('Globals PS1'!T19,'Globals PS2'!T19,'Globals PS3'!T19)</f>
        <v>0.64554969919197613</v>
      </c>
      <c r="M19" s="13">
        <f>AVERAGE('Globals PS1'!U19,'Globals PS2'!U19,'Globals PS3'!U19)</f>
        <v>0.64554969919197613</v>
      </c>
      <c r="N19" s="13">
        <f>AVERAGE('Globals PS1'!V19,'Globals PS2'!V19,'Globals PS3'!V19)</f>
        <v>0.64554969919197613</v>
      </c>
      <c r="O19" s="13">
        <f>AVERAGE('Globals PS1'!W19,'Globals PS2'!W19,'Globals PS3'!W19)</f>
        <v>0.64554969919197613</v>
      </c>
      <c r="P19" s="27">
        <f>AVERAGE('Globals PS1'!X19,'Globals PS2'!X19,'Globals PS3'!X19)</f>
        <v>0.63716445078995332</v>
      </c>
      <c r="R19" s="16" t="b">
        <f>IF(B19=MAX(B$6,B$19,B$32,B$45,B$58,B$71,B$84,B$97,B$110),TRUE,FALSE)</f>
        <v>0</v>
      </c>
      <c r="S19" s="13" t="b">
        <f>IF(I19=MAX(I$6,I$19,I$32,I$45,I$58,I$71,I$84,I$97,I$110),TRUE,FALSE)</f>
        <v>0</v>
      </c>
      <c r="T19" s="14" t="b">
        <f>IF(P19=MAX(P$6,P$19,P$32,P$45,P$58,P$71,P$84,P$97,P$110),TRUE,FALSE)</f>
        <v>0</v>
      </c>
    </row>
    <row r="20" spans="1:25" ht="15" thickBot="1" x14ac:dyDescent="0.4">
      <c r="A20" s="12" t="s">
        <v>26</v>
      </c>
      <c r="B20" s="19">
        <f>AVERAGE('Globals PS1'!J20,'Globals PS2'!J20,'Globals PS3'!J20)</f>
        <v>0.70473973211451779</v>
      </c>
      <c r="C20" s="13">
        <f>AVERAGE('Globals PS1'!K20,'Globals PS2'!K20,'Globals PS3'!K20)</f>
        <v>0.93754387614477641</v>
      </c>
      <c r="D20" s="13">
        <f>AVERAGE('Globals PS1'!L20,'Globals PS2'!L20,'Globals PS3'!L20)</f>
        <v>0.67445512586550771</v>
      </c>
      <c r="E20" s="13">
        <f>AVERAGE('Globals PS1'!M20,'Globals PS2'!M20,'Globals PS3'!M20)</f>
        <v>1</v>
      </c>
      <c r="F20" s="13">
        <f>AVERAGE('Globals PS1'!N20,'Globals PS2'!N20,'Globals PS3'!N20)</f>
        <v>1</v>
      </c>
      <c r="G20" s="13">
        <f>AVERAGE('Globals PS1'!O20,'Globals PS2'!O20,'Globals PS3'!O20)</f>
        <v>1</v>
      </c>
      <c r="H20" s="13">
        <f>AVERAGE('Globals PS1'!P20,'Globals PS2'!P20,'Globals PS3'!P20)</f>
        <v>1</v>
      </c>
      <c r="I20" s="23">
        <f>AVERAGE('Globals PS1'!Q20,'Globals PS2'!Q20,'Globals PS3'!Q20)</f>
        <v>0.97918129204825888</v>
      </c>
      <c r="J20" s="13">
        <f>AVERAGE('Globals PS1'!R20,'Globals PS2'!R20,'Globals PS3'!R20)</f>
        <v>0.66612581194284537</v>
      </c>
      <c r="K20" s="13">
        <f>AVERAGE('Globals PS1'!S20,'Globals PS2'!S20,'Globals PS3'!S20)</f>
        <v>0.4723432402637715</v>
      </c>
      <c r="L20" s="13">
        <f>AVERAGE('Globals PS1'!T20,'Globals PS2'!T20,'Globals PS3'!T20)</f>
        <v>0.70473973211451779</v>
      </c>
      <c r="M20" s="13">
        <f>AVERAGE('Globals PS1'!U20,'Globals PS2'!U20,'Globals PS3'!U20)</f>
        <v>0.70473973211451779</v>
      </c>
      <c r="N20" s="13">
        <f>AVERAGE('Globals PS1'!V20,'Globals PS2'!V20,'Globals PS3'!V20)</f>
        <v>0.70473973211451779</v>
      </c>
      <c r="O20" s="13">
        <f>AVERAGE('Globals PS1'!W20,'Globals PS2'!W20,'Globals PS3'!W20)</f>
        <v>0.70473973211451779</v>
      </c>
      <c r="P20" s="27">
        <f>AVERAGE('Globals PS1'!X20,'Globals PS2'!X20,'Globals PS3'!X20)</f>
        <v>0.69038482267420542</v>
      </c>
      <c r="R20" s="16" t="b">
        <f>IF(B20=MAX(B$7,B$20,B$33,B$46,B$59,B$72,B$85,B$98,B$111),TRUE,FALSE)</f>
        <v>0</v>
      </c>
      <c r="S20" s="13" t="b">
        <f>IF(I20=MAX(I$7,I$20,I$33,I$46,I$59,I$72,I$85,I$98,I$111),TRUE,FALSE)</f>
        <v>0</v>
      </c>
      <c r="T20" s="14" t="b">
        <f>IF(P20=MAX(P$7,P$20,P$33,P$46,P$59,P$72,P$85,P$98,P$111),TRUE,FALSE)</f>
        <v>0</v>
      </c>
      <c r="V20" s="15" t="s">
        <v>37</v>
      </c>
      <c r="W20" s="11"/>
    </row>
    <row r="21" spans="1:25" ht="15" thickBot="1" x14ac:dyDescent="0.4">
      <c r="A21" s="12" t="s">
        <v>27</v>
      </c>
      <c r="B21" s="19">
        <f>AVERAGE('Globals PS1'!J21,'Globals PS2'!J21,'Globals PS3'!J21)</f>
        <v>0.76799292739648595</v>
      </c>
      <c r="C21" s="13">
        <f>AVERAGE('Globals PS1'!K21,'Globals PS2'!K21,'Globals PS3'!K21)</f>
        <v>0.96052299360869464</v>
      </c>
      <c r="D21" s="13">
        <f>AVERAGE('Globals PS1'!L21,'Globals PS2'!L21,'Globals PS3'!L21)</f>
        <v>0.72815886146987863</v>
      </c>
      <c r="E21" s="13">
        <f>AVERAGE('Globals PS1'!M21,'Globals PS2'!M21,'Globals PS3'!M21)</f>
        <v>1</v>
      </c>
      <c r="F21" s="13">
        <f>AVERAGE('Globals PS1'!N21,'Globals PS2'!N21,'Globals PS3'!N21)</f>
        <v>1</v>
      </c>
      <c r="G21" s="13">
        <f>AVERAGE('Globals PS1'!O21,'Globals PS2'!O21,'Globals PS3'!O21)</f>
        <v>1</v>
      </c>
      <c r="H21" s="13">
        <f>AVERAGE('Globals PS1'!P21,'Globals PS2'!P21,'Globals PS3'!P21)</f>
        <v>1</v>
      </c>
      <c r="I21" s="23">
        <f>AVERAGE('Globals PS1'!Q21,'Globals PS2'!Q21,'Globals PS3'!Q21)</f>
        <v>0.98684099786956481</v>
      </c>
      <c r="J21" s="13">
        <f>AVERAGE('Globals PS1'!R21,'Globals PS2'!R21,'Globals PS3'!R21)</f>
        <v>0.72591535563620313</v>
      </c>
      <c r="K21" s="13">
        <f>AVERAGE('Globals PS1'!S21,'Globals PS2'!S21,'Globals PS3'!S21)</f>
        <v>0.55886238242045005</v>
      </c>
      <c r="L21" s="13">
        <f>AVERAGE('Globals PS1'!T21,'Globals PS2'!T21,'Globals PS3'!T21)</f>
        <v>0.76799292739648595</v>
      </c>
      <c r="M21" s="13">
        <f>AVERAGE('Globals PS1'!U21,'Globals PS2'!U21,'Globals PS3'!U21)</f>
        <v>0.76799292739648595</v>
      </c>
      <c r="N21" s="13">
        <f>AVERAGE('Globals PS1'!V21,'Globals PS2'!V21,'Globals PS3'!V21)</f>
        <v>0.76799292739648595</v>
      </c>
      <c r="O21" s="13">
        <f>AVERAGE('Globals PS1'!W21,'Globals PS2'!W21,'Globals PS3'!W21)</f>
        <v>0.76799292739648595</v>
      </c>
      <c r="P21" s="27">
        <f>AVERAGE('Globals PS1'!X21,'Globals PS2'!X21,'Globals PS3'!X21)</f>
        <v>0.75765821233302744</v>
      </c>
      <c r="R21" s="16" t="b">
        <f>IF(B21=MAX(B$8,B$21,B$34,B$47,B$60,B$73,B$86,B$99,B$112),TRUE,FALSE)</f>
        <v>0</v>
      </c>
      <c r="S21" s="13" t="b">
        <f>IF(I21=MAX(I$8,I$21,I$34,I$47,I$60,I$73,I$86,I$99,I$112),TRUE,FALSE)</f>
        <v>0</v>
      </c>
      <c r="T21" s="14" t="b">
        <f>IF(P21=MAX(P$8,P$21,P$34,P$47,P$60,P$73,P$86,P$99,P$112),TRUE,FALSE)</f>
        <v>0</v>
      </c>
      <c r="V21" s="9" t="s">
        <v>30</v>
      </c>
      <c r="W21" s="1">
        <v>2</v>
      </c>
      <c r="X21" s="2">
        <v>4</v>
      </c>
      <c r="Y21" s="3">
        <v>6</v>
      </c>
    </row>
    <row r="22" spans="1:25" x14ac:dyDescent="0.35">
      <c r="A22" s="12" t="s">
        <v>28</v>
      </c>
      <c r="B22" s="19">
        <f>AVERAGE('Globals PS1'!J22,'Globals PS2'!J22,'Globals PS3'!J22)</f>
        <v>0.83785179591206749</v>
      </c>
      <c r="C22" s="13">
        <f>AVERAGE('Globals PS1'!K22,'Globals PS2'!K22,'Globals PS3'!K22)</f>
        <v>0.96574457431938088</v>
      </c>
      <c r="D22" s="13">
        <f>AVERAGE('Globals PS1'!L22,'Globals PS2'!L22,'Globals PS3'!L22)</f>
        <v>0.74612549103982662</v>
      </c>
      <c r="E22" s="13">
        <f>AVERAGE('Globals PS1'!M22,'Globals PS2'!M22,'Globals PS3'!M22)</f>
        <v>1</v>
      </c>
      <c r="F22" s="13">
        <f>AVERAGE('Globals PS1'!N22,'Globals PS2'!N22,'Globals PS3'!N22)</f>
        <v>1</v>
      </c>
      <c r="G22" s="13">
        <f>AVERAGE('Globals PS1'!O22,'Globals PS2'!O22,'Globals PS3'!O22)</f>
        <v>1</v>
      </c>
      <c r="H22" s="13">
        <f>AVERAGE('Globals PS1'!P22,'Globals PS2'!P22,'Globals PS3'!P22)</f>
        <v>1</v>
      </c>
      <c r="I22" s="23">
        <f>AVERAGE('Globals PS1'!Q22,'Globals PS2'!Q22,'Globals PS3'!Q22)</f>
        <v>0.988581524773127</v>
      </c>
      <c r="J22" s="13">
        <f>AVERAGE('Globals PS1'!R22,'Globals PS2'!R22,'Globals PS3'!R22)</f>
        <v>0.79574598912306482</v>
      </c>
      <c r="K22" s="13">
        <f>AVERAGE('Globals PS1'!S22,'Globals PS2'!S22,'Globals PS3'!S22)</f>
        <v>0.62217759561479857</v>
      </c>
      <c r="L22" s="13">
        <f>AVERAGE('Globals PS1'!T22,'Globals PS2'!T22,'Globals PS3'!T22)</f>
        <v>0.83785179591206749</v>
      </c>
      <c r="M22" s="13">
        <f>AVERAGE('Globals PS1'!U22,'Globals PS2'!U22,'Globals PS3'!U22)</f>
        <v>0.83785179591206749</v>
      </c>
      <c r="N22" s="13">
        <f>AVERAGE('Globals PS1'!V22,'Globals PS2'!V22,'Globals PS3'!V22)</f>
        <v>0.83785179591206749</v>
      </c>
      <c r="O22" s="13">
        <f>AVERAGE('Globals PS1'!W22,'Globals PS2'!W22,'Globals PS3'!W22)</f>
        <v>0.83785179591206749</v>
      </c>
      <c r="P22" s="27">
        <f>AVERAGE('Globals PS1'!X22,'Globals PS2'!X22,'Globals PS3'!X22)</f>
        <v>0.82509158899945823</v>
      </c>
      <c r="R22" s="16" t="b">
        <f>IF(B22=MAX(B$9,B$22,B$35,B$48,B$61,B$74,B$87,B$100,B$113),TRUE,FALSE)</f>
        <v>0</v>
      </c>
      <c r="S22" s="13" t="b">
        <f>IF(I22=MAX(I$9,I$22,I$35,I$48,I$61,I$74,I$87,I$100,I$113),TRUE,FALSE)</f>
        <v>0</v>
      </c>
      <c r="T22" s="14" t="b">
        <f>IF(P22=MAX(P$9,P$22,P$35,P$48,P$61,P$74,P$87,P$100,P$113),TRUE,FALSE)</f>
        <v>0</v>
      </c>
      <c r="V22" s="1">
        <v>2</v>
      </c>
      <c r="W22" s="1">
        <f>Y4</f>
        <v>0.9687850752255277</v>
      </c>
      <c r="X22" s="2">
        <f>Y5</f>
        <v>0.98684099786956481</v>
      </c>
      <c r="Y22" s="3">
        <f>Y6</f>
        <v>0.99728366964840387</v>
      </c>
    </row>
    <row r="23" spans="1:25" x14ac:dyDescent="0.35">
      <c r="A23" s="12" t="s">
        <v>29</v>
      </c>
      <c r="B23" s="19">
        <f>AVERAGE('Globals PS1'!J23,'Globals PS2'!J23,'Globals PS3'!J23)</f>
        <v>0.95933041231322314</v>
      </c>
      <c r="C23" s="13">
        <f>AVERAGE('Globals PS1'!K23,'Globals PS2'!K23,'Globals PS3'!K23)</f>
        <v>0.98233620458288418</v>
      </c>
      <c r="D23" s="13">
        <f>AVERAGE('Globals PS1'!L23,'Globals PS2'!L23,'Globals PS3'!L23)</f>
        <v>0.76882075913840087</v>
      </c>
      <c r="E23" s="13">
        <f>AVERAGE('Globals PS1'!M23,'Globals PS2'!M23,'Globals PS3'!M23)</f>
        <v>1</v>
      </c>
      <c r="F23" s="13">
        <f>AVERAGE('Globals PS1'!N23,'Globals PS2'!N23,'Globals PS3'!N23)</f>
        <v>1</v>
      </c>
      <c r="G23" s="13">
        <f>AVERAGE('Globals PS1'!O23,'Globals PS2'!O23,'Globals PS3'!O23)</f>
        <v>1</v>
      </c>
      <c r="H23" s="13">
        <f>AVERAGE('Globals PS1'!P23,'Globals PS2'!P23,'Globals PS3'!P23)</f>
        <v>1</v>
      </c>
      <c r="I23" s="23">
        <f>AVERAGE('Globals PS1'!Q23,'Globals PS2'!Q23,'Globals PS3'!Q23)</f>
        <v>0.99411206819429465</v>
      </c>
      <c r="J23" s="13">
        <f>AVERAGE('Globals PS1'!R23,'Globals PS2'!R23,'Globals PS3'!R23)</f>
        <v>0.92230107131811667</v>
      </c>
      <c r="K23" s="13">
        <f>AVERAGE('Globals PS1'!S23,'Globals PS2'!S23,'Globals PS3'!S23)</f>
        <v>0.73317657739060371</v>
      </c>
      <c r="L23" s="13">
        <f>AVERAGE('Globals PS1'!T23,'Globals PS2'!T23,'Globals PS3'!T23)</f>
        <v>0.95933041231322314</v>
      </c>
      <c r="M23" s="13">
        <f>AVERAGE('Globals PS1'!U23,'Globals PS2'!U23,'Globals PS3'!U23)</f>
        <v>0.95933041231322314</v>
      </c>
      <c r="N23" s="13">
        <f>AVERAGE('Globals PS1'!V23,'Globals PS2'!V23,'Globals PS3'!V23)</f>
        <v>0.95933041231322314</v>
      </c>
      <c r="O23" s="13">
        <f>AVERAGE('Globals PS1'!W23,'Globals PS2'!W23,'Globals PS3'!W23)</f>
        <v>0.95933041231322314</v>
      </c>
      <c r="P23" s="27">
        <f>AVERAGE('Globals PS1'!X23,'Globals PS2'!X23,'Globals PS3'!X23)</f>
        <v>0.94090896066537943</v>
      </c>
      <c r="R23" s="16" t="b">
        <f>IF(B23=MAX(B$10,B$23,B$36,B$49,B$62,B$75,B$88,B$101,B$114),TRUE,FALSE)</f>
        <v>0</v>
      </c>
      <c r="S23" s="13" t="b">
        <f>IF(I23=MAX(I$10,I$23,I$36,I$49,I$62,I$75,I$88,I$101,I$114),TRUE,FALSE)</f>
        <v>0</v>
      </c>
      <c r="T23" s="14" t="b">
        <f>IF(P23=MAX(P$10,P$23,P$36,P$49,P$62,P$75,P$88,P$101,P$114),TRUE,FALSE)</f>
        <v>0</v>
      </c>
      <c r="V23" s="16">
        <v>4</v>
      </c>
      <c r="W23" s="16">
        <f>Y7</f>
        <v>0.99009880566573705</v>
      </c>
      <c r="X23" s="13">
        <f>Y8</f>
        <v>1</v>
      </c>
      <c r="Y23" s="14">
        <f>Y9</f>
        <v>1</v>
      </c>
    </row>
    <row r="24" spans="1:25" ht="15" thickBot="1" x14ac:dyDescent="0.4">
      <c r="A24" s="12" t="s">
        <v>32</v>
      </c>
      <c r="B24" s="19">
        <f>AVERAGE('Globals PS1'!J24,'Globals PS2'!J24,'Globals PS3'!J24)</f>
        <v>0.1331120637975497</v>
      </c>
      <c r="C24" s="13">
        <f>AVERAGE('Globals PS1'!K24,'Globals PS2'!K24,'Globals PS3'!K24)</f>
        <v>2.8200698174604393E-2</v>
      </c>
      <c r="D24" s="13">
        <f>AVERAGE('Globals PS1'!L24,'Globals PS2'!L24,'Globals PS3'!L24)</f>
        <v>7.1670365174318865E-2</v>
      </c>
      <c r="E24" s="13">
        <f>AVERAGE('Globals PS1'!M24,'Globals PS2'!M24,'Globals PS3'!M24)</f>
        <v>0</v>
      </c>
      <c r="F24" s="13">
        <f>AVERAGE('Globals PS1'!N24,'Globals PS2'!N24,'Globals PS3'!N24)</f>
        <v>0</v>
      </c>
      <c r="G24" s="13">
        <f>AVERAGE('Globals PS1'!O24,'Globals PS2'!O24,'Globals PS3'!O24)</f>
        <v>0</v>
      </c>
      <c r="H24" s="13">
        <f>AVERAGE('Globals PS1'!P24,'Globals PS2'!P24,'Globals PS3'!P24)</f>
        <v>0</v>
      </c>
      <c r="I24" s="23">
        <f>AVERAGE('Globals PS1'!Q24,'Globals PS2'!Q24,'Globals PS3'!Q24)</f>
        <v>9.4002327248681548E-3</v>
      </c>
      <c r="J24" s="13">
        <f>AVERAGE('Globals PS1'!R24,'Globals PS2'!R24,'Globals PS3'!R24)</f>
        <v>0.12962017718021948</v>
      </c>
      <c r="K24" s="13">
        <f>AVERAGE('Globals PS1'!S24,'Globals PS2'!S24,'Globals PS3'!S24)</f>
        <v>0.14983435535102707</v>
      </c>
      <c r="L24" s="13">
        <f>AVERAGE('Globals PS1'!T24,'Globals PS2'!T24,'Globals PS3'!T24)</f>
        <v>0.1331120637975497</v>
      </c>
      <c r="M24" s="13">
        <f>AVERAGE('Globals PS1'!U24,'Globals PS2'!U24,'Globals PS3'!U24)</f>
        <v>0.1331120637975497</v>
      </c>
      <c r="N24" s="13">
        <f>AVERAGE('Globals PS1'!V24,'Globals PS2'!V24,'Globals PS3'!V24)</f>
        <v>0.1331120637975497</v>
      </c>
      <c r="O24" s="13">
        <f>AVERAGE('Globals PS1'!W24,'Globals PS2'!W24,'Globals PS3'!W24)</f>
        <v>0.1331120637975497</v>
      </c>
      <c r="P24" s="27">
        <f>AVERAGE('Globals PS1'!X24,'Globals PS2'!X24,'Globals PS3'!X24)</f>
        <v>0.134706766325253</v>
      </c>
      <c r="R24" s="16" t="b">
        <f>IF(B24=MIN(B$11,B$24,B$37,B$50,B$63,B$76,B$89,B$102,B$115),TRUE,FALSE)</f>
        <v>0</v>
      </c>
      <c r="S24" s="13" t="b">
        <f>IF(I24=MIN(I$11,I$24,I$37,I$50,I$63,I$76,I$89,I$102,I$115),TRUE,FALSE)</f>
        <v>0</v>
      </c>
      <c r="T24" s="14" t="b">
        <f>IF(P24=MIN(P$11,P$24,P$37,P$50,P$63,P$76,P$89,P$102,P$115),TRUE,FALSE)</f>
        <v>0</v>
      </c>
      <c r="V24" s="4">
        <v>6</v>
      </c>
      <c r="W24" s="4">
        <f>Y10</f>
        <v>1</v>
      </c>
      <c r="X24" s="5">
        <f>Y11</f>
        <v>1</v>
      </c>
      <c r="Y24" s="6">
        <f>Y12</f>
        <v>1</v>
      </c>
    </row>
    <row r="25" spans="1:25" ht="15" thickBot="1" x14ac:dyDescent="0.4">
      <c r="A25" s="8" t="s">
        <v>33</v>
      </c>
      <c r="B25" s="20">
        <f>AVERAGE('Globals PS1'!J25,'Globals PS2'!J25,'Globals PS3'!J25)</f>
        <v>0.31378071312124717</v>
      </c>
      <c r="C25" s="5">
        <f>AVERAGE('Globals PS1'!K25,'Globals PS2'!K25,'Globals PS3'!K25)</f>
        <v>7.4066290895527229E-2</v>
      </c>
      <c r="D25" s="5">
        <f>AVERAGE('Globals PS1'!L25,'Globals PS2'!L25,'Globals PS3'!L25)</f>
        <v>0.12125966510003205</v>
      </c>
      <c r="E25" s="5">
        <f>AVERAGE('Globals PS1'!M25,'Globals PS2'!M25,'Globals PS3'!M25)</f>
        <v>0</v>
      </c>
      <c r="F25" s="5">
        <f>AVERAGE('Globals PS1'!N25,'Globals PS2'!N25,'Globals PS3'!N25)</f>
        <v>0</v>
      </c>
      <c r="G25" s="5">
        <f>AVERAGE('Globals PS1'!O25,'Globals PS2'!O25,'Globals PS3'!O25)</f>
        <v>0</v>
      </c>
      <c r="H25" s="5">
        <f>AVERAGE('Globals PS1'!P25,'Globals PS2'!P25,'Globals PS3'!P25)</f>
        <v>0</v>
      </c>
      <c r="I25" s="24">
        <f>AVERAGE('Globals PS1'!Q25,'Globals PS2'!Q25,'Globals PS3'!Q25)</f>
        <v>2.4688763631842432E-2</v>
      </c>
      <c r="J25" s="5">
        <f>AVERAGE('Globals PS1'!R25,'Globals PS2'!R25,'Globals PS3'!R25)</f>
        <v>0.30918910171789732</v>
      </c>
      <c r="K25" s="5">
        <f>AVERAGE('Globals PS1'!S25,'Globals PS2'!S25,'Globals PS3'!S25)</f>
        <v>0.3165051236436886</v>
      </c>
      <c r="L25" s="5">
        <f>AVERAGE('Globals PS1'!T25,'Globals PS2'!T25,'Globals PS3'!T25)</f>
        <v>0.31378071312124717</v>
      </c>
      <c r="M25" s="5">
        <f>AVERAGE('Globals PS1'!U25,'Globals PS2'!U25,'Globals PS3'!U25)</f>
        <v>0.31378071312124717</v>
      </c>
      <c r="N25" s="5">
        <f>AVERAGE('Globals PS1'!V25,'Globals PS2'!V25,'Globals PS3'!V25)</f>
        <v>0.31378071312124717</v>
      </c>
      <c r="O25" s="5">
        <f>AVERAGE('Globals PS1'!W25,'Globals PS2'!W25,'Globals PS3'!W25)</f>
        <v>0.31378071312124717</v>
      </c>
      <c r="P25" s="28">
        <f>AVERAGE('Globals PS1'!X25,'Globals PS2'!X25,'Globals PS3'!X25)</f>
        <v>0.30374450987542617</v>
      </c>
      <c r="R25" s="4" t="b">
        <f>IF(B25=MIN(B$12,B$25,B$38,B$51,B$64,B$77,B$90,B$103,B$116),TRUE,FALSE)</f>
        <v>0</v>
      </c>
      <c r="S25" s="5" t="b">
        <f>IF(I25=MIN(I$12,I$25,I$38,I$51,I$64,I$77,I$90,I$103,I$116),TRUE,FALSE)</f>
        <v>0</v>
      </c>
      <c r="T25" s="6" t="b">
        <f>IF(P25=MIN(P$12,P$25,P$38,P$51,P$64,P$77,P$90,P$103,P$116),TRUE,FALSE)</f>
        <v>0</v>
      </c>
    </row>
    <row r="26" spans="1:25" ht="15" thickBot="1" x14ac:dyDescent="0.4">
      <c r="V26" s="15" t="s">
        <v>38</v>
      </c>
      <c r="W26" s="11"/>
    </row>
    <row r="27" spans="1:25" ht="15" thickBot="1" x14ac:dyDescent="0.4">
      <c r="A27" s="9" t="s">
        <v>31</v>
      </c>
      <c r="B27" s="10">
        <v>3</v>
      </c>
      <c r="C27" s="11">
        <v>2</v>
      </c>
      <c r="V27" s="9" t="s">
        <v>30</v>
      </c>
      <c r="W27" s="10">
        <v>2</v>
      </c>
      <c r="X27" s="10">
        <v>4</v>
      </c>
      <c r="Y27" s="11">
        <v>6</v>
      </c>
    </row>
    <row r="28" spans="1:25" ht="15" thickBot="1" x14ac:dyDescent="0.4">
      <c r="A28" s="8" t="s">
        <v>30</v>
      </c>
      <c r="B28" s="13">
        <v>2</v>
      </c>
      <c r="C28" s="14">
        <v>6</v>
      </c>
      <c r="V28" s="12">
        <v>2</v>
      </c>
      <c r="W28" s="13">
        <f>Z4</f>
        <v>0.82805783685833045</v>
      </c>
      <c r="X28" s="13">
        <f>Z5</f>
        <v>0.75765821233302744</v>
      </c>
      <c r="Y28" s="14">
        <f>Z6</f>
        <v>0.74072180769136997</v>
      </c>
    </row>
    <row r="29" spans="1:25" ht="15" thickBot="1" x14ac:dyDescent="0.4">
      <c r="A29" s="9"/>
      <c r="B29" s="17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s">
        <v>13</v>
      </c>
      <c r="H29" s="10" t="s">
        <v>14</v>
      </c>
      <c r="I29" s="21" t="s">
        <v>15</v>
      </c>
      <c r="J29" s="10" t="s">
        <v>16</v>
      </c>
      <c r="K29" s="10" t="s">
        <v>17</v>
      </c>
      <c r="L29" s="10" t="s">
        <v>18</v>
      </c>
      <c r="M29" s="10" t="s">
        <v>19</v>
      </c>
      <c r="N29" s="10" t="s">
        <v>20</v>
      </c>
      <c r="O29" s="10" t="s">
        <v>21</v>
      </c>
      <c r="P29" s="25" t="s">
        <v>22</v>
      </c>
      <c r="R29" s="15" t="s">
        <v>8</v>
      </c>
      <c r="S29" s="10" t="s">
        <v>15</v>
      </c>
      <c r="T29" s="11" t="s">
        <v>22</v>
      </c>
      <c r="V29" s="12">
        <v>4</v>
      </c>
      <c r="W29" s="13">
        <f>Z7</f>
        <v>0.76223525049035745</v>
      </c>
      <c r="X29" s="13">
        <f>Z8</f>
        <v>0.72925857070635558</v>
      </c>
      <c r="Y29" s="14">
        <f>Z9</f>
        <v>0.73546013911182451</v>
      </c>
    </row>
    <row r="30" spans="1:25" ht="15" thickBot="1" x14ac:dyDescent="0.4">
      <c r="A30" s="7" t="s">
        <v>23</v>
      </c>
      <c r="B30" s="18">
        <f>AVERAGE('Globals PS1'!J30,'Globals PS2'!J30,'Globals PS3'!J30)</f>
        <v>0.78142396300465256</v>
      </c>
      <c r="C30" s="2">
        <f>AVERAGE('Globals PS1'!K30,'Globals PS2'!K30,'Globals PS3'!K30)</f>
        <v>0.98170374394666915</v>
      </c>
      <c r="D30" s="2">
        <f>AVERAGE('Globals PS1'!L30,'Globals PS2'!L30,'Globals PS3'!L30)</f>
        <v>0.72048486705805737</v>
      </c>
      <c r="E30" s="2">
        <f>AVERAGE('Globals PS1'!M30,'Globals PS2'!M30,'Globals PS3'!M30)</f>
        <v>1</v>
      </c>
      <c r="F30" s="2">
        <f>AVERAGE('Globals PS1'!N30,'Globals PS2'!N30,'Globals PS3'!N30)</f>
        <v>1</v>
      </c>
      <c r="G30" s="2">
        <f>AVERAGE('Globals PS1'!O30,'Globals PS2'!O30,'Globals PS3'!O30)</f>
        <v>1</v>
      </c>
      <c r="H30" s="2">
        <f>AVERAGE('Globals PS1'!P30,'Globals PS2'!P30,'Globals PS3'!P30)</f>
        <v>1</v>
      </c>
      <c r="I30" s="22">
        <f>AVERAGE('Globals PS1'!Q30,'Globals PS2'!Q30,'Globals PS3'!Q30)</f>
        <v>0.99390124798222301</v>
      </c>
      <c r="J30" s="2">
        <f>AVERAGE('Globals PS1'!R30,'Globals PS2'!R30,'Globals PS3'!R30)</f>
        <v>0.76717917472855335</v>
      </c>
      <c r="K30" s="2">
        <f>AVERAGE('Globals PS1'!S30,'Globals PS2'!S30,'Globals PS3'!S30)</f>
        <v>0.5671164955524165</v>
      </c>
      <c r="L30" s="2">
        <f>AVERAGE('Globals PS1'!T30,'Globals PS2'!T30,'Globals PS3'!T30)</f>
        <v>0.78142396300465256</v>
      </c>
      <c r="M30" s="2">
        <f>AVERAGE('Globals PS1'!U30,'Globals PS2'!U30,'Globals PS3'!U30)</f>
        <v>0.78142396300465256</v>
      </c>
      <c r="N30" s="2">
        <f>AVERAGE('Globals PS1'!V30,'Globals PS2'!V30,'Globals PS3'!V30)</f>
        <v>0.78142396300465256</v>
      </c>
      <c r="O30" s="2">
        <f>AVERAGE('Globals PS1'!W30,'Globals PS2'!W30,'Globals PS3'!W30)</f>
        <v>0.78142396300465256</v>
      </c>
      <c r="P30" s="26">
        <f>AVERAGE('Globals PS1'!X30,'Globals PS2'!X30,'Globals PS3'!X30)</f>
        <v>0.77667570024595267</v>
      </c>
      <c r="R30" s="16" t="b">
        <f>IF(B30=MAX(B$4,B$17,B$30,B$43,B$56,B$69,B$82,B$95,B$108),TRUE,FALSE)</f>
        <v>0</v>
      </c>
      <c r="S30" s="13" t="b">
        <f>IF(I30=MAX(I$4,I$17,I$30,I$43,I$56,I$69,I$82,I$95,I$108),TRUE,FALSE)</f>
        <v>0</v>
      </c>
      <c r="T30" s="14" t="b">
        <f>IF(P30=MAX(P$4,P$17,P$30,P$43,P$56,P$69,P$82,P$95,P$108),TRUE,FALSE)</f>
        <v>0</v>
      </c>
      <c r="V30" s="8">
        <v>6</v>
      </c>
      <c r="W30" s="5">
        <f>Z10</f>
        <v>0.7003331917873532</v>
      </c>
      <c r="X30" s="5">
        <f>Z11</f>
        <v>0.65977664156117555</v>
      </c>
      <c r="Y30" s="6">
        <f>Z12</f>
        <v>0.62554945054945055</v>
      </c>
    </row>
    <row r="31" spans="1:25" x14ac:dyDescent="0.35">
      <c r="A31" s="12" t="s">
        <v>24</v>
      </c>
      <c r="B31" s="19">
        <f>AVERAGE('Globals PS1'!J31,'Globals PS2'!J31,'Globals PS3'!J31)</f>
        <v>0.10193813605574442</v>
      </c>
      <c r="C31" s="13">
        <f>AVERAGE('Globals PS1'!K31,'Globals PS2'!K31,'Globals PS3'!K31)</f>
        <v>1.8805698182292042E-2</v>
      </c>
      <c r="D31" s="13">
        <f>AVERAGE('Globals PS1'!L31,'Globals PS2'!L31,'Globals PS3'!L31)</f>
        <v>4.0006569137418915E-2</v>
      </c>
      <c r="E31" s="13">
        <f>AVERAGE('Globals PS1'!M31,'Globals PS2'!M31,'Globals PS3'!M31)</f>
        <v>0</v>
      </c>
      <c r="F31" s="13">
        <f>AVERAGE('Globals PS1'!N31,'Globals PS2'!N31,'Globals PS3'!N31)</f>
        <v>0</v>
      </c>
      <c r="G31" s="13">
        <f>AVERAGE('Globals PS1'!O31,'Globals PS2'!O31,'Globals PS3'!O31)</f>
        <v>0</v>
      </c>
      <c r="H31" s="13">
        <f>AVERAGE('Globals PS1'!P31,'Globals PS2'!P31,'Globals PS3'!P31)</f>
        <v>0</v>
      </c>
      <c r="I31" s="23">
        <f>AVERAGE('Globals PS1'!Q31,'Globals PS2'!Q31,'Globals PS3'!Q31)</f>
        <v>6.2685660607640159E-3</v>
      </c>
      <c r="J31" s="13">
        <f>AVERAGE('Globals PS1'!R31,'Globals PS2'!R31,'Globals PS3'!R31)</f>
        <v>0.10520026247975044</v>
      </c>
      <c r="K31" s="13">
        <f>AVERAGE('Globals PS1'!S31,'Globals PS2'!S31,'Globals PS3'!S31)</f>
        <v>0.10281366800197672</v>
      </c>
      <c r="L31" s="13">
        <f>AVERAGE('Globals PS1'!T31,'Globals PS2'!T31,'Globals PS3'!T31)</f>
        <v>0.10193813605574442</v>
      </c>
      <c r="M31" s="13">
        <f>AVERAGE('Globals PS1'!U31,'Globals PS2'!U31,'Globals PS3'!U31)</f>
        <v>0.10193813605574442</v>
      </c>
      <c r="N31" s="13">
        <f>AVERAGE('Globals PS1'!V31,'Globals PS2'!V31,'Globals PS3'!V31)</f>
        <v>0.10193813605574442</v>
      </c>
      <c r="O31" s="13">
        <f>AVERAGE('Globals PS1'!W31,'Globals PS2'!W31,'Globals PS3'!W31)</f>
        <v>0.10193813605574442</v>
      </c>
      <c r="P31" s="27">
        <f>AVERAGE('Globals PS1'!X31,'Globals PS2'!X31,'Globals PS3'!X31)</f>
        <v>0.10204071824475676</v>
      </c>
      <c r="R31" s="16" t="b">
        <f>IF(B31=MIN(B$5,B$18,B$31,B$44,B$57,B$70,B$83,B$96,B$109),TRUE,FALSE)</f>
        <v>0</v>
      </c>
      <c r="S31" s="13" t="b">
        <f>IF(I31=MIN(I$5,I$18,I$31,I$44,I$57,I$70,I$83,I$96,I$109),TRUE,FALSE)</f>
        <v>0</v>
      </c>
      <c r="T31" s="14" t="b">
        <f>IF(P31=MIN(P$5,P$18,P$31,P$44,P$57,P$70,P$83,P$96,P$109),TRUE,FALSE)</f>
        <v>0</v>
      </c>
    </row>
    <row r="32" spans="1:25" x14ac:dyDescent="0.35">
      <c r="A32" s="12" t="s">
        <v>25</v>
      </c>
      <c r="B32" s="19">
        <f>AVERAGE('Globals PS1'!J32,'Globals PS2'!J32,'Globals PS3'!J32)</f>
        <v>0.6279852791480699</v>
      </c>
      <c r="C32" s="13">
        <f>AVERAGE('Globals PS1'!K32,'Globals PS2'!K32,'Globals PS3'!K32)</f>
        <v>0.94845343980528896</v>
      </c>
      <c r="D32" s="13">
        <f>AVERAGE('Globals PS1'!L32,'Globals PS2'!L32,'Globals PS3'!L32)</f>
        <v>0.63143695995771032</v>
      </c>
      <c r="E32" s="13">
        <f>AVERAGE('Globals PS1'!M32,'Globals PS2'!M32,'Globals PS3'!M32)</f>
        <v>1</v>
      </c>
      <c r="F32" s="13">
        <f>AVERAGE('Globals PS1'!N32,'Globals PS2'!N32,'Globals PS3'!N32)</f>
        <v>1</v>
      </c>
      <c r="G32" s="13">
        <f>AVERAGE('Globals PS1'!O32,'Globals PS2'!O32,'Globals PS3'!O32)</f>
        <v>1</v>
      </c>
      <c r="H32" s="13">
        <f>AVERAGE('Globals PS1'!P32,'Globals PS2'!P32,'Globals PS3'!P32)</f>
        <v>1</v>
      </c>
      <c r="I32" s="23">
        <f>AVERAGE('Globals PS1'!Q32,'Globals PS2'!Q32,'Globals PS3'!Q32)</f>
        <v>0.98281781326842965</v>
      </c>
      <c r="J32" s="13">
        <f>AVERAGE('Globals PS1'!R32,'Globals PS2'!R32,'Globals PS3'!R32)</f>
        <v>0.60790661699346649</v>
      </c>
      <c r="K32" s="13">
        <f>AVERAGE('Globals PS1'!S32,'Globals PS2'!S32,'Globals PS3'!S32)</f>
        <v>0.40006122710236952</v>
      </c>
      <c r="L32" s="13">
        <f>AVERAGE('Globals PS1'!T32,'Globals PS2'!T32,'Globals PS3'!T32)</f>
        <v>0.6279852791480699</v>
      </c>
      <c r="M32" s="13">
        <f>AVERAGE('Globals PS1'!U32,'Globals PS2'!U32,'Globals PS3'!U32)</f>
        <v>0.6279852791480699</v>
      </c>
      <c r="N32" s="13">
        <f>AVERAGE('Globals PS1'!V32,'Globals PS2'!V32,'Globals PS3'!V32)</f>
        <v>0.6279852791480699</v>
      </c>
      <c r="O32" s="13">
        <f>AVERAGE('Globals PS1'!W32,'Globals PS2'!W32,'Globals PS3'!W32)</f>
        <v>0.6279852791480699</v>
      </c>
      <c r="P32" s="27">
        <f>AVERAGE('Globals PS1'!X32,'Globals PS2'!X32,'Globals PS3'!X32)</f>
        <v>0.62599216729631102</v>
      </c>
      <c r="R32" s="16" t="b">
        <f>IF(B32=MAX(B$6,B$19,B$32,B$45,B$58,B$71,B$84,B$97,B$110),TRUE,FALSE)</f>
        <v>0</v>
      </c>
      <c r="S32" s="13" t="b">
        <f>IF(I32=MAX(I$6,I$19,I$32,I$45,I$58,I$71,I$84,I$97,I$110),TRUE,FALSE)</f>
        <v>0</v>
      </c>
      <c r="T32" s="14" t="b">
        <f>IF(P32=MAX(P$6,P$19,P$32,P$45,P$58,P$71,P$84,P$97,P$110),TRUE,FALSE)</f>
        <v>0</v>
      </c>
    </row>
    <row r="33" spans="1:28" x14ac:dyDescent="0.35">
      <c r="A33" s="12" t="s">
        <v>26</v>
      </c>
      <c r="B33" s="19">
        <f>AVERAGE('Globals PS1'!J33,'Globals PS2'!J33,'Globals PS3'!J33)</f>
        <v>0.70669896270490506</v>
      </c>
      <c r="C33" s="13">
        <f>AVERAGE('Globals PS1'!K33,'Globals PS2'!K33,'Globals PS3'!K33)</f>
        <v>0.96306833708516493</v>
      </c>
      <c r="D33" s="13">
        <f>AVERAGE('Globals PS1'!L33,'Globals PS2'!L33,'Globals PS3'!L33)</f>
        <v>0.69377648412500115</v>
      </c>
      <c r="E33" s="13">
        <f>AVERAGE('Globals PS1'!M33,'Globals PS2'!M33,'Globals PS3'!M33)</f>
        <v>1</v>
      </c>
      <c r="F33" s="13">
        <f>AVERAGE('Globals PS1'!N33,'Globals PS2'!N33,'Globals PS3'!N33)</f>
        <v>1</v>
      </c>
      <c r="G33" s="13">
        <f>AVERAGE('Globals PS1'!O33,'Globals PS2'!O33,'Globals PS3'!O33)</f>
        <v>1</v>
      </c>
      <c r="H33" s="13">
        <f>AVERAGE('Globals PS1'!P33,'Globals PS2'!P33,'Globals PS3'!P33)</f>
        <v>1</v>
      </c>
      <c r="I33" s="23">
        <f>AVERAGE('Globals PS1'!Q33,'Globals PS2'!Q33,'Globals PS3'!Q33)</f>
        <v>0.98768944569505501</v>
      </c>
      <c r="J33" s="13">
        <f>AVERAGE('Globals PS1'!R33,'Globals PS2'!R33,'Globals PS3'!R33)</f>
        <v>0.69216376950200864</v>
      </c>
      <c r="K33" s="13">
        <f>AVERAGE('Globals PS1'!S33,'Globals PS2'!S33,'Globals PS3'!S33)</f>
        <v>0.48907645998602084</v>
      </c>
      <c r="L33" s="13">
        <f>AVERAGE('Globals PS1'!T33,'Globals PS2'!T33,'Globals PS3'!T33)</f>
        <v>0.70669896270490506</v>
      </c>
      <c r="M33" s="13">
        <f>AVERAGE('Globals PS1'!U33,'Globals PS2'!U33,'Globals PS3'!U33)</f>
        <v>0.70669896270490506</v>
      </c>
      <c r="N33" s="13">
        <f>AVERAGE('Globals PS1'!V33,'Globals PS2'!V33,'Globals PS3'!V33)</f>
        <v>0.70669896270490506</v>
      </c>
      <c r="O33" s="13">
        <f>AVERAGE('Globals PS1'!W33,'Globals PS2'!W33,'Globals PS3'!W33)</f>
        <v>0.70669896270490506</v>
      </c>
      <c r="P33" s="27">
        <f>AVERAGE('Globals PS1'!X33,'Globals PS2'!X33,'Globals PS3'!X33)</f>
        <v>0.70236888967856925</v>
      </c>
      <c r="R33" s="16" t="b">
        <f>IF(B33=MAX(B$7,B$20,B$33,B$46,B$59,B$72,B$85,B$98,B$111),TRUE,FALSE)</f>
        <v>0</v>
      </c>
      <c r="S33" s="13" t="b">
        <f>IF(I33=MAX(I$7,I$20,I$33,I$46,I$59,I$72,I$85,I$98,I$111),TRUE,FALSE)</f>
        <v>0</v>
      </c>
      <c r="T33" s="14" t="b">
        <f>IF(P33=MAX(P$7,P$20,P$33,P$46,P$59,P$72,P$85,P$98,P$111),TRUE,FALSE)</f>
        <v>0</v>
      </c>
    </row>
    <row r="34" spans="1:28" ht="15" thickBot="1" x14ac:dyDescent="0.4">
      <c r="A34" s="12" t="s">
        <v>27</v>
      </c>
      <c r="B34" s="19">
        <f>AVERAGE('Globals PS1'!J34,'Globals PS2'!J34,'Globals PS3'!J34)</f>
        <v>0.74635459953850447</v>
      </c>
      <c r="C34" s="13">
        <f>AVERAGE('Globals PS1'!K34,'Globals PS2'!K34,'Globals PS3'!K34)</f>
        <v>0.99185100894521172</v>
      </c>
      <c r="D34" s="13">
        <f>AVERAGE('Globals PS1'!L34,'Globals PS2'!L34,'Globals PS3'!L34)</f>
        <v>0.72594057823370883</v>
      </c>
      <c r="E34" s="13">
        <f>AVERAGE('Globals PS1'!M34,'Globals PS2'!M34,'Globals PS3'!M34)</f>
        <v>1</v>
      </c>
      <c r="F34" s="13">
        <f>AVERAGE('Globals PS1'!N34,'Globals PS2'!N34,'Globals PS3'!N34)</f>
        <v>1</v>
      </c>
      <c r="G34" s="13">
        <f>AVERAGE('Globals PS1'!O34,'Globals PS2'!O34,'Globals PS3'!O34)</f>
        <v>1</v>
      </c>
      <c r="H34" s="13">
        <f>AVERAGE('Globals PS1'!P34,'Globals PS2'!P34,'Globals PS3'!P34)</f>
        <v>1</v>
      </c>
      <c r="I34" s="23">
        <f>AVERAGE('Globals PS1'!Q34,'Globals PS2'!Q34,'Globals PS3'!Q34)</f>
        <v>0.99728366964840387</v>
      </c>
      <c r="J34" s="13">
        <f>AVERAGE('Globals PS1'!R34,'Globals PS2'!R34,'Globals PS3'!R34)</f>
        <v>0.72979298787121982</v>
      </c>
      <c r="K34" s="13">
        <f>AVERAGE('Globals PS1'!S34,'Globals PS2'!S34,'Globals PS3'!S34)</f>
        <v>0.54102624641977803</v>
      </c>
      <c r="L34" s="13">
        <f>AVERAGE('Globals PS1'!T34,'Globals PS2'!T34,'Globals PS3'!T34)</f>
        <v>0.74635459953850447</v>
      </c>
      <c r="M34" s="13">
        <f>AVERAGE('Globals PS1'!U34,'Globals PS2'!U34,'Globals PS3'!U34)</f>
        <v>0.74635459953850447</v>
      </c>
      <c r="N34" s="13">
        <f>AVERAGE('Globals PS1'!V34,'Globals PS2'!V34,'Globals PS3'!V34)</f>
        <v>0.74635459953850447</v>
      </c>
      <c r="O34" s="13">
        <f>AVERAGE('Globals PS1'!W34,'Globals PS2'!W34,'Globals PS3'!W34)</f>
        <v>0.74635459953850447</v>
      </c>
      <c r="P34" s="27">
        <f>AVERAGE('Globals PS1'!X34,'Globals PS2'!X34,'Globals PS3'!X34)</f>
        <v>0.74072180769136997</v>
      </c>
      <c r="R34" s="16" t="b">
        <f>IF(B34=MAX(B$8,B$21,B$34,B$47,B$60,B$73,B$86,B$99,B$112),TRUE,FALSE)</f>
        <v>0</v>
      </c>
      <c r="S34" s="13" t="b">
        <f>IF(I34=MAX(I$8,I$21,I$34,I$47,I$60,I$73,I$86,I$99,I$112),TRUE,FALSE)</f>
        <v>0</v>
      </c>
      <c r="T34" s="14" t="b">
        <f>IF(P34=MAX(P$8,P$21,P$34,P$47,P$60,P$73,P$86,P$99,P$112),TRUE,FALSE)</f>
        <v>0</v>
      </c>
    </row>
    <row r="35" spans="1:28" ht="15" thickBot="1" x14ac:dyDescent="0.4">
      <c r="A35" s="12" t="s">
        <v>28</v>
      </c>
      <c r="B35" s="19">
        <f>AVERAGE('Globals PS1'!J35,'Globals PS2'!J35,'Globals PS3'!J35)</f>
        <v>0.86657275637587128</v>
      </c>
      <c r="C35" s="13">
        <f>AVERAGE('Globals PS1'!K35,'Globals PS2'!K35,'Globals PS3'!K35)</f>
        <v>1</v>
      </c>
      <c r="D35" s="13">
        <f>AVERAGE('Globals PS1'!L35,'Globals PS2'!L35,'Globals PS3'!L35)</f>
        <v>0.75064391402725139</v>
      </c>
      <c r="E35" s="13">
        <f>AVERAGE('Globals PS1'!M35,'Globals PS2'!M35,'Globals PS3'!M35)</f>
        <v>1</v>
      </c>
      <c r="F35" s="13">
        <f>AVERAGE('Globals PS1'!N35,'Globals PS2'!N35,'Globals PS3'!N35)</f>
        <v>1</v>
      </c>
      <c r="G35" s="13">
        <f>AVERAGE('Globals PS1'!O35,'Globals PS2'!O35,'Globals PS3'!O35)</f>
        <v>1</v>
      </c>
      <c r="H35" s="13">
        <f>AVERAGE('Globals PS1'!P35,'Globals PS2'!P35,'Globals PS3'!P35)</f>
        <v>1</v>
      </c>
      <c r="I35" s="23">
        <f>AVERAGE('Globals PS1'!Q35,'Globals PS2'!Q35,'Globals PS3'!Q35)</f>
        <v>1</v>
      </c>
      <c r="J35" s="13">
        <f>AVERAGE('Globals PS1'!R35,'Globals PS2'!R35,'Globals PS3'!R35)</f>
        <v>0.85644013822618081</v>
      </c>
      <c r="K35" s="13">
        <f>AVERAGE('Globals PS1'!S35,'Globals PS2'!S35,'Globals PS3'!S35)</f>
        <v>0.65427494497224681</v>
      </c>
      <c r="L35" s="13">
        <f>AVERAGE('Globals PS1'!T35,'Globals PS2'!T35,'Globals PS3'!T35)</f>
        <v>0.86657275637587128</v>
      </c>
      <c r="M35" s="13">
        <f>AVERAGE('Globals PS1'!U35,'Globals PS2'!U35,'Globals PS3'!U35)</f>
        <v>0.86657275637587128</v>
      </c>
      <c r="N35" s="13">
        <f>AVERAGE('Globals PS1'!V35,'Globals PS2'!V35,'Globals PS3'!V35)</f>
        <v>0.86657275637587128</v>
      </c>
      <c r="O35" s="13">
        <f>AVERAGE('Globals PS1'!W35,'Globals PS2'!W35,'Globals PS3'!W35)</f>
        <v>0.86657275637587128</v>
      </c>
      <c r="P35" s="27">
        <f>AVERAGE('Globals PS1'!X35,'Globals PS2'!X35,'Globals PS3'!X35)</f>
        <v>0.86242618960753703</v>
      </c>
      <c r="R35" s="16" t="b">
        <f>IF(B35=MAX(B$9,B$22,B$35,B$48,B$61,B$74,B$87,B$100,B$113),TRUE,FALSE)</f>
        <v>0</v>
      </c>
      <c r="S35" s="13" t="b">
        <f>IF(I35=MAX(I$9,I$22,I$35,I$48,I$61,I$74,I$87,I$100,I$113),TRUE,FALSE)</f>
        <v>1</v>
      </c>
      <c r="T35" s="14" t="b">
        <f>IF(P35=MAX(P$9,P$22,P$35,P$48,P$61,P$74,P$87,P$100,P$113),TRUE,FALSE)</f>
        <v>0</v>
      </c>
      <c r="W35" s="9" t="s">
        <v>30</v>
      </c>
    </row>
    <row r="36" spans="1:28" ht="15" thickBot="1" x14ac:dyDescent="0.4">
      <c r="A36" s="12" t="s">
        <v>29</v>
      </c>
      <c r="B36" s="19">
        <f>AVERAGE('Globals PS1'!J36,'Globals PS2'!J36,'Globals PS3'!J36)</f>
        <v>0.95634257712440141</v>
      </c>
      <c r="C36" s="13">
        <f>AVERAGE('Globals PS1'!K36,'Globals PS2'!K36,'Globals PS3'!K36)</f>
        <v>1</v>
      </c>
      <c r="D36" s="13">
        <f>AVERAGE('Globals PS1'!L36,'Globals PS2'!L36,'Globals PS3'!L36)</f>
        <v>0.77147624514281787</v>
      </c>
      <c r="E36" s="13">
        <f>AVERAGE('Globals PS1'!M36,'Globals PS2'!M36,'Globals PS3'!M36)</f>
        <v>1</v>
      </c>
      <c r="F36" s="13">
        <f>AVERAGE('Globals PS1'!N36,'Globals PS2'!N36,'Globals PS3'!N36)</f>
        <v>1</v>
      </c>
      <c r="G36" s="13">
        <f>AVERAGE('Globals PS1'!O36,'Globals PS2'!O36,'Globals PS3'!O36)</f>
        <v>1</v>
      </c>
      <c r="H36" s="13">
        <f>AVERAGE('Globals PS1'!P36,'Globals PS2'!P36,'Globals PS3'!P36)</f>
        <v>1</v>
      </c>
      <c r="I36" s="23">
        <f>AVERAGE('Globals PS1'!Q36,'Globals PS2'!Q36,'Globals PS3'!Q36)</f>
        <v>1</v>
      </c>
      <c r="J36" s="13">
        <f>AVERAGE('Globals PS1'!R36,'Globals PS2'!R36,'Globals PS3'!R36)</f>
        <v>0.94818428184281844</v>
      </c>
      <c r="K36" s="13">
        <f>AVERAGE('Globals PS1'!S36,'Globals PS2'!S36,'Globals PS3'!S36)</f>
        <v>0.73566770201322085</v>
      </c>
      <c r="L36" s="13">
        <f>AVERAGE('Globals PS1'!T36,'Globals PS2'!T36,'Globals PS3'!T36)</f>
        <v>0.95634257712440141</v>
      </c>
      <c r="M36" s="13">
        <f>AVERAGE('Globals PS1'!U36,'Globals PS2'!U36,'Globals PS3'!U36)</f>
        <v>0.95634257712440141</v>
      </c>
      <c r="N36" s="13">
        <f>AVERAGE('Globals PS1'!V36,'Globals PS2'!V36,'Globals PS3'!V36)</f>
        <v>0.95634257712440141</v>
      </c>
      <c r="O36" s="13">
        <f>AVERAGE('Globals PS1'!W36,'Globals PS2'!W36,'Globals PS3'!W36)</f>
        <v>0.95634257712440141</v>
      </c>
      <c r="P36" s="27">
        <f>AVERAGE('Globals PS1'!X36,'Globals PS2'!X36,'Globals PS3'!X36)</f>
        <v>0.94818428184281844</v>
      </c>
      <c r="R36" s="16" t="b">
        <f>IF(B36=MAX(B$10,B$23,B$36,B$49,B$62,B$75,B$88,B$101,B$114),TRUE,FALSE)</f>
        <v>0</v>
      </c>
      <c r="S36" s="13" t="b">
        <f>IF(I36=MAX(I$10,I$23,I$36,I$49,I$62,I$75,I$88,I$101,I$114),TRUE,FALSE)</f>
        <v>1</v>
      </c>
      <c r="T36" s="14" t="b">
        <f>IF(P36=MAX(P$10,P$23,P$36,P$49,P$62,P$75,P$88,P$101,P$114),TRUE,FALSE)</f>
        <v>0</v>
      </c>
      <c r="V36" s="9" t="s">
        <v>43</v>
      </c>
      <c r="W36" s="9" t="s">
        <v>34</v>
      </c>
      <c r="X36" s="11" t="s">
        <v>35</v>
      </c>
      <c r="Y36" s="15" t="s">
        <v>36</v>
      </c>
      <c r="Z36" s="10" t="s">
        <v>37</v>
      </c>
      <c r="AA36" s="11" t="s">
        <v>38</v>
      </c>
    </row>
    <row r="37" spans="1:28" x14ac:dyDescent="0.35">
      <c r="A37" s="12" t="s">
        <v>32</v>
      </c>
      <c r="B37" s="19">
        <f>AVERAGE('Globals PS1'!J37,'Globals PS2'!J37,'Globals PS3'!J37)</f>
        <v>0.1598737936709663</v>
      </c>
      <c r="C37" s="13">
        <f>AVERAGE('Globals PS1'!K37,'Globals PS2'!K37,'Globals PS3'!K37)</f>
        <v>3.6931662914834996E-2</v>
      </c>
      <c r="D37" s="13">
        <f>AVERAGE('Globals PS1'!L37,'Globals PS2'!L37,'Globals PS3'!L37)</f>
        <v>5.6867429902250209E-2</v>
      </c>
      <c r="E37" s="13">
        <f>AVERAGE('Globals PS1'!M37,'Globals PS2'!M37,'Globals PS3'!M37)</f>
        <v>0</v>
      </c>
      <c r="F37" s="13">
        <f>AVERAGE('Globals PS1'!N37,'Globals PS2'!N37,'Globals PS3'!N37)</f>
        <v>0</v>
      </c>
      <c r="G37" s="13">
        <f>AVERAGE('Globals PS1'!O37,'Globals PS2'!O37,'Globals PS3'!O37)</f>
        <v>0</v>
      </c>
      <c r="H37" s="13">
        <f>AVERAGE('Globals PS1'!P37,'Globals PS2'!P37,'Globals PS3'!P37)</f>
        <v>0</v>
      </c>
      <c r="I37" s="23">
        <f>AVERAGE('Globals PS1'!Q37,'Globals PS2'!Q37,'Globals PS3'!Q37)</f>
        <v>1.2310554304945024E-2</v>
      </c>
      <c r="J37" s="13">
        <f>AVERAGE('Globals PS1'!R37,'Globals PS2'!R37,'Globals PS3'!R37)</f>
        <v>0.1642763687241722</v>
      </c>
      <c r="K37" s="13">
        <f>AVERAGE('Globals PS1'!S37,'Globals PS2'!S37,'Globals PS3'!S37)</f>
        <v>0.16519848498622594</v>
      </c>
      <c r="L37" s="13">
        <f>AVERAGE('Globals PS1'!T37,'Globals PS2'!T37,'Globals PS3'!T37)</f>
        <v>0.1598737936709663</v>
      </c>
      <c r="M37" s="13">
        <f>AVERAGE('Globals PS1'!U37,'Globals PS2'!U37,'Globals PS3'!U37)</f>
        <v>0.1598737936709663</v>
      </c>
      <c r="N37" s="13">
        <f>AVERAGE('Globals PS1'!V37,'Globals PS2'!V37,'Globals PS3'!V37)</f>
        <v>0.1598737936709663</v>
      </c>
      <c r="O37" s="13">
        <f>AVERAGE('Globals PS1'!W37,'Globals PS2'!W37,'Globals PS3'!W37)</f>
        <v>0.1598737936709663</v>
      </c>
      <c r="P37" s="27">
        <f>AVERAGE('Globals PS1'!X37,'Globals PS2'!X37,'Globals PS3'!X37)</f>
        <v>0.16005729992896786</v>
      </c>
      <c r="R37" s="16" t="b">
        <f>IF(B37=MIN(B$11,B$24,B$37,B$50,B$63,B$76,B$89,B$102,B$115),TRUE,FALSE)</f>
        <v>0</v>
      </c>
      <c r="S37" s="13" t="b">
        <f>IF(I37=MIN(I$11,I$24,I$37,I$50,I$63,I$76,I$89,I$102,I$115),TRUE,FALSE)</f>
        <v>0</v>
      </c>
      <c r="T37" s="14" t="b">
        <f>IF(P37=MIN(P$11,P$24,P$37,P$50,P$63,P$76,P$89,P$102,P$115),TRUE,FALSE)</f>
        <v>0</v>
      </c>
      <c r="V37" s="12">
        <v>1</v>
      </c>
      <c r="W37" s="12">
        <v>2</v>
      </c>
      <c r="X37" s="13">
        <v>2</v>
      </c>
      <c r="Y37" s="29" cm="1">
        <f t="array" ref="Y37:AA45">'Globals PS1'!AH4:AJ12</f>
        <v>0.90697674418604646</v>
      </c>
      <c r="Z37" s="30">
        <v>1</v>
      </c>
      <c r="AA37" s="31">
        <v>0.90697674418604646</v>
      </c>
      <c r="AB37" s="3"/>
    </row>
    <row r="38" spans="1:28" ht="15" thickBot="1" x14ac:dyDescent="0.4">
      <c r="A38" s="8" t="s">
        <v>33</v>
      </c>
      <c r="B38" s="20">
        <f>AVERAGE('Globals PS1'!J38,'Globals PS2'!J38,'Globals PS3'!J38)</f>
        <v>0.32835729797633151</v>
      </c>
      <c r="C38" s="5">
        <f>AVERAGE('Globals PS1'!K38,'Globals PS2'!K38,'Globals PS3'!K38)</f>
        <v>5.1546560194711009E-2</v>
      </c>
      <c r="D38" s="5">
        <f>AVERAGE('Globals PS1'!L38,'Globals PS2'!L38,'Globals PS3'!L38)</f>
        <v>0.14003928518510755</v>
      </c>
      <c r="E38" s="5">
        <f>AVERAGE('Globals PS1'!M38,'Globals PS2'!M38,'Globals PS3'!M38)</f>
        <v>0</v>
      </c>
      <c r="F38" s="5">
        <f>AVERAGE('Globals PS1'!N38,'Globals PS2'!N38,'Globals PS3'!N38)</f>
        <v>0</v>
      </c>
      <c r="G38" s="5">
        <f>AVERAGE('Globals PS1'!O38,'Globals PS2'!O38,'Globals PS3'!O38)</f>
        <v>0</v>
      </c>
      <c r="H38" s="5">
        <f>AVERAGE('Globals PS1'!P38,'Globals PS2'!P38,'Globals PS3'!P38)</f>
        <v>0</v>
      </c>
      <c r="I38" s="24">
        <f>AVERAGE('Globals PS1'!Q38,'Globals PS2'!Q38,'Globals PS3'!Q38)</f>
        <v>1.7182186731570348E-2</v>
      </c>
      <c r="J38" s="5">
        <f>AVERAGE('Globals PS1'!R38,'Globals PS2'!R38,'Globals PS3'!R38)</f>
        <v>0.3402776648493519</v>
      </c>
      <c r="K38" s="5">
        <f>AVERAGE('Globals PS1'!S38,'Globals PS2'!S38,'Globals PS3'!S38)</f>
        <v>0.33560647491085133</v>
      </c>
      <c r="L38" s="5">
        <f>AVERAGE('Globals PS1'!T38,'Globals PS2'!T38,'Globals PS3'!T38)</f>
        <v>0.32835729797633151</v>
      </c>
      <c r="M38" s="5">
        <f>AVERAGE('Globals PS1'!U38,'Globals PS2'!U38,'Globals PS3'!U38)</f>
        <v>0.32835729797633151</v>
      </c>
      <c r="N38" s="5">
        <f>AVERAGE('Globals PS1'!V38,'Globals PS2'!V38,'Globals PS3'!V38)</f>
        <v>0.32835729797633151</v>
      </c>
      <c r="O38" s="5">
        <f>AVERAGE('Globals PS1'!W38,'Globals PS2'!W38,'Globals PS3'!W38)</f>
        <v>0.32835729797633151</v>
      </c>
      <c r="P38" s="28">
        <f>AVERAGE('Globals PS1'!X38,'Globals PS2'!X38,'Globals PS3'!X38)</f>
        <v>0.32219211454650748</v>
      </c>
      <c r="R38" s="4" t="b">
        <f>IF(B38=MIN(B$12,B$25,B$38,B$51,B$64,B$77,B$90,B$103,B$116),TRUE,FALSE)</f>
        <v>0</v>
      </c>
      <c r="S38" s="5" t="b">
        <f>IF(I38=MIN(I$12,I$25,I$38,I$51,I$64,I$77,I$90,I$103,I$116),TRUE,FALSE)</f>
        <v>0</v>
      </c>
      <c r="T38" s="6" t="b">
        <f>IF(P38=MIN(P$12,P$25,P$38,P$51,P$64,P$77,P$90,P$103,P$116),TRUE,FALSE)</f>
        <v>0</v>
      </c>
      <c r="V38" s="12">
        <v>1</v>
      </c>
      <c r="W38" s="12">
        <v>2</v>
      </c>
      <c r="X38" s="13">
        <v>4</v>
      </c>
      <c r="Y38" s="32">
        <v>0.70321637426900585</v>
      </c>
      <c r="Z38" s="33">
        <v>1</v>
      </c>
      <c r="AA38" s="34">
        <v>0.70321637426900585</v>
      </c>
      <c r="AB38" s="14"/>
    </row>
    <row r="39" spans="1:28" ht="15" thickBot="1" x14ac:dyDescent="0.4">
      <c r="V39" s="12">
        <v>1</v>
      </c>
      <c r="W39" s="12">
        <v>2</v>
      </c>
      <c r="X39" s="13">
        <v>6</v>
      </c>
      <c r="Y39" s="16">
        <v>0.72246998284734132</v>
      </c>
      <c r="Z39">
        <v>1</v>
      </c>
      <c r="AA39" s="14">
        <v>0.72246998284734132</v>
      </c>
      <c r="AB39" s="14"/>
    </row>
    <row r="40" spans="1:28" ht="15" thickBot="1" x14ac:dyDescent="0.4">
      <c r="A40" s="9" t="s">
        <v>31</v>
      </c>
      <c r="B40" s="10">
        <v>3</v>
      </c>
      <c r="C40" s="11">
        <v>2</v>
      </c>
      <c r="V40" s="12">
        <v>1</v>
      </c>
      <c r="W40" s="12">
        <v>4</v>
      </c>
      <c r="X40" s="13">
        <v>2</v>
      </c>
      <c r="Y40" s="29">
        <v>0.73584905660377353</v>
      </c>
      <c r="Z40" s="30">
        <v>1</v>
      </c>
      <c r="AA40" s="31">
        <v>0.73584905660377353</v>
      </c>
      <c r="AB40" s="14"/>
    </row>
    <row r="41" spans="1:28" ht="15" thickBot="1" x14ac:dyDescent="0.4">
      <c r="A41" s="8" t="s">
        <v>30</v>
      </c>
      <c r="B41" s="13">
        <v>4</v>
      </c>
      <c r="C41" s="14">
        <v>2</v>
      </c>
      <c r="V41" s="12">
        <v>1</v>
      </c>
      <c r="W41" s="12">
        <v>4</v>
      </c>
      <c r="X41" s="13">
        <v>4</v>
      </c>
      <c r="Y41" s="32">
        <v>0.68421052631578949</v>
      </c>
      <c r="Z41" s="33">
        <v>1</v>
      </c>
      <c r="AA41" s="34">
        <v>0.68421052631578949</v>
      </c>
      <c r="AB41" s="14"/>
    </row>
    <row r="42" spans="1:28" ht="15" thickBot="1" x14ac:dyDescent="0.4">
      <c r="A42" s="9"/>
      <c r="B42" s="17" t="s">
        <v>8</v>
      </c>
      <c r="C42" s="10" t="s">
        <v>9</v>
      </c>
      <c r="D42" s="10" t="s">
        <v>10</v>
      </c>
      <c r="E42" s="10" t="s">
        <v>11</v>
      </c>
      <c r="F42" s="10" t="s">
        <v>12</v>
      </c>
      <c r="G42" s="10" t="s">
        <v>13</v>
      </c>
      <c r="H42" s="10" t="s">
        <v>14</v>
      </c>
      <c r="I42" s="21" t="s">
        <v>15</v>
      </c>
      <c r="J42" s="10" t="s">
        <v>16</v>
      </c>
      <c r="K42" s="10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25" t="s">
        <v>22</v>
      </c>
      <c r="R42" s="15" t="s">
        <v>8</v>
      </c>
      <c r="S42" s="10" t="s">
        <v>15</v>
      </c>
      <c r="T42" s="11" t="s">
        <v>22</v>
      </c>
      <c r="V42" s="12">
        <v>1</v>
      </c>
      <c r="W42" s="12">
        <v>4</v>
      </c>
      <c r="X42" s="13">
        <v>6</v>
      </c>
      <c r="Y42" s="4">
        <v>0.6964285714285714</v>
      </c>
      <c r="Z42" s="5">
        <v>1</v>
      </c>
      <c r="AA42" s="6">
        <v>0.6964285714285714</v>
      </c>
      <c r="AB42" s="14"/>
    </row>
    <row r="43" spans="1:28" x14ac:dyDescent="0.35">
      <c r="A43" s="7" t="s">
        <v>23</v>
      </c>
      <c r="B43" s="18">
        <f>AVERAGE('Globals PS1'!J43,'Globals PS2'!J43,'Globals PS3'!J43)</f>
        <v>0.78416340885473268</v>
      </c>
      <c r="C43" s="2">
        <f>AVERAGE('Globals PS1'!K43,'Globals PS2'!K43,'Globals PS3'!K43)</f>
        <v>0.97138892700834389</v>
      </c>
      <c r="D43" s="2">
        <f>AVERAGE('Globals PS1'!L43,'Globals PS2'!L43,'Globals PS3'!L43)</f>
        <v>0.71752856024409828</v>
      </c>
      <c r="E43" s="2">
        <f>AVERAGE('Globals PS1'!M43,'Globals PS2'!M43,'Globals PS3'!M43)</f>
        <v>1</v>
      </c>
      <c r="F43" s="2">
        <f>AVERAGE('Globals PS1'!N43,'Globals PS2'!N43,'Globals PS3'!N43)</f>
        <v>1</v>
      </c>
      <c r="G43" s="2">
        <f>AVERAGE('Globals PS1'!O43,'Globals PS2'!O43,'Globals PS3'!O43)</f>
        <v>1</v>
      </c>
      <c r="H43" s="2">
        <f>AVERAGE('Globals PS1'!P43,'Globals PS2'!P43,'Globals PS3'!P43)</f>
        <v>1</v>
      </c>
      <c r="I43" s="22">
        <f>AVERAGE('Globals PS1'!Q43,'Globals PS2'!Q43,'Globals PS3'!Q43)</f>
        <v>0.99046297566944796</v>
      </c>
      <c r="J43" s="2">
        <f>AVERAGE('Globals PS1'!R43,'Globals PS2'!R43,'Globals PS3'!R43)</f>
        <v>0.76086441625719037</v>
      </c>
      <c r="K43" s="2">
        <f>AVERAGE('Globals PS1'!S43,'Globals PS2'!S43,'Globals PS3'!S43)</f>
        <v>0.56469941886972785</v>
      </c>
      <c r="L43" s="2">
        <f>AVERAGE('Globals PS1'!T43,'Globals PS2'!T43,'Globals PS3'!T43)</f>
        <v>0.78416340885473268</v>
      </c>
      <c r="M43" s="2">
        <f>AVERAGE('Globals PS1'!U43,'Globals PS2'!U43,'Globals PS3'!U43)</f>
        <v>0.78416340885473268</v>
      </c>
      <c r="N43" s="2">
        <f>AVERAGE('Globals PS1'!V43,'Globals PS2'!V43,'Globals PS3'!V43)</f>
        <v>0.78416340885473268</v>
      </c>
      <c r="O43" s="2">
        <f>AVERAGE('Globals PS1'!W43,'Globals PS2'!W43,'Globals PS3'!W43)</f>
        <v>0.78416340885473268</v>
      </c>
      <c r="P43" s="26">
        <f>AVERAGE('Globals PS1'!X43,'Globals PS2'!X43,'Globals PS3'!X43)</f>
        <v>0.77639707798888524</v>
      </c>
      <c r="R43" s="16" t="b">
        <f>IF(B43=MAX(B$4,B$17,B$30,B$43,B$56,B$69,B$82,B$95,B$108),TRUE,FALSE)</f>
        <v>0</v>
      </c>
      <c r="S43" s="13" t="b">
        <f>IF(I43=MAX(I$4,I$17,I$30,I$43,I$56,I$69,I$82,I$95,I$108),TRUE,FALSE)</f>
        <v>0</v>
      </c>
      <c r="T43" s="14" t="b">
        <f>IF(P43=MAX(P$4,P$17,P$30,P$43,P$56,P$69,P$82,P$95,P$108),TRUE,FALSE)</f>
        <v>0</v>
      </c>
      <c r="V43" s="12">
        <v>1</v>
      </c>
      <c r="W43" s="12">
        <v>6</v>
      </c>
      <c r="X43" s="13">
        <v>2</v>
      </c>
      <c r="Y43" s="29">
        <v>0.76470588235294112</v>
      </c>
      <c r="Z43" s="30">
        <v>1</v>
      </c>
      <c r="AA43" s="31">
        <v>0.76470588235294112</v>
      </c>
      <c r="AB43" s="14"/>
    </row>
    <row r="44" spans="1:28" x14ac:dyDescent="0.35">
      <c r="A44" s="12" t="s">
        <v>24</v>
      </c>
      <c r="B44" s="19">
        <f>AVERAGE('Globals PS1'!J44,'Globals PS2'!J44,'Globals PS3'!J44)</f>
        <v>9.2360261492759402E-2</v>
      </c>
      <c r="C44" s="13">
        <f>AVERAGE('Globals PS1'!K44,'Globals PS2'!K44,'Globals PS3'!K44)</f>
        <v>1.2973124213566639E-2</v>
      </c>
      <c r="D44" s="13">
        <f>AVERAGE('Globals PS1'!L44,'Globals PS2'!L44,'Globals PS3'!L44)</f>
        <v>3.5994070654520635E-2</v>
      </c>
      <c r="E44" s="13">
        <f>AVERAGE('Globals PS1'!M44,'Globals PS2'!M44,'Globals PS3'!M44)</f>
        <v>0</v>
      </c>
      <c r="F44" s="13">
        <f>AVERAGE('Globals PS1'!N44,'Globals PS2'!N44,'Globals PS3'!N44)</f>
        <v>0</v>
      </c>
      <c r="G44" s="13">
        <f>AVERAGE('Globals PS1'!O44,'Globals PS2'!O44,'Globals PS3'!O44)</f>
        <v>0</v>
      </c>
      <c r="H44" s="13">
        <f>AVERAGE('Globals PS1'!P44,'Globals PS2'!P44,'Globals PS3'!P44)</f>
        <v>0</v>
      </c>
      <c r="I44" s="23">
        <f>AVERAGE('Globals PS1'!Q44,'Globals PS2'!Q44,'Globals PS3'!Q44)</f>
        <v>4.3243747378555507E-3</v>
      </c>
      <c r="J44" s="13">
        <f>AVERAGE('Globals PS1'!R44,'Globals PS2'!R44,'Globals PS3'!R44)</f>
        <v>9.1344374564818531E-2</v>
      </c>
      <c r="K44" s="13">
        <f>AVERAGE('Globals PS1'!S44,'Globals PS2'!S44,'Globals PS3'!S44)</f>
        <v>9.5318844588848428E-2</v>
      </c>
      <c r="L44" s="13">
        <f>AVERAGE('Globals PS1'!T44,'Globals PS2'!T44,'Globals PS3'!T44)</f>
        <v>9.2360261492759402E-2</v>
      </c>
      <c r="M44" s="13">
        <f>AVERAGE('Globals PS1'!U44,'Globals PS2'!U44,'Globals PS3'!U44)</f>
        <v>9.2360261492759402E-2</v>
      </c>
      <c r="N44" s="13">
        <f>AVERAGE('Globals PS1'!V44,'Globals PS2'!V44,'Globals PS3'!V44)</f>
        <v>9.2360261492759402E-2</v>
      </c>
      <c r="O44" s="13">
        <f>AVERAGE('Globals PS1'!W44,'Globals PS2'!W44,'Globals PS3'!W44)</f>
        <v>9.2360261492759402E-2</v>
      </c>
      <c r="P44" s="27">
        <f>AVERAGE('Globals PS1'!X44,'Globals PS2'!X44,'Globals PS3'!X44)</f>
        <v>9.1711530775981917E-2</v>
      </c>
      <c r="R44" s="16" t="b">
        <f>IF(B44=MIN(B$5,B$18,B$31,B$44,B$57,B$70,B$83,B$96,B$109),TRUE,FALSE)</f>
        <v>0</v>
      </c>
      <c r="S44" s="13" t="b">
        <f>IF(I44=MIN(I$5,I$18,I$31,I$44,I$57,I$70,I$83,I$96,I$109),TRUE,FALSE)</f>
        <v>0</v>
      </c>
      <c r="T44" s="14" t="b">
        <f>IF(P44=MIN(P$5,P$18,P$31,P$44,P$57,P$70,P$83,P$96,P$109),TRUE,FALSE)</f>
        <v>0</v>
      </c>
      <c r="V44" s="12">
        <v>1</v>
      </c>
      <c r="W44" s="12">
        <v>6</v>
      </c>
      <c r="X44" s="13">
        <v>4</v>
      </c>
      <c r="Y44" s="32">
        <v>0.6964285714285714</v>
      </c>
      <c r="Z44" s="33">
        <v>1</v>
      </c>
      <c r="AA44" s="34">
        <v>0.6964285714285714</v>
      </c>
      <c r="AB44" s="14"/>
    </row>
    <row r="45" spans="1:28" ht="15" thickBot="1" x14ac:dyDescent="0.4">
      <c r="A45" s="12" t="s">
        <v>25</v>
      </c>
      <c r="B45" s="19">
        <f>AVERAGE('Globals PS1'!J45,'Globals PS2'!J45,'Globals PS3'!J45)</f>
        <v>0.69098225790464862</v>
      </c>
      <c r="C45" s="13">
        <f>AVERAGE('Globals PS1'!K45,'Globals PS2'!K45,'Globals PS3'!K45)</f>
        <v>0.93307086723745825</v>
      </c>
      <c r="D45" s="13">
        <f>AVERAGE('Globals PS1'!L45,'Globals PS2'!L45,'Globals PS3'!L45)</f>
        <v>0.65656721017042297</v>
      </c>
      <c r="E45" s="13">
        <f>AVERAGE('Globals PS1'!M45,'Globals PS2'!M45,'Globals PS3'!M45)</f>
        <v>1</v>
      </c>
      <c r="F45" s="13">
        <f>AVERAGE('Globals PS1'!N45,'Globals PS2'!N45,'Globals PS3'!N45)</f>
        <v>1</v>
      </c>
      <c r="G45" s="13">
        <f>AVERAGE('Globals PS1'!O45,'Globals PS2'!O45,'Globals PS3'!O45)</f>
        <v>1</v>
      </c>
      <c r="H45" s="13">
        <f>AVERAGE('Globals PS1'!P45,'Globals PS2'!P45,'Globals PS3'!P45)</f>
        <v>1</v>
      </c>
      <c r="I45" s="23">
        <f>AVERAGE('Globals PS1'!Q45,'Globals PS2'!Q45,'Globals PS3'!Q45)</f>
        <v>0.97769028907915267</v>
      </c>
      <c r="J45" s="13">
        <f>AVERAGE('Globals PS1'!R45,'Globals PS2'!R45,'Globals PS3'!R45)</f>
        <v>0.64375005087771353</v>
      </c>
      <c r="K45" s="13">
        <f>AVERAGE('Globals PS1'!S45,'Globals PS2'!S45,'Globals PS3'!S45)</f>
        <v>0.45460074775866349</v>
      </c>
      <c r="L45" s="13">
        <f>AVERAGE('Globals PS1'!T45,'Globals PS2'!T45,'Globals PS3'!T45)</f>
        <v>0.69098225790464862</v>
      </c>
      <c r="M45" s="13">
        <f>AVERAGE('Globals PS1'!U45,'Globals PS2'!U45,'Globals PS3'!U45)</f>
        <v>0.69098225790464862</v>
      </c>
      <c r="N45" s="13">
        <f>AVERAGE('Globals PS1'!V45,'Globals PS2'!V45,'Globals PS3'!V45)</f>
        <v>0.69098225790464862</v>
      </c>
      <c r="O45" s="13">
        <f>AVERAGE('Globals PS1'!W45,'Globals PS2'!W45,'Globals PS3'!W45)</f>
        <v>0.69098225790464862</v>
      </c>
      <c r="P45" s="27">
        <f>AVERAGE('Globals PS1'!X45,'Globals PS2'!X45,'Globals PS3'!X45)</f>
        <v>0.67523818889567033</v>
      </c>
      <c r="R45" s="16" t="b">
        <f>IF(B45=MAX(B$6,B$19,B$32,B$45,B$58,B$71,B$84,B$97,B$110),TRUE,FALSE)</f>
        <v>0</v>
      </c>
      <c r="S45" s="13" t="b">
        <f>IF(I45=MAX(I$6,I$19,I$32,I$45,I$58,I$71,I$84,I$97,I$110),TRUE,FALSE)</f>
        <v>0</v>
      </c>
      <c r="T45" s="14" t="b">
        <f>IF(P45=MAX(P$6,P$19,P$32,P$45,P$58,P$71,P$84,P$97,P$110),TRUE,FALSE)</f>
        <v>1</v>
      </c>
      <c r="V45" s="8">
        <v>1</v>
      </c>
      <c r="W45" s="8">
        <v>6</v>
      </c>
      <c r="X45" s="5">
        <v>6</v>
      </c>
      <c r="Y45" s="4">
        <v>0.65</v>
      </c>
      <c r="Z45" s="5">
        <v>1</v>
      </c>
      <c r="AA45" s="6">
        <v>0.65</v>
      </c>
      <c r="AB45" s="6"/>
    </row>
    <row r="46" spans="1:28" x14ac:dyDescent="0.35">
      <c r="A46" s="12" t="s">
        <v>26</v>
      </c>
      <c r="B46" s="19">
        <f>AVERAGE('Globals PS1'!J46,'Globals PS2'!J46,'Globals PS3'!J46)</f>
        <v>0.72280183184120783</v>
      </c>
      <c r="C46" s="13">
        <f>AVERAGE('Globals PS1'!K46,'Globals PS2'!K46,'Globals PS3'!K46)</f>
        <v>0.9671957188033945</v>
      </c>
      <c r="D46" s="13">
        <f>AVERAGE('Globals PS1'!L46,'Globals PS2'!L46,'Globals PS3'!L46)</f>
        <v>0.68988178324440608</v>
      </c>
      <c r="E46" s="13">
        <f>AVERAGE('Globals PS1'!M46,'Globals PS2'!M46,'Globals PS3'!M46)</f>
        <v>1</v>
      </c>
      <c r="F46" s="13">
        <f>AVERAGE('Globals PS1'!N46,'Globals PS2'!N46,'Globals PS3'!N46)</f>
        <v>1</v>
      </c>
      <c r="G46" s="13">
        <f>AVERAGE('Globals PS1'!O46,'Globals PS2'!O46,'Globals PS3'!O46)</f>
        <v>1</v>
      </c>
      <c r="H46" s="13">
        <f>AVERAGE('Globals PS1'!P46,'Globals PS2'!P46,'Globals PS3'!P46)</f>
        <v>1</v>
      </c>
      <c r="I46" s="23">
        <f>AVERAGE('Globals PS1'!Q46,'Globals PS2'!Q46,'Globals PS3'!Q46)</f>
        <v>0.98906523960113157</v>
      </c>
      <c r="J46" s="13">
        <f>AVERAGE('Globals PS1'!R46,'Globals PS2'!R46,'Globals PS3'!R46)</f>
        <v>0.69710193317516522</v>
      </c>
      <c r="K46" s="13">
        <f>AVERAGE('Globals PS1'!S46,'Globals PS2'!S46,'Globals PS3'!S46)</f>
        <v>0.49752952371474651</v>
      </c>
      <c r="L46" s="13">
        <f>AVERAGE('Globals PS1'!T46,'Globals PS2'!T46,'Globals PS3'!T46)</f>
        <v>0.72280183184120783</v>
      </c>
      <c r="M46" s="13">
        <f>AVERAGE('Globals PS1'!U46,'Globals PS2'!U46,'Globals PS3'!U46)</f>
        <v>0.72280183184120783</v>
      </c>
      <c r="N46" s="13">
        <f>AVERAGE('Globals PS1'!V46,'Globals PS2'!V46,'Globals PS3'!V46)</f>
        <v>0.72280183184120783</v>
      </c>
      <c r="O46" s="13">
        <f>AVERAGE('Globals PS1'!W46,'Globals PS2'!W46,'Globals PS3'!W46)</f>
        <v>0.72280183184120783</v>
      </c>
      <c r="P46" s="27">
        <f>AVERAGE('Globals PS1'!X46,'Globals PS2'!X46,'Globals PS3'!X46)</f>
        <v>0.71437531801476217</v>
      </c>
      <c r="R46" s="16" t="b">
        <f>IF(B46=MAX(B$7,B$20,B$33,B$46,B$59,B$72,B$85,B$98,B$111),TRUE,FALSE)</f>
        <v>0</v>
      </c>
      <c r="S46" s="13" t="b">
        <f>IF(I46=MAX(I$7,I$20,I$33,I$46,I$59,I$72,I$85,I$98,I$111),TRUE,FALSE)</f>
        <v>0</v>
      </c>
      <c r="T46" s="14" t="b">
        <f>IF(P46=MAX(P$7,P$20,P$33,P$46,P$59,P$72,P$85,P$98,P$111),TRUE,FALSE)</f>
        <v>1</v>
      </c>
      <c r="V46" s="7">
        <v>2</v>
      </c>
      <c r="W46" s="12">
        <v>2</v>
      </c>
      <c r="X46" s="13">
        <v>2</v>
      </c>
      <c r="Y46" s="29" cm="1">
        <f t="array" ref="Y46:AA54">'Globals PS2'!AH4:AJ12</f>
        <v>0.84126984126984128</v>
      </c>
      <c r="Z46" s="30">
        <v>0.96238758976050243</v>
      </c>
      <c r="AA46" s="31">
        <v>0.81006732557330663</v>
      </c>
      <c r="AB46" s="3"/>
    </row>
    <row r="47" spans="1:28" x14ac:dyDescent="0.35">
      <c r="A47" s="12" t="s">
        <v>27</v>
      </c>
      <c r="B47" s="19">
        <f>AVERAGE('Globals PS1'!J47,'Globals PS2'!J47,'Globals PS3'!J47)</f>
        <v>0.77039797143180311</v>
      </c>
      <c r="C47" s="13">
        <f>AVERAGE('Globals PS1'!K47,'Globals PS2'!K47,'Globals PS3'!K47)</f>
        <v>0.97029641699721092</v>
      </c>
      <c r="D47" s="13">
        <f>AVERAGE('Globals PS1'!L47,'Globals PS2'!L47,'Globals PS3'!L47)</f>
        <v>0.72642370278971313</v>
      </c>
      <c r="E47" s="13">
        <f>AVERAGE('Globals PS1'!M47,'Globals PS2'!M47,'Globals PS3'!M47)</f>
        <v>1</v>
      </c>
      <c r="F47" s="13">
        <f>AVERAGE('Globals PS1'!N47,'Globals PS2'!N47,'Globals PS3'!N47)</f>
        <v>1</v>
      </c>
      <c r="G47" s="13">
        <f>AVERAGE('Globals PS1'!O47,'Globals PS2'!O47,'Globals PS3'!O47)</f>
        <v>1</v>
      </c>
      <c r="H47" s="13">
        <f>AVERAGE('Globals PS1'!P47,'Globals PS2'!P47,'Globals PS3'!P47)</f>
        <v>1</v>
      </c>
      <c r="I47" s="23">
        <f>AVERAGE('Globals PS1'!Q47,'Globals PS2'!Q47,'Globals PS3'!Q47)</f>
        <v>0.99009880566573705</v>
      </c>
      <c r="J47" s="13">
        <f>AVERAGE('Globals PS1'!R47,'Globals PS2'!R47,'Globals PS3'!R47)</f>
        <v>0.74758645229110721</v>
      </c>
      <c r="K47" s="13">
        <f>AVERAGE('Globals PS1'!S47,'Globals PS2'!S47,'Globals PS3'!S47)</f>
        <v>0.55876759060750192</v>
      </c>
      <c r="L47" s="13">
        <f>AVERAGE('Globals PS1'!T47,'Globals PS2'!T47,'Globals PS3'!T47)</f>
        <v>0.77039797143180311</v>
      </c>
      <c r="M47" s="13">
        <f>AVERAGE('Globals PS1'!U47,'Globals PS2'!U47,'Globals PS3'!U47)</f>
        <v>0.77039797143180311</v>
      </c>
      <c r="N47" s="13">
        <f>AVERAGE('Globals PS1'!V47,'Globals PS2'!V47,'Globals PS3'!V47)</f>
        <v>0.77039797143180311</v>
      </c>
      <c r="O47" s="13">
        <f>AVERAGE('Globals PS1'!W47,'Globals PS2'!W47,'Globals PS3'!W47)</f>
        <v>0.77039797143180311</v>
      </c>
      <c r="P47" s="27">
        <f>AVERAGE('Globals PS1'!X47,'Globals PS2'!X47,'Globals PS3'!X47)</f>
        <v>0.76223525049035745</v>
      </c>
      <c r="R47" s="16" t="b">
        <f>IF(B47=MAX(B$8,B$21,B$34,B$47,B$60,B$73,B$86,B$99,B$112),TRUE,FALSE)</f>
        <v>0</v>
      </c>
      <c r="S47" s="13" t="b">
        <f>IF(I47=MAX(I$8,I$21,I$34,I$47,I$60,I$73,I$86,I$99,I$112),TRUE,FALSE)</f>
        <v>0</v>
      </c>
      <c r="T47" s="14" t="b">
        <f>IF(P47=MAX(P$8,P$21,P$34,P$47,P$60,P$73,P$86,P$99,P$112),TRUE,FALSE)</f>
        <v>0</v>
      </c>
      <c r="V47" s="12">
        <v>2</v>
      </c>
      <c r="W47" s="12">
        <v>2</v>
      </c>
      <c r="X47" s="13">
        <v>4</v>
      </c>
      <c r="Y47" s="32">
        <v>0.80303030303030298</v>
      </c>
      <c r="Z47" s="33">
        <v>0.98976546371550977</v>
      </c>
      <c r="AA47" s="34">
        <v>0.79287902333139226</v>
      </c>
      <c r="AB47" s="14"/>
    </row>
    <row r="48" spans="1:28" ht="15" thickBot="1" x14ac:dyDescent="0.4">
      <c r="A48" s="12" t="s">
        <v>28</v>
      </c>
      <c r="B48" s="19">
        <f>AVERAGE('Globals PS1'!J48,'Globals PS2'!J48,'Globals PS3'!J48)</f>
        <v>0.81655404175185053</v>
      </c>
      <c r="C48" s="13">
        <f>AVERAGE('Globals PS1'!K48,'Globals PS2'!K48,'Globals PS3'!K48)</f>
        <v>0.97652837206762577</v>
      </c>
      <c r="D48" s="13">
        <f>AVERAGE('Globals PS1'!L48,'Globals PS2'!L48,'Globals PS3'!L48)</f>
        <v>0.74117450772944393</v>
      </c>
      <c r="E48" s="13">
        <f>AVERAGE('Globals PS1'!M48,'Globals PS2'!M48,'Globals PS3'!M48)</f>
        <v>1</v>
      </c>
      <c r="F48" s="13">
        <f>AVERAGE('Globals PS1'!N48,'Globals PS2'!N48,'Globals PS3'!N48)</f>
        <v>1</v>
      </c>
      <c r="G48" s="13">
        <f>AVERAGE('Globals PS1'!O48,'Globals PS2'!O48,'Globals PS3'!O48)</f>
        <v>1</v>
      </c>
      <c r="H48" s="13">
        <f>AVERAGE('Globals PS1'!P48,'Globals PS2'!P48,'Globals PS3'!P48)</f>
        <v>1</v>
      </c>
      <c r="I48" s="23">
        <f>AVERAGE('Globals PS1'!Q48,'Globals PS2'!Q48,'Globals PS3'!Q48)</f>
        <v>0.99217612402254185</v>
      </c>
      <c r="J48" s="13">
        <f>AVERAGE('Globals PS1'!R48,'Globals PS2'!R48,'Globals PS3'!R48)</f>
        <v>0.79420343213654443</v>
      </c>
      <c r="K48" s="13">
        <f>AVERAGE('Globals PS1'!S48,'Globals PS2'!S48,'Globals PS3'!S48)</f>
        <v>0.6039362753777916</v>
      </c>
      <c r="L48" s="13">
        <f>AVERAGE('Globals PS1'!T48,'Globals PS2'!T48,'Globals PS3'!T48)</f>
        <v>0.81655404175185053</v>
      </c>
      <c r="M48" s="13">
        <f>AVERAGE('Globals PS1'!U48,'Globals PS2'!U48,'Globals PS3'!U48)</f>
        <v>0.81655404175185053</v>
      </c>
      <c r="N48" s="13">
        <f>AVERAGE('Globals PS1'!V48,'Globals PS2'!V48,'Globals PS3'!V48)</f>
        <v>0.81655404175185053</v>
      </c>
      <c r="O48" s="13">
        <f>AVERAGE('Globals PS1'!W48,'Globals PS2'!W48,'Globals PS3'!W48)</f>
        <v>0.81655404175185053</v>
      </c>
      <c r="P48" s="27">
        <f>AVERAGE('Globals PS1'!X48,'Globals PS2'!X48,'Globals PS3'!X48)</f>
        <v>0.80905434605248949</v>
      </c>
      <c r="R48" s="16" t="b">
        <f>IF(B48=MAX(B$9,B$22,B$35,B$48,B$61,B$74,B$87,B$100,B$113),TRUE,FALSE)</f>
        <v>0</v>
      </c>
      <c r="S48" s="13" t="b">
        <f>IF(I48=MAX(I$9,I$22,I$35,I$48,I$61,I$74,I$87,I$100,I$113),TRUE,FALSE)</f>
        <v>0</v>
      </c>
      <c r="T48" s="14" t="b">
        <f>IF(P48=MAX(P$9,P$22,P$35,P$48,P$61,P$74,P$87,P$100,P$113),TRUE,FALSE)</f>
        <v>0</v>
      </c>
      <c r="V48" s="12">
        <v>2</v>
      </c>
      <c r="W48" s="12">
        <v>2</v>
      </c>
      <c r="X48" s="13">
        <v>6</v>
      </c>
      <c r="Y48" s="16">
        <v>0.74647887323943662</v>
      </c>
      <c r="Z48">
        <v>1</v>
      </c>
      <c r="AA48" s="14">
        <v>0.74647887323943662</v>
      </c>
      <c r="AB48" s="14"/>
    </row>
    <row r="49" spans="1:28" x14ac:dyDescent="0.35">
      <c r="A49" s="12" t="s">
        <v>29</v>
      </c>
      <c r="B49" s="19">
        <f>AVERAGE('Globals PS1'!J49,'Globals PS2'!J49,'Globals PS3'!J49)</f>
        <v>0.98122065727699537</v>
      </c>
      <c r="C49" s="13">
        <f>AVERAGE('Globals PS1'!K49,'Globals PS2'!K49,'Globals PS3'!K49)</f>
        <v>0.98957918707206882</v>
      </c>
      <c r="D49" s="13">
        <f>AVERAGE('Globals PS1'!L49,'Globals PS2'!L49,'Globals PS3'!L49)</f>
        <v>0.77852630606116213</v>
      </c>
      <c r="E49" s="13">
        <f>AVERAGE('Globals PS1'!M49,'Globals PS2'!M49,'Globals PS3'!M49)</f>
        <v>1</v>
      </c>
      <c r="F49" s="13">
        <f>AVERAGE('Globals PS1'!N49,'Globals PS2'!N49,'Globals PS3'!N49)</f>
        <v>1</v>
      </c>
      <c r="G49" s="13">
        <f>AVERAGE('Globals PS1'!O49,'Globals PS2'!O49,'Globals PS3'!O49)</f>
        <v>1</v>
      </c>
      <c r="H49" s="13">
        <f>AVERAGE('Globals PS1'!P49,'Globals PS2'!P49,'Globals PS3'!P49)</f>
        <v>1</v>
      </c>
      <c r="I49" s="23">
        <f>AVERAGE('Globals PS1'!Q49,'Globals PS2'!Q49,'Globals PS3'!Q49)</f>
        <v>0.99652639569068968</v>
      </c>
      <c r="J49" s="13">
        <f>AVERAGE('Globals PS1'!R49,'Globals PS2'!R49,'Globals PS3'!R49)</f>
        <v>0.96158513443338423</v>
      </c>
      <c r="K49" s="13">
        <f>AVERAGE('Globals PS1'!S49,'Globals PS2'!S49,'Globals PS3'!S49)</f>
        <v>0.76446618993590576</v>
      </c>
      <c r="L49" s="13">
        <f>AVERAGE('Globals PS1'!T49,'Globals PS2'!T49,'Globals PS3'!T49)</f>
        <v>0.98122065727699537</v>
      </c>
      <c r="M49" s="13">
        <f>AVERAGE('Globals PS1'!U49,'Globals PS2'!U49,'Globals PS3'!U49)</f>
        <v>0.98122065727699537</v>
      </c>
      <c r="N49" s="13">
        <f>AVERAGE('Globals PS1'!V49,'Globals PS2'!V49,'Globals PS3'!V49)</f>
        <v>0.98122065727699537</v>
      </c>
      <c r="O49" s="13">
        <f>AVERAGE('Globals PS1'!W49,'Globals PS2'!W49,'Globals PS3'!W49)</f>
        <v>0.98122065727699537</v>
      </c>
      <c r="P49" s="27">
        <f>AVERAGE('Globals PS1'!X49,'Globals PS2'!X49,'Globals PS3'!X49)</f>
        <v>0.97201353484017072</v>
      </c>
      <c r="R49" s="16" t="b">
        <f>IF(B49=MAX(B$10,B$23,B$36,B$49,B$62,B$75,B$88,B$101,B$114),TRUE,FALSE)</f>
        <v>0</v>
      </c>
      <c r="S49" s="13" t="b">
        <f>IF(I49=MAX(I$10,I$23,I$36,I$49,I$62,I$75,I$88,I$101,I$114),TRUE,FALSE)</f>
        <v>0</v>
      </c>
      <c r="T49" s="14" t="b">
        <f>IF(P49=MAX(P$10,P$23,P$36,P$49,P$62,P$75,P$88,P$101,P$114),TRUE,FALSE)</f>
        <v>1</v>
      </c>
      <c r="V49" s="12">
        <v>2</v>
      </c>
      <c r="W49" s="12">
        <v>4</v>
      </c>
      <c r="X49" s="13">
        <v>2</v>
      </c>
      <c r="Y49" s="29">
        <v>0.76811594202898548</v>
      </c>
      <c r="Z49" s="30">
        <v>1</v>
      </c>
      <c r="AA49" s="31">
        <v>0.76811594202898548</v>
      </c>
      <c r="AB49" s="14"/>
    </row>
    <row r="50" spans="1:28" x14ac:dyDescent="0.35">
      <c r="A50" s="12" t="s">
        <v>32</v>
      </c>
      <c r="B50" s="19">
        <f>AVERAGE('Globals PS1'!J50,'Globals PS2'!J50,'Globals PS3'!J50)</f>
        <v>9.3752209910642773E-2</v>
      </c>
      <c r="C50" s="13">
        <f>AVERAGE('Globals PS1'!K50,'Globals PS2'!K50,'Globals PS3'!K50)</f>
        <v>9.332653264231161E-3</v>
      </c>
      <c r="D50" s="13">
        <f>AVERAGE('Globals PS1'!L50,'Globals PS2'!L50,'Globals PS3'!L50)</f>
        <v>5.129272448503782E-2</v>
      </c>
      <c r="E50" s="13">
        <f>AVERAGE('Globals PS1'!M50,'Globals PS2'!M50,'Globals PS3'!M50)</f>
        <v>0</v>
      </c>
      <c r="F50" s="13">
        <f>AVERAGE('Globals PS1'!N50,'Globals PS2'!N50,'Globals PS3'!N50)</f>
        <v>0</v>
      </c>
      <c r="G50" s="13">
        <f>AVERAGE('Globals PS1'!O50,'Globals PS2'!O50,'Globals PS3'!O50)</f>
        <v>0</v>
      </c>
      <c r="H50" s="13">
        <f>AVERAGE('Globals PS1'!P50,'Globals PS2'!P50,'Globals PS3'!P50)</f>
        <v>0</v>
      </c>
      <c r="I50" s="23">
        <f>AVERAGE('Globals PS1'!Q50,'Globals PS2'!Q50,'Globals PS3'!Q50)</f>
        <v>3.110884421410387E-3</v>
      </c>
      <c r="J50" s="13">
        <f>AVERAGE('Globals PS1'!R50,'Globals PS2'!R50,'Globals PS3'!R50)</f>
        <v>9.7101498961379096E-2</v>
      </c>
      <c r="K50" s="13">
        <f>AVERAGE('Globals PS1'!S50,'Globals PS2'!S50,'Globals PS3'!S50)</f>
        <v>0.10640675166304514</v>
      </c>
      <c r="L50" s="13">
        <f>AVERAGE('Globals PS1'!T50,'Globals PS2'!T50,'Globals PS3'!T50)</f>
        <v>9.3752209910642773E-2</v>
      </c>
      <c r="M50" s="13">
        <f>AVERAGE('Globals PS1'!U50,'Globals PS2'!U50,'Globals PS3'!U50)</f>
        <v>9.3752209910642773E-2</v>
      </c>
      <c r="N50" s="13">
        <f>AVERAGE('Globals PS1'!V50,'Globals PS2'!V50,'Globals PS3'!V50)</f>
        <v>9.3752209910642773E-2</v>
      </c>
      <c r="O50" s="13">
        <f>AVERAGE('Globals PS1'!W50,'Globals PS2'!W50,'Globals PS3'!W50)</f>
        <v>9.3752209910642773E-2</v>
      </c>
      <c r="P50" s="27">
        <f>AVERAGE('Globals PS1'!X50,'Globals PS2'!X50,'Globals PS3'!X50)</f>
        <v>9.4679028037727167E-2</v>
      </c>
      <c r="R50" s="16" t="b">
        <f>IF(B50=MIN(B$11,B$24,B$37,B$50,B$63,B$76,B$89,B$102,B$115),TRUE,FALSE)</f>
        <v>0</v>
      </c>
      <c r="S50" s="13" t="b">
        <f>IF(I50=MIN(I$11,I$24,I$37,I$50,I$63,I$76,I$89,I$102,I$115),TRUE,FALSE)</f>
        <v>0</v>
      </c>
      <c r="T50" s="14" t="b">
        <f>IF(P50=MIN(P$11,P$24,P$37,P$50,P$63,P$76,P$89,P$102,P$115),TRUE,FALSE)</f>
        <v>0</v>
      </c>
      <c r="V50" s="12">
        <v>2</v>
      </c>
      <c r="W50" s="12">
        <v>4</v>
      </c>
      <c r="X50" s="13">
        <v>4</v>
      </c>
      <c r="Y50" s="32">
        <v>0.74647887323943662</v>
      </c>
      <c r="Z50" s="33">
        <v>1</v>
      </c>
      <c r="AA50" s="34">
        <v>0.74647887323943662</v>
      </c>
      <c r="AB50" s="14"/>
    </row>
    <row r="51" spans="1:28" ht="15" thickBot="1" x14ac:dyDescent="0.4">
      <c r="A51" s="8" t="s">
        <v>33</v>
      </c>
      <c r="B51" s="20">
        <f>AVERAGE('Globals PS1'!J51,'Globals PS2'!J51,'Globals PS3'!J51)</f>
        <v>0.29023839937234669</v>
      </c>
      <c r="C51" s="5">
        <f>AVERAGE('Globals PS1'!K51,'Globals PS2'!K51,'Globals PS3'!K51)</f>
        <v>5.6508319834610611E-2</v>
      </c>
      <c r="D51" s="5">
        <f>AVERAGE('Globals PS1'!L51,'Globals PS2'!L51,'Globals PS3'!L51)</f>
        <v>0.12195909589073921</v>
      </c>
      <c r="E51" s="5">
        <f>AVERAGE('Globals PS1'!M51,'Globals PS2'!M51,'Globals PS3'!M51)</f>
        <v>0</v>
      </c>
      <c r="F51" s="5">
        <f>AVERAGE('Globals PS1'!N51,'Globals PS2'!N51,'Globals PS3'!N51)</f>
        <v>0</v>
      </c>
      <c r="G51" s="5">
        <f>AVERAGE('Globals PS1'!O51,'Globals PS2'!O51,'Globals PS3'!O51)</f>
        <v>0</v>
      </c>
      <c r="H51" s="5">
        <f>AVERAGE('Globals PS1'!P51,'Globals PS2'!P51,'Globals PS3'!P51)</f>
        <v>0</v>
      </c>
      <c r="I51" s="24">
        <f>AVERAGE('Globals PS1'!Q51,'Globals PS2'!Q51,'Globals PS3'!Q51)</f>
        <v>1.8836106611536896E-2</v>
      </c>
      <c r="J51" s="5">
        <f>AVERAGE('Globals PS1'!R51,'Globals PS2'!R51,'Globals PS3'!R51)</f>
        <v>0.31783508355567064</v>
      </c>
      <c r="K51" s="5">
        <f>AVERAGE('Globals PS1'!S51,'Globals PS2'!S51,'Globals PS3'!S51)</f>
        <v>0.30986544217724227</v>
      </c>
      <c r="L51" s="5">
        <f>AVERAGE('Globals PS1'!T51,'Globals PS2'!T51,'Globals PS3'!T51)</f>
        <v>0.29023839937234669</v>
      </c>
      <c r="M51" s="5">
        <f>AVERAGE('Globals PS1'!U51,'Globals PS2'!U51,'Globals PS3'!U51)</f>
        <v>0.29023839937234669</v>
      </c>
      <c r="N51" s="5">
        <f>AVERAGE('Globals PS1'!V51,'Globals PS2'!V51,'Globals PS3'!V51)</f>
        <v>0.29023839937234669</v>
      </c>
      <c r="O51" s="5">
        <f>AVERAGE('Globals PS1'!W51,'Globals PS2'!W51,'Globals PS3'!W51)</f>
        <v>0.29023839937234669</v>
      </c>
      <c r="P51" s="28">
        <f>AVERAGE('Globals PS1'!X51,'Globals PS2'!X51,'Globals PS3'!X51)</f>
        <v>0.29677534594450045</v>
      </c>
      <c r="R51" s="4" t="b">
        <f>IF(B51=MIN(B$12,B$25,B$38,B$51,B$64,B$77,B$90,B$103,B$116),TRUE,FALSE)</f>
        <v>1</v>
      </c>
      <c r="S51" s="5" t="b">
        <f>IF(I51=MIN(I$12,I$25,I$38,I$51,I$64,I$77,I$90,I$103,I$116),TRUE,FALSE)</f>
        <v>0</v>
      </c>
      <c r="T51" s="6" t="b">
        <f>IF(P51=MIN(P$12,P$25,P$38,P$51,P$64,P$77,P$90,P$103,P$116),TRUE,FALSE)</f>
        <v>1</v>
      </c>
      <c r="V51" s="12">
        <v>2</v>
      </c>
      <c r="W51" s="12">
        <v>4</v>
      </c>
      <c r="X51" s="13">
        <v>6</v>
      </c>
      <c r="Y51" s="4">
        <v>0.75714285714285712</v>
      </c>
      <c r="Z51" s="5">
        <v>1</v>
      </c>
      <c r="AA51" s="6">
        <v>0.75714285714285712</v>
      </c>
      <c r="AB51" s="14"/>
    </row>
    <row r="52" spans="1:28" ht="15" thickBot="1" x14ac:dyDescent="0.4">
      <c r="V52" s="12">
        <v>2</v>
      </c>
      <c r="W52" s="12">
        <v>6</v>
      </c>
      <c r="X52" s="13">
        <v>2</v>
      </c>
      <c r="Y52" s="29">
        <v>0.63095238095238093</v>
      </c>
      <c r="Z52" s="30">
        <v>1</v>
      </c>
      <c r="AA52" s="31">
        <v>0.63095238095238093</v>
      </c>
      <c r="AB52" s="14"/>
    </row>
    <row r="53" spans="1:28" ht="15" thickBot="1" x14ac:dyDescent="0.4">
      <c r="A53" s="9" t="s">
        <v>31</v>
      </c>
      <c r="B53" s="10">
        <v>3</v>
      </c>
      <c r="C53" s="11">
        <v>2</v>
      </c>
      <c r="V53" s="12">
        <v>2</v>
      </c>
      <c r="W53" s="12">
        <v>6</v>
      </c>
      <c r="X53" s="13">
        <v>4</v>
      </c>
      <c r="Y53" s="32">
        <v>0.60951751487111694</v>
      </c>
      <c r="Z53" s="33">
        <v>1</v>
      </c>
      <c r="AA53" s="34">
        <v>0.60951751487111694</v>
      </c>
      <c r="AB53" s="14"/>
    </row>
    <row r="54" spans="1:28" ht="15" thickBot="1" x14ac:dyDescent="0.4">
      <c r="A54" s="8" t="s">
        <v>30</v>
      </c>
      <c r="B54" s="13">
        <v>4</v>
      </c>
      <c r="C54" s="14">
        <v>4</v>
      </c>
      <c r="V54" s="8">
        <v>2</v>
      </c>
      <c r="W54" s="8">
        <v>6</v>
      </c>
      <c r="X54" s="5">
        <v>6</v>
      </c>
      <c r="Y54" s="4">
        <v>0.58241758241758246</v>
      </c>
      <c r="Z54" s="5">
        <v>1</v>
      </c>
      <c r="AA54" s="6">
        <v>0.58241758241758246</v>
      </c>
      <c r="AB54" s="6"/>
    </row>
    <row r="55" spans="1:28" ht="15" thickBot="1" x14ac:dyDescent="0.4">
      <c r="A55" s="9"/>
      <c r="B55" s="17" t="s">
        <v>8</v>
      </c>
      <c r="C55" s="10" t="s">
        <v>9</v>
      </c>
      <c r="D55" s="10" t="s">
        <v>10</v>
      </c>
      <c r="E55" s="10" t="s">
        <v>11</v>
      </c>
      <c r="F55" s="10" t="s">
        <v>12</v>
      </c>
      <c r="G55" s="10" t="s">
        <v>13</v>
      </c>
      <c r="H55" s="10" t="s">
        <v>14</v>
      </c>
      <c r="I55" s="21" t="s">
        <v>15</v>
      </c>
      <c r="J55" s="10" t="s">
        <v>16</v>
      </c>
      <c r="K55" s="10" t="s">
        <v>17</v>
      </c>
      <c r="L55" s="10" t="s">
        <v>18</v>
      </c>
      <c r="M55" s="10" t="s">
        <v>19</v>
      </c>
      <c r="N55" s="10" t="s">
        <v>20</v>
      </c>
      <c r="O55" s="10" t="s">
        <v>21</v>
      </c>
      <c r="P55" s="25" t="s">
        <v>22</v>
      </c>
      <c r="R55" s="15" t="s">
        <v>8</v>
      </c>
      <c r="S55" s="10" t="s">
        <v>15</v>
      </c>
      <c r="T55" s="11" t="s">
        <v>22</v>
      </c>
      <c r="V55" s="7">
        <v>3</v>
      </c>
      <c r="W55" s="12">
        <v>2</v>
      </c>
      <c r="X55" s="13">
        <v>2</v>
      </c>
      <c r="Y55" s="29" cm="1">
        <f t="array" ref="Y55:AA63">'Globals PS3'!AH4:AJ12</f>
        <v>0.81215104319717901</v>
      </c>
      <c r="Z55" s="30">
        <v>0.9439676359160809</v>
      </c>
      <c r="AA55" s="31">
        <v>0.76712944081563839</v>
      </c>
      <c r="AB55" s="3"/>
    </row>
    <row r="56" spans="1:28" x14ac:dyDescent="0.35">
      <c r="A56" s="7" t="s">
        <v>23</v>
      </c>
      <c r="B56" s="18">
        <f>AVERAGE('Globals PS1'!J56,'Globals PS2'!J56,'Globals PS3'!J56)</f>
        <v>0.74241605263650767</v>
      </c>
      <c r="C56" s="2">
        <f>AVERAGE('Globals PS1'!K56,'Globals PS2'!K56,'Globals PS3'!K56)</f>
        <v>0.9999085428315625</v>
      </c>
      <c r="D56" s="2">
        <f>AVERAGE('Globals PS1'!L56,'Globals PS2'!L56,'Globals PS3'!L56)</f>
        <v>0.70203735444329152</v>
      </c>
      <c r="E56" s="2">
        <f>AVERAGE('Globals PS1'!M56,'Globals PS2'!M56,'Globals PS3'!M56)</f>
        <v>1</v>
      </c>
      <c r="F56" s="2">
        <f>AVERAGE('Globals PS1'!N56,'Globals PS2'!N56,'Globals PS3'!N56)</f>
        <v>1</v>
      </c>
      <c r="G56" s="2">
        <f>AVERAGE('Globals PS1'!O56,'Globals PS2'!O56,'Globals PS3'!O56)</f>
        <v>1</v>
      </c>
      <c r="H56" s="2">
        <f>AVERAGE('Globals PS1'!P56,'Globals PS2'!P56,'Globals PS3'!P56)</f>
        <v>1</v>
      </c>
      <c r="I56" s="22">
        <f>AVERAGE('Globals PS1'!Q56,'Globals PS2'!Q56,'Globals PS3'!Q56)</f>
        <v>0.99996951427718761</v>
      </c>
      <c r="J56" s="2">
        <f>AVERAGE('Globals PS1'!R56,'Globals PS2'!R56,'Globals PS3'!R56)</f>
        <v>0.74234222576560038</v>
      </c>
      <c r="K56" s="2">
        <f>AVERAGE('Globals PS1'!S56,'Globals PS2'!S56,'Globals PS3'!S56)</f>
        <v>0.52390733651456667</v>
      </c>
      <c r="L56" s="2">
        <f>AVERAGE('Globals PS1'!T56,'Globals PS2'!T56,'Globals PS3'!T56)</f>
        <v>0.74241605263650767</v>
      </c>
      <c r="M56" s="2">
        <f>AVERAGE('Globals PS1'!U56,'Globals PS2'!U56,'Globals PS3'!U56)</f>
        <v>0.74241605263650767</v>
      </c>
      <c r="N56" s="2">
        <f>AVERAGE('Globals PS1'!V56,'Globals PS2'!V56,'Globals PS3'!V56)</f>
        <v>0.74241605263650767</v>
      </c>
      <c r="O56" s="2">
        <f>AVERAGE('Globals PS1'!W56,'Globals PS2'!W56,'Globals PS3'!W56)</f>
        <v>0.74241605263650767</v>
      </c>
      <c r="P56" s="26">
        <f>AVERAGE('Globals PS1'!X56,'Globals PS2'!X56,'Globals PS3'!X56)</f>
        <v>0.74239144367953858</v>
      </c>
      <c r="R56" s="16" t="b">
        <f>IF(B56=MAX(B$4,B$17,B$30,B$43,B$56,B$69,B$82,B$95,B$108),TRUE,FALSE)</f>
        <v>0</v>
      </c>
      <c r="S56" s="13" t="b">
        <f>IF(I56=MAX(I$4,I$17,I$30,I$43,I$56,I$69,I$82,I$95,I$108),TRUE,FALSE)</f>
        <v>0</v>
      </c>
      <c r="T56" s="14" t="b">
        <f>IF(P56=MAX(P$4,P$17,P$30,P$43,P$56,P$69,P$82,P$95,P$108),TRUE,FALSE)</f>
        <v>0</v>
      </c>
      <c r="V56" s="12">
        <v>3</v>
      </c>
      <c r="W56" s="12">
        <v>2</v>
      </c>
      <c r="X56" s="13">
        <v>4</v>
      </c>
      <c r="Y56" s="32">
        <v>0.7977321048901489</v>
      </c>
      <c r="Z56" s="33">
        <v>0.97075752989318476</v>
      </c>
      <c r="AA56" s="34">
        <v>0.77687923939868453</v>
      </c>
      <c r="AB56" s="14"/>
    </row>
    <row r="57" spans="1:28" ht="15" thickBot="1" x14ac:dyDescent="0.4">
      <c r="A57" s="12" t="s">
        <v>24</v>
      </c>
      <c r="B57" s="19">
        <f>AVERAGE('Globals PS1'!J57,'Globals PS2'!J57,'Globals PS3'!J57)</f>
        <v>8.912822451224385E-2</v>
      </c>
      <c r="C57" s="13">
        <f>AVERAGE('Globals PS1'!K57,'Globals PS2'!K57,'Globals PS3'!K57)</f>
        <v>4.7155728501236798E-4</v>
      </c>
      <c r="D57" s="13">
        <f>AVERAGE('Globals PS1'!L57,'Globals PS2'!L57,'Globals PS3'!L57)</f>
        <v>4.3531880963747299E-2</v>
      </c>
      <c r="E57" s="13">
        <f>AVERAGE('Globals PS1'!M57,'Globals PS2'!M57,'Globals PS3'!M57)</f>
        <v>0</v>
      </c>
      <c r="F57" s="13">
        <f>AVERAGE('Globals PS1'!N57,'Globals PS2'!N57,'Globals PS3'!N57)</f>
        <v>0</v>
      </c>
      <c r="G57" s="13">
        <f>AVERAGE('Globals PS1'!O57,'Globals PS2'!O57,'Globals PS3'!O57)</f>
        <v>0</v>
      </c>
      <c r="H57" s="13">
        <f>AVERAGE('Globals PS1'!P57,'Globals PS2'!P57,'Globals PS3'!P57)</f>
        <v>0</v>
      </c>
      <c r="I57" s="23">
        <f>AVERAGE('Globals PS1'!Q57,'Globals PS2'!Q57,'Globals PS3'!Q57)</f>
        <v>1.5718576167079014E-4</v>
      </c>
      <c r="J57" s="13">
        <f>AVERAGE('Globals PS1'!R57,'Globals PS2'!R57,'Globals PS3'!R57)</f>
        <v>8.9086303537352654E-2</v>
      </c>
      <c r="K57" s="13">
        <f>AVERAGE('Globals PS1'!S57,'Globals PS2'!S57,'Globals PS3'!S57)</f>
        <v>9.2920201090923124E-2</v>
      </c>
      <c r="L57" s="13">
        <f>AVERAGE('Globals PS1'!T57,'Globals PS2'!T57,'Globals PS3'!T57)</f>
        <v>8.912822451224385E-2</v>
      </c>
      <c r="M57" s="13">
        <f>AVERAGE('Globals PS1'!U57,'Globals PS2'!U57,'Globals PS3'!U57)</f>
        <v>8.912822451224385E-2</v>
      </c>
      <c r="N57" s="13">
        <f>AVERAGE('Globals PS1'!V57,'Globals PS2'!V57,'Globals PS3'!V57)</f>
        <v>8.912822451224385E-2</v>
      </c>
      <c r="O57" s="13">
        <f>AVERAGE('Globals PS1'!W57,'Globals PS2'!W57,'Globals PS3'!W57)</f>
        <v>8.912822451224385E-2</v>
      </c>
      <c r="P57" s="27">
        <f>AVERAGE('Globals PS1'!X57,'Globals PS2'!X57,'Globals PS3'!X57)</f>
        <v>8.9113605218289968E-2</v>
      </c>
      <c r="R57" s="16" t="b">
        <f>IF(B57=MIN(B$5,B$18,B$31,B$44,B$57,B$70,B$83,B$96,B$109),TRUE,FALSE)</f>
        <v>0</v>
      </c>
      <c r="S57" s="13" t="b">
        <f>IF(I57=MIN(I$5,I$18,I$31,I$44,I$57,I$70,I$83,I$96,I$109),TRUE,FALSE)</f>
        <v>0</v>
      </c>
      <c r="T57" s="14" t="b">
        <f>IF(P57=MIN(P$5,P$18,P$31,P$44,P$57,P$70,P$83,P$96,P$109),TRUE,FALSE)</f>
        <v>0</v>
      </c>
      <c r="V57" s="12">
        <v>3</v>
      </c>
      <c r="W57" s="12">
        <v>2</v>
      </c>
      <c r="X57" s="13">
        <v>6</v>
      </c>
      <c r="Y57" s="16">
        <v>0.77011494252873558</v>
      </c>
      <c r="Z57">
        <v>0.99185100894521172</v>
      </c>
      <c r="AA57" s="14">
        <v>0.75321656698733186</v>
      </c>
      <c r="AB57" s="14"/>
    </row>
    <row r="58" spans="1:28" x14ac:dyDescent="0.35">
      <c r="A58" s="12" t="s">
        <v>25</v>
      </c>
      <c r="B58" s="19">
        <f>AVERAGE('Globals PS1'!J58,'Globals PS2'!J58,'Globals PS3'!J58)</f>
        <v>0.62774573727100114</v>
      </c>
      <c r="C58" s="13">
        <f>AVERAGE('Globals PS1'!K58,'Globals PS2'!K58,'Globals PS3'!K58)</f>
        <v>0.99705834144407979</v>
      </c>
      <c r="D58" s="13">
        <f>AVERAGE('Globals PS1'!L58,'Globals PS2'!L58,'Globals PS3'!L58)</f>
        <v>0.62876753909093341</v>
      </c>
      <c r="E58" s="13">
        <f>AVERAGE('Globals PS1'!M58,'Globals PS2'!M58,'Globals PS3'!M58)</f>
        <v>1</v>
      </c>
      <c r="F58" s="13">
        <f>AVERAGE('Globals PS1'!N58,'Globals PS2'!N58,'Globals PS3'!N58)</f>
        <v>1</v>
      </c>
      <c r="G58" s="13">
        <f>AVERAGE('Globals PS1'!O58,'Globals PS2'!O58,'Globals PS3'!O58)</f>
        <v>1</v>
      </c>
      <c r="H58" s="13">
        <f>AVERAGE('Globals PS1'!P58,'Globals PS2'!P58,'Globals PS3'!P58)</f>
        <v>1</v>
      </c>
      <c r="I58" s="23">
        <f>AVERAGE('Globals PS1'!Q58,'Globals PS2'!Q58,'Globals PS3'!Q58)</f>
        <v>0.9990194471480266</v>
      </c>
      <c r="J58" s="13">
        <f>AVERAGE('Globals PS1'!R58,'Globals PS2'!R58,'Globals PS3'!R58)</f>
        <v>0.62774573727100114</v>
      </c>
      <c r="K58" s="13">
        <f>AVERAGE('Globals PS1'!S58,'Globals PS2'!S58,'Globals PS3'!S58)</f>
        <v>0.39596168545636662</v>
      </c>
      <c r="L58" s="13">
        <f>AVERAGE('Globals PS1'!T58,'Globals PS2'!T58,'Globals PS3'!T58)</f>
        <v>0.62774573727100114</v>
      </c>
      <c r="M58" s="13">
        <f>AVERAGE('Globals PS1'!U58,'Globals PS2'!U58,'Globals PS3'!U58)</f>
        <v>0.62774573727100114</v>
      </c>
      <c r="N58" s="13">
        <f>AVERAGE('Globals PS1'!V58,'Globals PS2'!V58,'Globals PS3'!V58)</f>
        <v>0.62774573727100114</v>
      </c>
      <c r="O58" s="13">
        <f>AVERAGE('Globals PS1'!W58,'Globals PS2'!W58,'Globals PS3'!W58)</f>
        <v>0.62774573727100114</v>
      </c>
      <c r="P58" s="27">
        <f>AVERAGE('Globals PS1'!X58,'Globals PS2'!X58,'Globals PS3'!X58)</f>
        <v>0.62774573727100114</v>
      </c>
      <c r="R58" s="16" t="b">
        <f>IF(B58=MAX(B$6,B$19,B$32,B$45,B$58,B$71,B$84,B$97,B$110),TRUE,FALSE)</f>
        <v>0</v>
      </c>
      <c r="S58" s="13" t="b">
        <f>IF(I58=MAX(I$6,I$19,I$32,I$45,I$58,I$71,I$84,I$97,I$110),TRUE,FALSE)</f>
        <v>0</v>
      </c>
      <c r="T58" s="14" t="b">
        <f>IF(P58=MAX(P$6,P$19,P$32,P$45,P$58,P$71,P$84,P$97,P$110),TRUE,FALSE)</f>
        <v>0</v>
      </c>
      <c r="V58" s="12">
        <v>3</v>
      </c>
      <c r="W58" s="12">
        <v>4</v>
      </c>
      <c r="X58" s="13">
        <v>2</v>
      </c>
      <c r="Y58" s="29">
        <v>0.80722891566265065</v>
      </c>
      <c r="Z58" s="30">
        <v>0.97029641699721103</v>
      </c>
      <c r="AA58" s="31">
        <v>0.78274075283831324</v>
      </c>
      <c r="AB58" s="14"/>
    </row>
    <row r="59" spans="1:28" x14ac:dyDescent="0.35">
      <c r="A59" s="12" t="s">
        <v>26</v>
      </c>
      <c r="B59" s="19">
        <f>AVERAGE('Globals PS1'!J59,'Globals PS2'!J59,'Globals PS3'!J59)</f>
        <v>0.67777302130898021</v>
      </c>
      <c r="C59" s="13">
        <f>AVERAGE('Globals PS1'!K59,'Globals PS2'!K59,'Globals PS3'!K59)</f>
        <v>1</v>
      </c>
      <c r="D59" s="13">
        <f>AVERAGE('Globals PS1'!L59,'Globals PS2'!L59,'Globals PS3'!L59)</f>
        <v>0.66813196260413876</v>
      </c>
      <c r="E59" s="13">
        <f>AVERAGE('Globals PS1'!M59,'Globals PS2'!M59,'Globals PS3'!M59)</f>
        <v>1</v>
      </c>
      <c r="F59" s="13">
        <f>AVERAGE('Globals PS1'!N59,'Globals PS2'!N59,'Globals PS3'!N59)</f>
        <v>1</v>
      </c>
      <c r="G59" s="13">
        <f>AVERAGE('Globals PS1'!O59,'Globals PS2'!O59,'Globals PS3'!O59)</f>
        <v>1</v>
      </c>
      <c r="H59" s="13">
        <f>AVERAGE('Globals PS1'!P59,'Globals PS2'!P59,'Globals PS3'!P59)</f>
        <v>1</v>
      </c>
      <c r="I59" s="23">
        <f>AVERAGE('Globals PS1'!Q59,'Globals PS2'!Q59,'Globals PS3'!Q59)</f>
        <v>1</v>
      </c>
      <c r="J59" s="13">
        <f>AVERAGE('Globals PS1'!R59,'Globals PS2'!R59,'Globals PS3'!R59)</f>
        <v>0.67777302130898021</v>
      </c>
      <c r="K59" s="13">
        <f>AVERAGE('Globals PS1'!S59,'Globals PS2'!S59,'Globals PS3'!S59)</f>
        <v>0.45157990027423239</v>
      </c>
      <c r="L59" s="13">
        <f>AVERAGE('Globals PS1'!T59,'Globals PS2'!T59,'Globals PS3'!T59)</f>
        <v>0.67777302130898021</v>
      </c>
      <c r="M59" s="13">
        <f>AVERAGE('Globals PS1'!U59,'Globals PS2'!U59,'Globals PS3'!U59)</f>
        <v>0.67777302130898021</v>
      </c>
      <c r="N59" s="13">
        <f>AVERAGE('Globals PS1'!V59,'Globals PS2'!V59,'Globals PS3'!V59)</f>
        <v>0.67777302130898021</v>
      </c>
      <c r="O59" s="13">
        <f>AVERAGE('Globals PS1'!W59,'Globals PS2'!W59,'Globals PS3'!W59)</f>
        <v>0.67777302130898021</v>
      </c>
      <c r="P59" s="27">
        <f>AVERAGE('Globals PS1'!X59,'Globals PS2'!X59,'Globals PS3'!X59)</f>
        <v>0.67777302130898021</v>
      </c>
      <c r="R59" s="16" t="b">
        <f>IF(B59=MAX(B$7,B$20,B$33,B$46,B$59,B$72,B$85,B$98,B$111),TRUE,FALSE)</f>
        <v>0</v>
      </c>
      <c r="S59" s="13" t="b">
        <f>IF(I59=MAX(I$7,I$20,I$33,I$46,I$59,I$72,I$85,I$98,I$111),TRUE,FALSE)</f>
        <v>1</v>
      </c>
      <c r="T59" s="14" t="b">
        <f>IF(P59=MAX(P$7,P$20,P$33,P$46,P$59,P$72,P$85,P$98,P$111),TRUE,FALSE)</f>
        <v>0</v>
      </c>
      <c r="V59" s="12">
        <v>3</v>
      </c>
      <c r="W59" s="12">
        <v>4</v>
      </c>
      <c r="X59" s="13">
        <v>4</v>
      </c>
      <c r="Y59" s="32">
        <v>0.75708631256384062</v>
      </c>
      <c r="Z59" s="33">
        <v>1</v>
      </c>
      <c r="AA59" s="34">
        <v>0.75708631256384062</v>
      </c>
      <c r="AB59" s="14"/>
    </row>
    <row r="60" spans="1:28" ht="15" thickBot="1" x14ac:dyDescent="0.4">
      <c r="A60" s="12" t="s">
        <v>27</v>
      </c>
      <c r="B60" s="19">
        <f>AVERAGE('Globals PS1'!J60,'Globals PS2'!J60,'Globals PS3'!J60)</f>
        <v>0.72925857070635558</v>
      </c>
      <c r="C60" s="13">
        <f>AVERAGE('Globals PS1'!K60,'Globals PS2'!K60,'Globals PS3'!K60)</f>
        <v>1</v>
      </c>
      <c r="D60" s="13">
        <f>AVERAGE('Globals PS1'!L60,'Globals PS2'!L60,'Globals PS3'!L60)</f>
        <v>0.71953320324388381</v>
      </c>
      <c r="E60" s="13">
        <f>AVERAGE('Globals PS1'!M60,'Globals PS2'!M60,'Globals PS3'!M60)</f>
        <v>1</v>
      </c>
      <c r="F60" s="13">
        <f>AVERAGE('Globals PS1'!N60,'Globals PS2'!N60,'Globals PS3'!N60)</f>
        <v>1</v>
      </c>
      <c r="G60" s="13">
        <f>AVERAGE('Globals PS1'!O60,'Globals PS2'!O60,'Globals PS3'!O60)</f>
        <v>1</v>
      </c>
      <c r="H60" s="13">
        <f>AVERAGE('Globals PS1'!P60,'Globals PS2'!P60,'Globals PS3'!P60)</f>
        <v>1</v>
      </c>
      <c r="I60" s="23">
        <f>AVERAGE('Globals PS1'!Q60,'Globals PS2'!Q60,'Globals PS3'!Q60)</f>
        <v>1</v>
      </c>
      <c r="J60" s="13">
        <f>AVERAGE('Globals PS1'!R60,'Globals PS2'!R60,'Globals PS3'!R60)</f>
        <v>0.72925857070635558</v>
      </c>
      <c r="K60" s="13">
        <f>AVERAGE('Globals PS1'!S60,'Globals PS2'!S60,'Globals PS3'!S60)</f>
        <v>0.52706095666146013</v>
      </c>
      <c r="L60" s="13">
        <f>AVERAGE('Globals PS1'!T60,'Globals PS2'!T60,'Globals PS3'!T60)</f>
        <v>0.72925857070635558</v>
      </c>
      <c r="M60" s="13">
        <f>AVERAGE('Globals PS1'!U60,'Globals PS2'!U60,'Globals PS3'!U60)</f>
        <v>0.72925857070635558</v>
      </c>
      <c r="N60" s="13">
        <f>AVERAGE('Globals PS1'!V60,'Globals PS2'!V60,'Globals PS3'!V60)</f>
        <v>0.72925857070635558</v>
      </c>
      <c r="O60" s="13">
        <f>AVERAGE('Globals PS1'!W60,'Globals PS2'!W60,'Globals PS3'!W60)</f>
        <v>0.72925857070635558</v>
      </c>
      <c r="P60" s="27">
        <f>AVERAGE('Globals PS1'!X60,'Globals PS2'!X60,'Globals PS3'!X60)</f>
        <v>0.72925857070635558</v>
      </c>
      <c r="R60" s="16" t="b">
        <f>IF(B60=MAX(B$8,B$21,B$34,B$47,B$60,B$73,B$86,B$99,B$112),TRUE,FALSE)</f>
        <v>0</v>
      </c>
      <c r="S60" s="13" t="b">
        <f>IF(I60=MAX(I$8,I$21,I$34,I$47,I$60,I$73,I$86,I$99,I$112),TRUE,FALSE)</f>
        <v>1</v>
      </c>
      <c r="T60" s="14" t="b">
        <f>IF(P60=MAX(P$8,P$21,P$34,P$47,P$60,P$73,P$86,P$99,P$112),TRUE,FALSE)</f>
        <v>0</v>
      </c>
      <c r="V60" s="12">
        <v>3</v>
      </c>
      <c r="W60" s="12">
        <v>4</v>
      </c>
      <c r="X60" s="13">
        <v>6</v>
      </c>
      <c r="Y60" s="4">
        <v>0.7528089887640449</v>
      </c>
      <c r="Z60" s="5">
        <v>1</v>
      </c>
      <c r="AA60" s="6">
        <v>0.7528089887640449</v>
      </c>
      <c r="AB60" s="14"/>
    </row>
    <row r="61" spans="1:28" x14ac:dyDescent="0.35">
      <c r="A61" s="12" t="s">
        <v>28</v>
      </c>
      <c r="B61" s="19">
        <f>AVERAGE('Globals PS1'!J61,'Globals PS2'!J61,'Globals PS3'!J61)</f>
        <v>0.80487496983310758</v>
      </c>
      <c r="C61" s="13">
        <f>AVERAGE('Globals PS1'!K61,'Globals PS2'!K61,'Globals PS3'!K61)</f>
        <v>1</v>
      </c>
      <c r="D61" s="13">
        <f>AVERAGE('Globals PS1'!L61,'Globals PS2'!L61,'Globals PS3'!L61)</f>
        <v>0.73603492095424128</v>
      </c>
      <c r="E61" s="13">
        <f>AVERAGE('Globals PS1'!M61,'Globals PS2'!M61,'Globals PS3'!M61)</f>
        <v>1</v>
      </c>
      <c r="F61" s="13">
        <f>AVERAGE('Globals PS1'!N61,'Globals PS2'!N61,'Globals PS3'!N61)</f>
        <v>1</v>
      </c>
      <c r="G61" s="13">
        <f>AVERAGE('Globals PS1'!O61,'Globals PS2'!O61,'Globals PS3'!O61)</f>
        <v>1</v>
      </c>
      <c r="H61" s="13">
        <f>AVERAGE('Globals PS1'!P61,'Globals PS2'!P61,'Globals PS3'!P61)</f>
        <v>1</v>
      </c>
      <c r="I61" s="23">
        <f>AVERAGE('Globals PS1'!Q61,'Globals PS2'!Q61,'Globals PS3'!Q61)</f>
        <v>1</v>
      </c>
      <c r="J61" s="13">
        <f>AVERAGE('Globals PS1'!R61,'Globals PS2'!R61,'Globals PS3'!R61)</f>
        <v>0.80454578190835269</v>
      </c>
      <c r="K61" s="13">
        <f>AVERAGE('Globals PS1'!S61,'Globals PS2'!S61,'Globals PS3'!S61)</f>
        <v>0.59186371663336923</v>
      </c>
      <c r="L61" s="13">
        <f>AVERAGE('Globals PS1'!T61,'Globals PS2'!T61,'Globals PS3'!T61)</f>
        <v>0.80487496983310758</v>
      </c>
      <c r="M61" s="13">
        <f>AVERAGE('Globals PS1'!U61,'Globals PS2'!U61,'Globals PS3'!U61)</f>
        <v>0.80487496983310758</v>
      </c>
      <c r="N61" s="13">
        <f>AVERAGE('Globals PS1'!V61,'Globals PS2'!V61,'Globals PS3'!V61)</f>
        <v>0.80487496983310758</v>
      </c>
      <c r="O61" s="13">
        <f>AVERAGE('Globals PS1'!W61,'Globals PS2'!W61,'Globals PS3'!W61)</f>
        <v>0.80487496983310758</v>
      </c>
      <c r="P61" s="27">
        <f>AVERAGE('Globals PS1'!X61,'Globals PS2'!X61,'Globals PS3'!X61)</f>
        <v>0.80476524052485587</v>
      </c>
      <c r="R61" s="16" t="b">
        <f>IF(B61=MAX(B$9,B$22,B$35,B$48,B$61,B$74,B$87,B$100,B$113),TRUE,FALSE)</f>
        <v>0</v>
      </c>
      <c r="S61" s="13" t="b">
        <f>IF(I61=MAX(I$9,I$22,I$35,I$48,I$61,I$74,I$87,I$100,I$113),TRUE,FALSE)</f>
        <v>1</v>
      </c>
      <c r="T61" s="14" t="b">
        <f>IF(P61=MAX(P$9,P$22,P$35,P$48,P$61,P$74,P$87,P$100,P$113),TRUE,FALSE)</f>
        <v>0</v>
      </c>
      <c r="V61" s="12">
        <v>3</v>
      </c>
      <c r="W61" s="12">
        <v>6</v>
      </c>
      <c r="X61" s="13">
        <v>2</v>
      </c>
      <c r="Y61" s="29">
        <v>0.70534131205673756</v>
      </c>
      <c r="Z61" s="30">
        <v>1</v>
      </c>
      <c r="AA61" s="31">
        <v>0.70534131205673756</v>
      </c>
      <c r="AB61" s="14"/>
    </row>
    <row r="62" spans="1:28" x14ac:dyDescent="0.35">
      <c r="A62" s="12" t="s">
        <v>29</v>
      </c>
      <c r="B62" s="19">
        <f>AVERAGE('Globals PS1'!J62,'Globals PS2'!J62,'Globals PS3'!J62)</f>
        <v>0.92682109247351374</v>
      </c>
      <c r="C62" s="13">
        <f>AVERAGE('Globals PS1'!K62,'Globals PS2'!K62,'Globals PS3'!K62)</f>
        <v>1</v>
      </c>
      <c r="D62" s="13">
        <f>AVERAGE('Globals PS1'!L62,'Globals PS2'!L62,'Globals PS3'!L62)</f>
        <v>0.76341263230650769</v>
      </c>
      <c r="E62" s="13">
        <f>AVERAGE('Globals PS1'!M62,'Globals PS2'!M62,'Globals PS3'!M62)</f>
        <v>1</v>
      </c>
      <c r="F62" s="13">
        <f>AVERAGE('Globals PS1'!N62,'Globals PS2'!N62,'Globals PS3'!N62)</f>
        <v>1</v>
      </c>
      <c r="G62" s="13">
        <f>AVERAGE('Globals PS1'!O62,'Globals PS2'!O62,'Globals PS3'!O62)</f>
        <v>1</v>
      </c>
      <c r="H62" s="13">
        <f>AVERAGE('Globals PS1'!P62,'Globals PS2'!P62,'Globals PS3'!P62)</f>
        <v>1</v>
      </c>
      <c r="I62" s="23">
        <f>AVERAGE('Globals PS1'!Q62,'Globals PS2'!Q62,'Globals PS3'!Q62)</f>
        <v>1</v>
      </c>
      <c r="J62" s="13">
        <f>AVERAGE('Globals PS1'!R62,'Globals PS2'!R62,'Globals PS3'!R62)</f>
        <v>0.92682109247351374</v>
      </c>
      <c r="K62" s="13">
        <f>AVERAGE('Globals PS1'!S62,'Globals PS2'!S62,'Globals PS3'!S62)</f>
        <v>0.706801595398733</v>
      </c>
      <c r="L62" s="13">
        <f>AVERAGE('Globals PS1'!T62,'Globals PS2'!T62,'Globals PS3'!T62)</f>
        <v>0.92682109247351374</v>
      </c>
      <c r="M62" s="13">
        <f>AVERAGE('Globals PS1'!U62,'Globals PS2'!U62,'Globals PS3'!U62)</f>
        <v>0.92682109247351374</v>
      </c>
      <c r="N62" s="13">
        <f>AVERAGE('Globals PS1'!V62,'Globals PS2'!V62,'Globals PS3'!V62)</f>
        <v>0.92682109247351374</v>
      </c>
      <c r="O62" s="13">
        <f>AVERAGE('Globals PS1'!W62,'Globals PS2'!W62,'Globals PS3'!W62)</f>
        <v>0.92682109247351374</v>
      </c>
      <c r="P62" s="27">
        <f>AVERAGE('Globals PS1'!X62,'Globals PS2'!X62,'Globals PS3'!X62)</f>
        <v>0.92682109247351374</v>
      </c>
      <c r="R62" s="16" t="b">
        <f>IF(B62=MAX(B$10,B$23,B$36,B$49,B$62,B$75,B$88,B$101,B$114),TRUE,FALSE)</f>
        <v>0</v>
      </c>
      <c r="S62" s="13" t="b">
        <f>IF(I62=MAX(I$10,I$23,I$36,I$49,I$62,I$75,I$88,I$101,I$114),TRUE,FALSE)</f>
        <v>1</v>
      </c>
      <c r="T62" s="14" t="b">
        <f>IF(P62=MAX(P$10,P$23,P$36,P$49,P$62,P$75,P$88,P$101,P$114),TRUE,FALSE)</f>
        <v>0</v>
      </c>
      <c r="V62" s="12">
        <v>3</v>
      </c>
      <c r="W62" s="12">
        <v>6</v>
      </c>
      <c r="X62" s="13">
        <v>4</v>
      </c>
      <c r="Y62" s="32">
        <v>0.67338383838383842</v>
      </c>
      <c r="Z62" s="33">
        <v>1</v>
      </c>
      <c r="AA62" s="34">
        <v>0.67338383838383842</v>
      </c>
      <c r="AB62" s="14"/>
    </row>
    <row r="63" spans="1:28" ht="15" thickBot="1" x14ac:dyDescent="0.4">
      <c r="A63" s="12" t="s">
        <v>32</v>
      </c>
      <c r="B63" s="19">
        <f>AVERAGE('Globals PS1'!J63,'Globals PS2'!J63,'Globals PS3'!J63)</f>
        <v>0.12710194852412729</v>
      </c>
      <c r="C63" s="13">
        <f>AVERAGE('Globals PS1'!K63,'Globals PS2'!K63,'Globals PS3'!K63)</f>
        <v>0</v>
      </c>
      <c r="D63" s="13">
        <f>AVERAGE('Globals PS1'!L63,'Globals PS2'!L63,'Globals PS3'!L63)</f>
        <v>6.7902958350102405E-2</v>
      </c>
      <c r="E63" s="13">
        <f>AVERAGE('Globals PS1'!M63,'Globals PS2'!M63,'Globals PS3'!M63)</f>
        <v>0</v>
      </c>
      <c r="F63" s="13">
        <f>AVERAGE('Globals PS1'!N63,'Globals PS2'!N63,'Globals PS3'!N63)</f>
        <v>0</v>
      </c>
      <c r="G63" s="13">
        <f>AVERAGE('Globals PS1'!O63,'Globals PS2'!O63,'Globals PS3'!O63)</f>
        <v>0</v>
      </c>
      <c r="H63" s="13">
        <f>AVERAGE('Globals PS1'!P63,'Globals PS2'!P63,'Globals PS3'!P63)</f>
        <v>0</v>
      </c>
      <c r="I63" s="23">
        <f>AVERAGE('Globals PS1'!Q63,'Globals PS2'!Q63,'Globals PS3'!Q63)</f>
        <v>0</v>
      </c>
      <c r="J63" s="13">
        <f>AVERAGE('Globals PS1'!R63,'Globals PS2'!R63,'Globals PS3'!R63)</f>
        <v>0.1267727605993724</v>
      </c>
      <c r="K63" s="13">
        <f>AVERAGE('Globals PS1'!S63,'Globals PS2'!S63,'Globals PS3'!S63)</f>
        <v>0.14028381635913686</v>
      </c>
      <c r="L63" s="13">
        <f>AVERAGE('Globals PS1'!T63,'Globals PS2'!T63,'Globals PS3'!T63)</f>
        <v>0.12710194852412729</v>
      </c>
      <c r="M63" s="13">
        <f>AVERAGE('Globals PS1'!U63,'Globals PS2'!U63,'Globals PS3'!U63)</f>
        <v>0.12710194852412729</v>
      </c>
      <c r="N63" s="13">
        <f>AVERAGE('Globals PS1'!V63,'Globals PS2'!V63,'Globals PS3'!V63)</f>
        <v>0.12710194852412729</v>
      </c>
      <c r="O63" s="13">
        <f>AVERAGE('Globals PS1'!W63,'Globals PS2'!W63,'Globals PS3'!W63)</f>
        <v>0.12710194852412729</v>
      </c>
      <c r="P63" s="27">
        <f>AVERAGE('Globals PS1'!X63,'Globals PS2'!X63,'Globals PS3'!X63)</f>
        <v>0.12699221921587567</v>
      </c>
      <c r="R63" s="16" t="b">
        <f>IF(B63=MIN(B$11,B$24,B$37,B$50,B$63,B$76,B$89,B$102,B$115),TRUE,FALSE)</f>
        <v>0</v>
      </c>
      <c r="S63" s="13" t="b">
        <f>IF(I63=MIN(I$11,I$24,I$37,I$50,I$63,I$76,I$89,I$102,I$115),TRUE,FALSE)</f>
        <v>1</v>
      </c>
      <c r="T63" s="14" t="b">
        <f>IF(P63=MIN(P$11,P$24,P$37,P$50,P$63,P$76,P$89,P$102,P$115),TRUE,FALSE)</f>
        <v>0</v>
      </c>
      <c r="V63" s="8">
        <v>3</v>
      </c>
      <c r="W63" s="8">
        <v>6</v>
      </c>
      <c r="X63" s="5">
        <v>6</v>
      </c>
      <c r="Y63" s="4">
        <v>0.64423076923076927</v>
      </c>
      <c r="Z63" s="5">
        <v>1</v>
      </c>
      <c r="AA63" s="6">
        <v>0.64423076923076927</v>
      </c>
      <c r="AB63" s="6"/>
    </row>
    <row r="64" spans="1:28" ht="15" thickBot="1" x14ac:dyDescent="0.4">
      <c r="A64" s="8" t="s">
        <v>33</v>
      </c>
      <c r="B64" s="20">
        <f>AVERAGE('Globals PS1'!J64,'Globals PS2'!J64,'Globals PS3'!J64)</f>
        <v>0.29907535520251255</v>
      </c>
      <c r="C64" s="5">
        <f>AVERAGE('Globals PS1'!K64,'Globals PS2'!K64,'Globals PS3'!K64)</f>
        <v>2.9416585559202124E-3</v>
      </c>
      <c r="D64" s="5">
        <f>AVERAGE('Globals PS1'!L64,'Globals PS2'!L64,'Globals PS3'!L64)</f>
        <v>0.13464509321557439</v>
      </c>
      <c r="E64" s="5">
        <f>AVERAGE('Globals PS1'!M64,'Globals PS2'!M64,'Globals PS3'!M64)</f>
        <v>0</v>
      </c>
      <c r="F64" s="5">
        <f>AVERAGE('Globals PS1'!N64,'Globals PS2'!N64,'Globals PS3'!N64)</f>
        <v>0</v>
      </c>
      <c r="G64" s="5">
        <f>AVERAGE('Globals PS1'!O64,'Globals PS2'!O64,'Globals PS3'!O64)</f>
        <v>0</v>
      </c>
      <c r="H64" s="5">
        <f>AVERAGE('Globals PS1'!P64,'Globals PS2'!P64,'Globals PS3'!P64)</f>
        <v>0</v>
      </c>
      <c r="I64" s="24">
        <f>AVERAGE('Globals PS1'!Q64,'Globals PS2'!Q64,'Globals PS3'!Q64)</f>
        <v>9.8055285197340414E-4</v>
      </c>
      <c r="J64" s="5">
        <f>AVERAGE('Globals PS1'!R64,'Globals PS2'!R64,'Globals PS3'!R64)</f>
        <v>0.29907535520251255</v>
      </c>
      <c r="K64" s="5">
        <f>AVERAGE('Globals PS1'!S64,'Globals PS2'!S64,'Globals PS3'!S64)</f>
        <v>0.31083990994236643</v>
      </c>
      <c r="L64" s="5">
        <f>AVERAGE('Globals PS1'!T64,'Globals PS2'!T64,'Globals PS3'!T64)</f>
        <v>0.29907535520251255</v>
      </c>
      <c r="M64" s="5">
        <f>AVERAGE('Globals PS1'!U64,'Globals PS2'!U64,'Globals PS3'!U64)</f>
        <v>0.29907535520251255</v>
      </c>
      <c r="N64" s="5">
        <f>AVERAGE('Globals PS1'!V64,'Globals PS2'!V64,'Globals PS3'!V64)</f>
        <v>0.29907535520251255</v>
      </c>
      <c r="O64" s="5">
        <f>AVERAGE('Globals PS1'!W64,'Globals PS2'!W64,'Globals PS3'!W64)</f>
        <v>0.29907535520251255</v>
      </c>
      <c r="P64" s="28">
        <f>AVERAGE('Globals PS1'!X64,'Globals PS2'!X64,'Globals PS3'!X64)</f>
        <v>0.29907535520251255</v>
      </c>
      <c r="R64" s="4" t="b">
        <f>IF(B64=MIN(B$12,B$25,B$38,B$51,B$64,B$77,B$90,B$103,B$116),TRUE,FALSE)</f>
        <v>0</v>
      </c>
      <c r="S64" s="5" t="b">
        <f>IF(I64=MIN(I$12,I$25,I$38,I$51,I$64,I$77,I$90,I$103,I$116),TRUE,FALSE)</f>
        <v>0</v>
      </c>
      <c r="T64" s="6" t="b">
        <f>IF(P64=MIN(P$12,P$25,P$38,P$51,P$64,P$77,P$90,P$103,P$116),TRUE,FALSE)</f>
        <v>0</v>
      </c>
    </row>
    <row r="65" spans="1:20" ht="15" thickBot="1" x14ac:dyDescent="0.4"/>
    <row r="66" spans="1:20" ht="15" thickBot="1" x14ac:dyDescent="0.4">
      <c r="A66" s="9" t="s">
        <v>31</v>
      </c>
      <c r="B66" s="10">
        <v>3</v>
      </c>
      <c r="C66" s="11">
        <v>2</v>
      </c>
    </row>
    <row r="67" spans="1:20" ht="15" thickBot="1" x14ac:dyDescent="0.4">
      <c r="A67" s="8" t="s">
        <v>30</v>
      </c>
      <c r="B67" s="13">
        <v>4</v>
      </c>
      <c r="C67" s="14">
        <v>6</v>
      </c>
    </row>
    <row r="68" spans="1:20" ht="15" thickBot="1" x14ac:dyDescent="0.4">
      <c r="A68" s="9"/>
      <c r="B68" s="17" t="s">
        <v>8</v>
      </c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21" t="s">
        <v>15</v>
      </c>
      <c r="J68" s="10" t="s">
        <v>16</v>
      </c>
      <c r="K68" s="10" t="s">
        <v>17</v>
      </c>
      <c r="L68" s="10" t="s">
        <v>18</v>
      </c>
      <c r="M68" s="10" t="s">
        <v>19</v>
      </c>
      <c r="N68" s="10" t="s">
        <v>20</v>
      </c>
      <c r="O68" s="10" t="s">
        <v>21</v>
      </c>
      <c r="P68" s="25" t="s">
        <v>22</v>
      </c>
      <c r="R68" s="15" t="s">
        <v>8</v>
      </c>
      <c r="S68" s="10" t="s">
        <v>15</v>
      </c>
      <c r="T68" s="11" t="s">
        <v>22</v>
      </c>
    </row>
    <row r="69" spans="1:20" x14ac:dyDescent="0.35">
      <c r="A69" s="7" t="s">
        <v>23</v>
      </c>
      <c r="B69" s="18">
        <f>AVERAGE('Globals PS1'!J69,'Globals PS2'!J69,'Globals PS3'!J69)</f>
        <v>0.767741274925131</v>
      </c>
      <c r="C69" s="2">
        <f>AVERAGE('Globals PS1'!K69,'Globals PS2'!K69,'Globals PS3'!K69)</f>
        <v>0.99980950303412131</v>
      </c>
      <c r="D69" s="2">
        <f>AVERAGE('Globals PS1'!L69,'Globals PS2'!L69,'Globals PS3'!L69)</f>
        <v>0.72243464726622975</v>
      </c>
      <c r="E69" s="2">
        <f>AVERAGE('Globals PS1'!M69,'Globals PS2'!M69,'Globals PS3'!M69)</f>
        <v>1</v>
      </c>
      <c r="F69" s="2">
        <f>AVERAGE('Globals PS1'!N69,'Globals PS2'!N69,'Globals PS3'!N69)</f>
        <v>1</v>
      </c>
      <c r="G69" s="2">
        <f>AVERAGE('Globals PS1'!O69,'Globals PS2'!O69,'Globals PS3'!O69)</f>
        <v>1</v>
      </c>
      <c r="H69" s="2">
        <f>AVERAGE('Globals PS1'!P69,'Globals PS2'!P69,'Globals PS3'!P69)</f>
        <v>1</v>
      </c>
      <c r="I69" s="22">
        <f>AVERAGE('Globals PS1'!Q69,'Globals PS2'!Q69,'Globals PS3'!Q69)</f>
        <v>0.99993650101137366</v>
      </c>
      <c r="J69" s="2">
        <f>AVERAGE('Globals PS1'!R69,'Globals PS2'!R69,'Globals PS3'!R69)</f>
        <v>0.76760925363537114</v>
      </c>
      <c r="K69" s="2">
        <f>AVERAGE('Globals PS1'!S69,'Globals PS2'!S69,'Globals PS3'!S69)</f>
        <v>0.55674777504383666</v>
      </c>
      <c r="L69" s="2">
        <f>AVERAGE('Globals PS1'!T69,'Globals PS2'!T69,'Globals PS3'!T69)</f>
        <v>0.767741274925131</v>
      </c>
      <c r="M69" s="2">
        <f>AVERAGE('Globals PS1'!U69,'Globals PS2'!U69,'Globals PS3'!U69)</f>
        <v>0.767741274925131</v>
      </c>
      <c r="N69" s="2">
        <f>AVERAGE('Globals PS1'!V69,'Globals PS2'!V69,'Globals PS3'!V69)</f>
        <v>0.767741274925131</v>
      </c>
      <c r="O69" s="2">
        <f>AVERAGE('Globals PS1'!W69,'Globals PS2'!W69,'Globals PS3'!W69)</f>
        <v>0.767741274925131</v>
      </c>
      <c r="P69" s="26">
        <f>AVERAGE('Globals PS1'!X69,'Globals PS2'!X69,'Globals PS3'!X69)</f>
        <v>0.76769726782854431</v>
      </c>
      <c r="R69" s="16" t="b">
        <f>IF(B69=MAX(B$4,B$17,B$30,B$43,B$56,B$69,B$82,B$95,B$108),TRUE,FALSE)</f>
        <v>0</v>
      </c>
      <c r="S69" s="13" t="b">
        <f>IF(I69=MAX(I$4,I$17,I$30,I$43,I$56,I$69,I$82,I$95,I$108),TRUE,FALSE)</f>
        <v>0</v>
      </c>
      <c r="T69" s="14" t="b">
        <f>IF(P69=MAX(P$4,P$17,P$30,P$43,P$56,P$69,P$82,P$95,P$108),TRUE,FALSE)</f>
        <v>0</v>
      </c>
    </row>
    <row r="70" spans="1:20" x14ac:dyDescent="0.35">
      <c r="A70" s="12" t="s">
        <v>24</v>
      </c>
      <c r="B70" s="19">
        <f>AVERAGE('Globals PS1'!J70,'Globals PS2'!J70,'Globals PS3'!J70)</f>
        <v>9.3206027220892149E-2</v>
      </c>
      <c r="C70" s="13">
        <f>AVERAGE('Globals PS1'!K70,'Globals PS2'!K70,'Globals PS3'!K70)</f>
        <v>1.066907545552347E-3</v>
      </c>
      <c r="D70" s="13">
        <f>AVERAGE('Globals PS1'!L70,'Globals PS2'!L70,'Globals PS3'!L70)</f>
        <v>3.0163158456613371E-2</v>
      </c>
      <c r="E70" s="13">
        <f>AVERAGE('Globals PS1'!M70,'Globals PS2'!M70,'Globals PS3'!M70)</f>
        <v>0</v>
      </c>
      <c r="F70" s="13">
        <f>AVERAGE('Globals PS1'!N70,'Globals PS2'!N70,'Globals PS3'!N70)</f>
        <v>0</v>
      </c>
      <c r="G70" s="13">
        <f>AVERAGE('Globals PS1'!O70,'Globals PS2'!O70,'Globals PS3'!O70)</f>
        <v>0</v>
      </c>
      <c r="H70" s="13">
        <f>AVERAGE('Globals PS1'!P70,'Globals PS2'!P70,'Globals PS3'!P70)</f>
        <v>0</v>
      </c>
      <c r="I70" s="23">
        <f>AVERAGE('Globals PS1'!Q70,'Globals PS2'!Q70,'Globals PS3'!Q70)</f>
        <v>3.5563584851744796E-4</v>
      </c>
      <c r="J70" s="13">
        <f>AVERAGE('Globals PS1'!R70,'Globals PS2'!R70,'Globals PS3'!R70)</f>
        <v>9.3338270303445062E-2</v>
      </c>
      <c r="K70" s="13">
        <f>AVERAGE('Globals PS1'!S70,'Globals PS2'!S70,'Globals PS3'!S70)</f>
        <v>8.8321399531765543E-2</v>
      </c>
      <c r="L70" s="13">
        <f>AVERAGE('Globals PS1'!T70,'Globals PS2'!T70,'Globals PS3'!T70)</f>
        <v>9.3206027220892149E-2</v>
      </c>
      <c r="M70" s="13">
        <f>AVERAGE('Globals PS1'!U70,'Globals PS2'!U70,'Globals PS3'!U70)</f>
        <v>9.3206027220892149E-2</v>
      </c>
      <c r="N70" s="13">
        <f>AVERAGE('Globals PS1'!V70,'Globals PS2'!V70,'Globals PS3'!V70)</f>
        <v>9.3206027220892149E-2</v>
      </c>
      <c r="O70" s="13">
        <f>AVERAGE('Globals PS1'!W70,'Globals PS2'!W70,'Globals PS3'!W70)</f>
        <v>9.3206027220892149E-2</v>
      </c>
      <c r="P70" s="27">
        <f>AVERAGE('Globals PS1'!X70,'Globals PS2'!X70,'Globals PS3'!X70)</f>
        <v>9.3247988539978247E-2</v>
      </c>
      <c r="R70" s="16" t="b">
        <f>IF(B70=MIN(B$5,B$18,B$31,B$44,B$57,B$70,B$83,B$96,B$109),TRUE,FALSE)</f>
        <v>0</v>
      </c>
      <c r="S70" s="13" t="b">
        <f>IF(I70=MIN(I$5,I$18,I$31,I$44,I$57,I$70,I$83,I$96,I$109),TRUE,FALSE)</f>
        <v>0</v>
      </c>
      <c r="T70" s="14" t="b">
        <f>IF(P70=MIN(P$5,P$18,P$31,P$44,P$57,P$70,P$83,P$96,P$109),TRUE,FALSE)</f>
        <v>0</v>
      </c>
    </row>
    <row r="71" spans="1:20" x14ac:dyDescent="0.35">
      <c r="A71" s="12" t="s">
        <v>25</v>
      </c>
      <c r="B71" s="19">
        <f>AVERAGE('Globals PS1'!J71,'Globals PS2'!J71,'Globals PS3'!J71)</f>
        <v>0.60467273860480752</v>
      </c>
      <c r="C71" s="13">
        <f>AVERAGE('Globals PS1'!K71,'Globals PS2'!K71,'Globals PS3'!K71)</f>
        <v>0.99276478582795347</v>
      </c>
      <c r="D71" s="13">
        <f>AVERAGE('Globals PS1'!L71,'Globals PS2'!L71,'Globals PS3'!L71)</f>
        <v>0.63008658825701425</v>
      </c>
      <c r="E71" s="13">
        <f>AVERAGE('Globals PS1'!M71,'Globals PS2'!M71,'Globals PS3'!M71)</f>
        <v>1</v>
      </c>
      <c r="F71" s="13">
        <f>AVERAGE('Globals PS1'!N71,'Globals PS2'!N71,'Globals PS3'!N71)</f>
        <v>1</v>
      </c>
      <c r="G71" s="13">
        <f>AVERAGE('Globals PS1'!O71,'Globals PS2'!O71,'Globals PS3'!O71)</f>
        <v>1</v>
      </c>
      <c r="H71" s="13">
        <f>AVERAGE('Globals PS1'!P71,'Globals PS2'!P71,'Globals PS3'!P71)</f>
        <v>1</v>
      </c>
      <c r="I71" s="23">
        <f>AVERAGE('Globals PS1'!Q71,'Globals PS2'!Q71,'Globals PS3'!Q71)</f>
        <v>0.99758826194265116</v>
      </c>
      <c r="J71" s="13">
        <f>AVERAGE('Globals PS1'!R71,'Globals PS2'!R71,'Globals PS3'!R71)</f>
        <v>0.60467273860480752</v>
      </c>
      <c r="K71" s="13">
        <f>AVERAGE('Globals PS1'!S71,'Globals PS2'!S71,'Globals PS3'!S71)</f>
        <v>0.38338802396840133</v>
      </c>
      <c r="L71" s="13">
        <f>AVERAGE('Globals PS1'!T71,'Globals PS2'!T71,'Globals PS3'!T71)</f>
        <v>0.60467273860480752</v>
      </c>
      <c r="M71" s="13">
        <f>AVERAGE('Globals PS1'!U71,'Globals PS2'!U71,'Globals PS3'!U71)</f>
        <v>0.60467273860480752</v>
      </c>
      <c r="N71" s="13">
        <f>AVERAGE('Globals PS1'!V71,'Globals PS2'!V71,'Globals PS3'!V71)</f>
        <v>0.60467273860480752</v>
      </c>
      <c r="O71" s="13">
        <f>AVERAGE('Globals PS1'!W71,'Globals PS2'!W71,'Globals PS3'!W71)</f>
        <v>0.60467273860480752</v>
      </c>
      <c r="P71" s="27">
        <f>AVERAGE('Globals PS1'!X71,'Globals PS2'!X71,'Globals PS3'!X71)</f>
        <v>0.60467273860480752</v>
      </c>
      <c r="R71" s="16" t="b">
        <f>IF(B71=MAX(B$6,B$19,B$32,B$45,B$58,B$71,B$84,B$97,B$110),TRUE,FALSE)</f>
        <v>0</v>
      </c>
      <c r="S71" s="13" t="b">
        <f>IF(I71=MAX(I$6,I$19,I$32,I$45,I$58,I$71,I$84,I$97,I$110),TRUE,FALSE)</f>
        <v>0</v>
      </c>
      <c r="T71" s="14" t="b">
        <f>IF(P71=MAX(P$6,P$19,P$32,P$45,P$58,P$71,P$84,P$97,P$110),TRUE,FALSE)</f>
        <v>0</v>
      </c>
    </row>
    <row r="72" spans="1:20" x14ac:dyDescent="0.35">
      <c r="A72" s="12" t="s">
        <v>26</v>
      </c>
      <c r="B72" s="19">
        <f>AVERAGE('Globals PS1'!J72,'Globals PS2'!J72,'Globals PS3'!J72)</f>
        <v>0.71363521907000171</v>
      </c>
      <c r="C72" s="13">
        <f>AVERAGE('Globals PS1'!K72,'Globals PS2'!K72,'Globals PS3'!K72)</f>
        <v>1</v>
      </c>
      <c r="D72" s="13">
        <f>AVERAGE('Globals PS1'!L72,'Globals PS2'!L72,'Globals PS3'!L72)</f>
        <v>0.71415820121157225</v>
      </c>
      <c r="E72" s="13">
        <f>AVERAGE('Globals PS1'!M72,'Globals PS2'!M72,'Globals PS3'!M72)</f>
        <v>1</v>
      </c>
      <c r="F72" s="13">
        <f>AVERAGE('Globals PS1'!N72,'Globals PS2'!N72,'Globals PS3'!N72)</f>
        <v>1</v>
      </c>
      <c r="G72" s="13">
        <f>AVERAGE('Globals PS1'!O72,'Globals PS2'!O72,'Globals PS3'!O72)</f>
        <v>1</v>
      </c>
      <c r="H72" s="13">
        <f>AVERAGE('Globals PS1'!P72,'Globals PS2'!P72,'Globals PS3'!P72)</f>
        <v>1</v>
      </c>
      <c r="I72" s="23">
        <f>AVERAGE('Globals PS1'!Q72,'Globals PS2'!Q72,'Globals PS3'!Q72)</f>
        <v>1</v>
      </c>
      <c r="J72" s="13">
        <f>AVERAGE('Globals PS1'!R72,'Globals PS2'!R72,'Globals PS3'!R72)</f>
        <v>0.71363521907000171</v>
      </c>
      <c r="K72" s="13">
        <f>AVERAGE('Globals PS1'!S72,'Globals PS2'!S72,'Globals PS3'!S72)</f>
        <v>0.50958809417962703</v>
      </c>
      <c r="L72" s="13">
        <f>AVERAGE('Globals PS1'!T72,'Globals PS2'!T72,'Globals PS3'!T72)</f>
        <v>0.71363521907000171</v>
      </c>
      <c r="M72" s="13">
        <f>AVERAGE('Globals PS1'!U72,'Globals PS2'!U72,'Globals PS3'!U72)</f>
        <v>0.71363521907000171</v>
      </c>
      <c r="N72" s="13">
        <f>AVERAGE('Globals PS1'!V72,'Globals PS2'!V72,'Globals PS3'!V72)</f>
        <v>0.71363521907000171</v>
      </c>
      <c r="O72" s="13">
        <f>AVERAGE('Globals PS1'!W72,'Globals PS2'!W72,'Globals PS3'!W72)</f>
        <v>0.71363521907000171</v>
      </c>
      <c r="P72" s="27">
        <f>AVERAGE('Globals PS1'!X72,'Globals PS2'!X72,'Globals PS3'!X72)</f>
        <v>0.71363521907000171</v>
      </c>
      <c r="R72" s="16" t="b">
        <f>IF(B72=MAX(B$7,B$20,B$33,B$46,B$59,B$72,B$85,B$98,B$111),TRUE,FALSE)</f>
        <v>0</v>
      </c>
      <c r="S72" s="13" t="b">
        <f>IF(I72=MAX(I$7,I$20,I$33,I$46,I$59,I$72,I$85,I$98,I$111),TRUE,FALSE)</f>
        <v>1</v>
      </c>
      <c r="T72" s="14" t="b">
        <f>IF(P72=MAX(P$7,P$20,P$33,P$46,P$59,P$72,P$85,P$98,P$111),TRUE,FALSE)</f>
        <v>0</v>
      </c>
    </row>
    <row r="73" spans="1:20" x14ac:dyDescent="0.35">
      <c r="A73" s="12" t="s">
        <v>27</v>
      </c>
      <c r="B73" s="19">
        <f>AVERAGE('Globals PS1'!J73,'Globals PS2'!J73,'Globals PS3'!J73)</f>
        <v>0.73546013911182451</v>
      </c>
      <c r="C73" s="13">
        <f>AVERAGE('Globals PS1'!K73,'Globals PS2'!K73,'Globals PS3'!K73)</f>
        <v>1</v>
      </c>
      <c r="D73" s="13">
        <f>AVERAGE('Globals PS1'!L73,'Globals PS2'!L73,'Globals PS3'!L73)</f>
        <v>0.72288141227905722</v>
      </c>
      <c r="E73" s="13">
        <f>AVERAGE('Globals PS1'!M73,'Globals PS2'!M73,'Globals PS3'!M73)</f>
        <v>1</v>
      </c>
      <c r="F73" s="13">
        <f>AVERAGE('Globals PS1'!N73,'Globals PS2'!N73,'Globals PS3'!N73)</f>
        <v>1</v>
      </c>
      <c r="G73" s="13">
        <f>AVERAGE('Globals PS1'!O73,'Globals PS2'!O73,'Globals PS3'!O73)</f>
        <v>1</v>
      </c>
      <c r="H73" s="13">
        <f>AVERAGE('Globals PS1'!P73,'Globals PS2'!P73,'Globals PS3'!P73)</f>
        <v>1</v>
      </c>
      <c r="I73" s="23">
        <f>AVERAGE('Globals PS1'!Q73,'Globals PS2'!Q73,'Globals PS3'!Q73)</f>
        <v>1</v>
      </c>
      <c r="J73" s="13">
        <f>AVERAGE('Globals PS1'!R73,'Globals PS2'!R73,'Globals PS3'!R73)</f>
        <v>0.73546013911182451</v>
      </c>
      <c r="K73" s="13">
        <f>AVERAGE('Globals PS1'!S73,'Globals PS2'!S73,'Globals PS3'!S73)</f>
        <v>0.52992200777684928</v>
      </c>
      <c r="L73" s="13">
        <f>AVERAGE('Globals PS1'!T73,'Globals PS2'!T73,'Globals PS3'!T73)</f>
        <v>0.73546013911182451</v>
      </c>
      <c r="M73" s="13">
        <f>AVERAGE('Globals PS1'!U73,'Globals PS2'!U73,'Globals PS3'!U73)</f>
        <v>0.73546013911182451</v>
      </c>
      <c r="N73" s="13">
        <f>AVERAGE('Globals PS1'!V73,'Globals PS2'!V73,'Globals PS3'!V73)</f>
        <v>0.73546013911182451</v>
      </c>
      <c r="O73" s="13">
        <f>AVERAGE('Globals PS1'!W73,'Globals PS2'!W73,'Globals PS3'!W73)</f>
        <v>0.73546013911182451</v>
      </c>
      <c r="P73" s="27">
        <f>AVERAGE('Globals PS1'!X73,'Globals PS2'!X73,'Globals PS3'!X73)</f>
        <v>0.73546013911182451</v>
      </c>
      <c r="R73" s="16" t="b">
        <f>IF(B73=MAX(B$8,B$21,B$34,B$47,B$60,B$73,B$86,B$99,B$112),TRUE,FALSE)</f>
        <v>0</v>
      </c>
      <c r="S73" s="13" t="b">
        <f>IF(I73=MAX(I$8,I$21,I$34,I$47,I$60,I$73,I$86,I$99,I$112),TRUE,FALSE)</f>
        <v>1</v>
      </c>
      <c r="T73" s="14" t="b">
        <f>IF(P73=MAX(P$8,P$21,P$34,P$47,P$60,P$73,P$86,P$99,P$112),TRUE,FALSE)</f>
        <v>0</v>
      </c>
    </row>
    <row r="74" spans="1:20" x14ac:dyDescent="0.35">
      <c r="A74" s="12" t="s">
        <v>28</v>
      </c>
      <c r="B74" s="19">
        <f>AVERAGE('Globals PS1'!J74,'Globals PS2'!J74,'Globals PS3'!J74)</f>
        <v>0.87003609252785308</v>
      </c>
      <c r="C74" s="13">
        <f>AVERAGE('Globals PS1'!K74,'Globals PS2'!K74,'Globals PS3'!K74)</f>
        <v>1</v>
      </c>
      <c r="D74" s="13">
        <f>AVERAGE('Globals PS1'!L74,'Globals PS2'!L74,'Globals PS3'!L74)</f>
        <v>0.74557825551239276</v>
      </c>
      <c r="E74" s="13">
        <f>AVERAGE('Globals PS1'!M74,'Globals PS2'!M74,'Globals PS3'!M74)</f>
        <v>1</v>
      </c>
      <c r="F74" s="13">
        <f>AVERAGE('Globals PS1'!N74,'Globals PS2'!N74,'Globals PS3'!N74)</f>
        <v>1</v>
      </c>
      <c r="G74" s="13">
        <f>AVERAGE('Globals PS1'!O74,'Globals PS2'!O74,'Globals PS3'!O74)</f>
        <v>1</v>
      </c>
      <c r="H74" s="13">
        <f>AVERAGE('Globals PS1'!P74,'Globals PS2'!P74,'Globals PS3'!P74)</f>
        <v>1</v>
      </c>
      <c r="I74" s="23">
        <f>AVERAGE('Globals PS1'!Q74,'Globals PS2'!Q74,'Globals PS3'!Q74)</f>
        <v>1</v>
      </c>
      <c r="J74" s="13">
        <f>AVERAGE('Globals PS1'!R74,'Globals PS2'!R74,'Globals PS3'!R74)</f>
        <v>0.87003609252785308</v>
      </c>
      <c r="K74" s="13">
        <f>AVERAGE('Globals PS1'!S74,'Globals PS2'!S74,'Globals PS3'!S74)</f>
        <v>0.64793862126411328</v>
      </c>
      <c r="L74" s="13">
        <f>AVERAGE('Globals PS1'!T74,'Globals PS2'!T74,'Globals PS3'!T74)</f>
        <v>0.87003609252785308</v>
      </c>
      <c r="M74" s="13">
        <f>AVERAGE('Globals PS1'!U74,'Globals PS2'!U74,'Globals PS3'!U74)</f>
        <v>0.87003609252785308</v>
      </c>
      <c r="N74" s="13">
        <f>AVERAGE('Globals PS1'!V74,'Globals PS2'!V74,'Globals PS3'!V74)</f>
        <v>0.87003609252785308</v>
      </c>
      <c r="O74" s="13">
        <f>AVERAGE('Globals PS1'!W74,'Globals PS2'!W74,'Globals PS3'!W74)</f>
        <v>0.87003609252785308</v>
      </c>
      <c r="P74" s="27">
        <f>AVERAGE('Globals PS1'!X74,'Globals PS2'!X74,'Globals PS3'!X74)</f>
        <v>0.87003609252785308</v>
      </c>
      <c r="R74" s="16" t="b">
        <f>IF(B74=MAX(B$9,B$22,B$35,B$48,B$61,B$74,B$87,B$100,B$113),TRUE,FALSE)</f>
        <v>0</v>
      </c>
      <c r="S74" s="13" t="b">
        <f>IF(I74=MAX(I$9,I$22,I$35,I$48,I$61,I$74,I$87,I$100,I$113),TRUE,FALSE)</f>
        <v>1</v>
      </c>
      <c r="T74" s="14" t="b">
        <f>IF(P74=MAX(P$9,P$22,P$35,P$48,P$61,P$74,P$87,P$100,P$113),TRUE,FALSE)</f>
        <v>0</v>
      </c>
    </row>
    <row r="75" spans="1:20" x14ac:dyDescent="0.35">
      <c r="A75" s="12" t="s">
        <v>29</v>
      </c>
      <c r="B75" s="19">
        <f>AVERAGE('Globals PS1'!J75,'Globals PS2'!J75,'Globals PS3'!J75)</f>
        <v>0.94156868180987219</v>
      </c>
      <c r="C75" s="13">
        <f>AVERAGE('Globals PS1'!K75,'Globals PS2'!K75,'Globals PS3'!K75)</f>
        <v>1</v>
      </c>
      <c r="D75" s="13">
        <f>AVERAGE('Globals PS1'!L75,'Globals PS2'!L75,'Globals PS3'!L75)</f>
        <v>0.76160594682040517</v>
      </c>
      <c r="E75" s="13">
        <f>AVERAGE('Globals PS1'!M75,'Globals PS2'!M75,'Globals PS3'!M75)</f>
        <v>1</v>
      </c>
      <c r="F75" s="13">
        <f>AVERAGE('Globals PS1'!N75,'Globals PS2'!N75,'Globals PS3'!N75)</f>
        <v>1</v>
      </c>
      <c r="G75" s="13">
        <f>AVERAGE('Globals PS1'!O75,'Globals PS2'!O75,'Globals PS3'!O75)</f>
        <v>1</v>
      </c>
      <c r="H75" s="13">
        <f>AVERAGE('Globals PS1'!P75,'Globals PS2'!P75,'Globals PS3'!P75)</f>
        <v>1</v>
      </c>
      <c r="I75" s="23">
        <f>AVERAGE('Globals PS1'!Q75,'Globals PS2'!Q75,'Globals PS3'!Q75)</f>
        <v>1</v>
      </c>
      <c r="J75" s="13">
        <f>AVERAGE('Globals PS1'!R75,'Globals PS2'!R75,'Globals PS3'!R75)</f>
        <v>0.94156868180987219</v>
      </c>
      <c r="K75" s="13">
        <f>AVERAGE('Globals PS1'!S75,'Globals PS2'!S75,'Globals PS3'!S75)</f>
        <v>0.71533523418883149</v>
      </c>
      <c r="L75" s="13">
        <f>AVERAGE('Globals PS1'!T75,'Globals PS2'!T75,'Globals PS3'!T75)</f>
        <v>0.94156868180987219</v>
      </c>
      <c r="M75" s="13">
        <f>AVERAGE('Globals PS1'!U75,'Globals PS2'!U75,'Globals PS3'!U75)</f>
        <v>0.94156868180987219</v>
      </c>
      <c r="N75" s="13">
        <f>AVERAGE('Globals PS1'!V75,'Globals PS2'!V75,'Globals PS3'!V75)</f>
        <v>0.94156868180987219</v>
      </c>
      <c r="O75" s="13">
        <f>AVERAGE('Globals PS1'!W75,'Globals PS2'!W75,'Globals PS3'!W75)</f>
        <v>0.94156868180987219</v>
      </c>
      <c r="P75" s="27">
        <f>AVERAGE('Globals PS1'!X75,'Globals PS2'!X75,'Globals PS3'!X75)</f>
        <v>0.94156868180987219</v>
      </c>
      <c r="R75" s="16" t="b">
        <f>IF(B75=MAX(B$10,B$23,B$36,B$49,B$62,B$75,B$88,B$101,B$114),TRUE,FALSE)</f>
        <v>0</v>
      </c>
      <c r="S75" s="13" t="b">
        <f>IF(I75=MAX(I$10,I$23,I$36,I$49,I$62,I$75,I$88,I$101,I$114),TRUE,FALSE)</f>
        <v>1</v>
      </c>
      <c r="T75" s="14" t="b">
        <f>IF(P75=MAX(P$10,P$23,P$36,P$49,P$62,P$75,P$88,P$101,P$114),TRUE,FALSE)</f>
        <v>0</v>
      </c>
    </row>
    <row r="76" spans="1:20" x14ac:dyDescent="0.35">
      <c r="A76" s="12" t="s">
        <v>32</v>
      </c>
      <c r="B76" s="19">
        <f>AVERAGE('Globals PS1'!J76,'Globals PS2'!J76,'Globals PS3'!J76)</f>
        <v>0.15640087345785136</v>
      </c>
      <c r="C76" s="13">
        <f>AVERAGE('Globals PS1'!K76,'Globals PS2'!K76,'Globals PS3'!K76)</f>
        <v>0</v>
      </c>
      <c r="D76" s="13">
        <f>AVERAGE('Globals PS1'!L76,'Globals PS2'!L76,'Globals PS3'!L76)</f>
        <v>3.1420054300820545E-2</v>
      </c>
      <c r="E76" s="13">
        <f>AVERAGE('Globals PS1'!M76,'Globals PS2'!M76,'Globals PS3'!M76)</f>
        <v>0</v>
      </c>
      <c r="F76" s="13">
        <f>AVERAGE('Globals PS1'!N76,'Globals PS2'!N76,'Globals PS3'!N76)</f>
        <v>0</v>
      </c>
      <c r="G76" s="13">
        <f>AVERAGE('Globals PS1'!O76,'Globals PS2'!O76,'Globals PS3'!O76)</f>
        <v>0</v>
      </c>
      <c r="H76" s="13">
        <f>AVERAGE('Globals PS1'!P76,'Globals PS2'!P76,'Globals PS3'!P76)</f>
        <v>0</v>
      </c>
      <c r="I76" s="23">
        <f>AVERAGE('Globals PS1'!Q76,'Globals PS2'!Q76,'Globals PS3'!Q76)</f>
        <v>0</v>
      </c>
      <c r="J76" s="13">
        <f>AVERAGE('Globals PS1'!R76,'Globals PS2'!R76,'Globals PS3'!R76)</f>
        <v>0.15640087345785136</v>
      </c>
      <c r="K76" s="13">
        <f>AVERAGE('Globals PS1'!S76,'Globals PS2'!S76,'Globals PS3'!S76)</f>
        <v>0.13835052708448622</v>
      </c>
      <c r="L76" s="13">
        <f>AVERAGE('Globals PS1'!T76,'Globals PS2'!T76,'Globals PS3'!T76)</f>
        <v>0.15640087345785136</v>
      </c>
      <c r="M76" s="13">
        <f>AVERAGE('Globals PS1'!U76,'Globals PS2'!U76,'Globals PS3'!U76)</f>
        <v>0.15640087345785136</v>
      </c>
      <c r="N76" s="13">
        <f>AVERAGE('Globals PS1'!V76,'Globals PS2'!V76,'Globals PS3'!V76)</f>
        <v>0.15640087345785136</v>
      </c>
      <c r="O76" s="13">
        <f>AVERAGE('Globals PS1'!W76,'Globals PS2'!W76,'Globals PS3'!W76)</f>
        <v>0.15640087345785136</v>
      </c>
      <c r="P76" s="27">
        <f>AVERAGE('Globals PS1'!X76,'Globals PS2'!X76,'Globals PS3'!X76)</f>
        <v>0.15640087345785136</v>
      </c>
      <c r="R76" s="16" t="b">
        <f>IF(B76=MIN(B$11,B$24,B$37,B$50,B$63,B$76,B$89,B$102,B$115),TRUE,FALSE)</f>
        <v>0</v>
      </c>
      <c r="S76" s="13" t="b">
        <f>IF(I76=MIN(I$11,I$24,I$37,I$50,I$63,I$76,I$89,I$102,I$115),TRUE,FALSE)</f>
        <v>1</v>
      </c>
      <c r="T76" s="14" t="b">
        <f>IF(P76=MIN(P$11,P$24,P$37,P$50,P$63,P$76,P$89,P$102,P$115),TRUE,FALSE)</f>
        <v>0</v>
      </c>
    </row>
    <row r="77" spans="1:20" ht="15" thickBot="1" x14ac:dyDescent="0.4">
      <c r="A77" s="8" t="s">
        <v>33</v>
      </c>
      <c r="B77" s="20">
        <f>AVERAGE('Globals PS1'!J77,'Globals PS2'!J77,'Globals PS3'!J77)</f>
        <v>0.33689594320506466</v>
      </c>
      <c r="C77" s="5">
        <f>AVERAGE('Globals PS1'!K77,'Globals PS2'!K77,'Globals PS3'!K77)</f>
        <v>7.2352141720465708E-3</v>
      </c>
      <c r="D77" s="5">
        <f>AVERAGE('Globals PS1'!L77,'Globals PS2'!L77,'Globals PS3'!L77)</f>
        <v>0.13151935856339081</v>
      </c>
      <c r="E77" s="5">
        <f>AVERAGE('Globals PS1'!M77,'Globals PS2'!M77,'Globals PS3'!M77)</f>
        <v>0</v>
      </c>
      <c r="F77" s="5">
        <f>AVERAGE('Globals PS1'!N77,'Globals PS2'!N77,'Globals PS3'!N77)</f>
        <v>0</v>
      </c>
      <c r="G77" s="5">
        <f>AVERAGE('Globals PS1'!O77,'Globals PS2'!O77,'Globals PS3'!O77)</f>
        <v>0</v>
      </c>
      <c r="H77" s="5">
        <f>AVERAGE('Globals PS1'!P77,'Globals PS2'!P77,'Globals PS3'!P77)</f>
        <v>0</v>
      </c>
      <c r="I77" s="24">
        <f>AVERAGE('Globals PS1'!Q77,'Globals PS2'!Q77,'Globals PS3'!Q77)</f>
        <v>2.4117380573488445E-3</v>
      </c>
      <c r="J77" s="5">
        <f>AVERAGE('Globals PS1'!R77,'Globals PS2'!R77,'Globals PS3'!R77)</f>
        <v>0.33689594320506466</v>
      </c>
      <c r="K77" s="5">
        <f>AVERAGE('Globals PS1'!S77,'Globals PS2'!S77,'Globals PS3'!S77)</f>
        <v>0.33194721022043011</v>
      </c>
      <c r="L77" s="5">
        <f>AVERAGE('Globals PS1'!T77,'Globals PS2'!T77,'Globals PS3'!T77)</f>
        <v>0.33689594320506466</v>
      </c>
      <c r="M77" s="5">
        <f>AVERAGE('Globals PS1'!U77,'Globals PS2'!U77,'Globals PS3'!U77)</f>
        <v>0.33689594320506466</v>
      </c>
      <c r="N77" s="5">
        <f>AVERAGE('Globals PS1'!V77,'Globals PS2'!V77,'Globals PS3'!V77)</f>
        <v>0.33689594320506466</v>
      </c>
      <c r="O77" s="5">
        <f>AVERAGE('Globals PS1'!W77,'Globals PS2'!W77,'Globals PS3'!W77)</f>
        <v>0.33689594320506466</v>
      </c>
      <c r="P77" s="28">
        <f>AVERAGE('Globals PS1'!X77,'Globals PS2'!X77,'Globals PS3'!X77)</f>
        <v>0.33689594320506466</v>
      </c>
      <c r="R77" s="4" t="b">
        <f>IF(B77=MIN(B$12,B$25,B$38,B$51,B$64,B$77,B$90,B$103,B$116),TRUE,FALSE)</f>
        <v>0</v>
      </c>
      <c r="S77" s="5" t="b">
        <f>IF(I77=MIN(I$12,I$25,I$38,I$51,I$64,I$77,I$90,I$103,I$116),TRUE,FALSE)</f>
        <v>0</v>
      </c>
      <c r="T77" s="6" t="b">
        <f>IF(P77=MIN(P$12,P$25,P$38,P$51,P$64,P$77,P$90,P$103,P$116),TRUE,FALSE)</f>
        <v>0</v>
      </c>
    </row>
    <row r="78" spans="1:20" ht="15" thickBot="1" x14ac:dyDescent="0.4"/>
    <row r="79" spans="1:20" ht="15" thickBot="1" x14ac:dyDescent="0.4">
      <c r="A79" s="9" t="s">
        <v>31</v>
      </c>
      <c r="B79" s="10">
        <v>3</v>
      </c>
      <c r="C79" s="11">
        <v>2</v>
      </c>
    </row>
    <row r="80" spans="1:20" ht="15" thickBot="1" x14ac:dyDescent="0.4">
      <c r="A80" s="8" t="s">
        <v>30</v>
      </c>
      <c r="B80" s="13">
        <v>6</v>
      </c>
      <c r="C80" s="14">
        <v>2</v>
      </c>
    </row>
    <row r="81" spans="1:20" ht="15" thickBot="1" x14ac:dyDescent="0.4">
      <c r="A81" s="9"/>
      <c r="B81" s="17" t="s">
        <v>8</v>
      </c>
      <c r="C81" s="10" t="s">
        <v>9</v>
      </c>
      <c r="D81" s="10" t="s">
        <v>10</v>
      </c>
      <c r="E81" s="10" t="s">
        <v>11</v>
      </c>
      <c r="F81" s="10" t="s">
        <v>12</v>
      </c>
      <c r="G81" s="10" t="s">
        <v>13</v>
      </c>
      <c r="H81" s="10" t="s">
        <v>14</v>
      </c>
      <c r="I81" s="21" t="s">
        <v>15</v>
      </c>
      <c r="J81" s="10" t="s">
        <v>16</v>
      </c>
      <c r="K81" s="10" t="s">
        <v>17</v>
      </c>
      <c r="L81" s="10" t="s">
        <v>18</v>
      </c>
      <c r="M81" s="10" t="s">
        <v>19</v>
      </c>
      <c r="N81" s="10" t="s">
        <v>20</v>
      </c>
      <c r="O81" s="10" t="s">
        <v>21</v>
      </c>
      <c r="P81" s="25" t="s">
        <v>22</v>
      </c>
      <c r="R81" s="15" t="s">
        <v>8</v>
      </c>
      <c r="S81" s="10" t="s">
        <v>15</v>
      </c>
      <c r="T81" s="11" t="s">
        <v>22</v>
      </c>
    </row>
    <row r="82" spans="1:20" x14ac:dyDescent="0.35">
      <c r="A82" s="7" t="s">
        <v>23</v>
      </c>
      <c r="B82" s="18">
        <f>AVERAGE('Globals PS1'!J82,'Globals PS2'!J82,'Globals PS3'!J82)</f>
        <v>0.69682527986097254</v>
      </c>
      <c r="C82" s="2">
        <f>AVERAGE('Globals PS1'!K82,'Globals PS2'!K82,'Globals PS3'!K82)</f>
        <v>0.99996770375547595</v>
      </c>
      <c r="D82" s="2">
        <f>AVERAGE('Globals PS1'!L82,'Globals PS2'!L82,'Globals PS3'!L82)</f>
        <v>0.69542183702794491</v>
      </c>
      <c r="E82" s="2">
        <f>AVERAGE('Globals PS1'!M82,'Globals PS2'!M82,'Globals PS3'!M82)</f>
        <v>1</v>
      </c>
      <c r="F82" s="2">
        <f>AVERAGE('Globals PS1'!N82,'Globals PS2'!N82,'Globals PS3'!N82)</f>
        <v>1</v>
      </c>
      <c r="G82" s="2">
        <f>AVERAGE('Globals PS1'!O82,'Globals PS2'!O82,'Globals PS3'!O82)</f>
        <v>1</v>
      </c>
      <c r="H82" s="2">
        <f>AVERAGE('Globals PS1'!P82,'Globals PS2'!P82,'Globals PS3'!P82)</f>
        <v>0.99994580137629319</v>
      </c>
      <c r="I82" s="22">
        <f>AVERAGE('Globals PS1'!Q82,'Globals PS2'!Q82,'Globals PS3'!Q82)</f>
        <v>0.99997116837725641</v>
      </c>
      <c r="J82" s="2">
        <f>AVERAGE('Globals PS1'!R82,'Globals PS2'!R82,'Globals PS3'!R82)</f>
        <v>0.69679982282117126</v>
      </c>
      <c r="K82" s="2">
        <f>AVERAGE('Globals PS1'!S82,'Globals PS2'!S82,'Globals PS3'!S82)</f>
        <v>0.48922955716884003</v>
      </c>
      <c r="L82" s="2">
        <f>AVERAGE('Globals PS1'!T82,'Globals PS2'!T82,'Globals PS3'!T82)</f>
        <v>0.69682527986097254</v>
      </c>
      <c r="M82" s="2">
        <f>AVERAGE('Globals PS1'!U82,'Globals PS2'!U82,'Globals PS3'!U82)</f>
        <v>0.69682527986097254</v>
      </c>
      <c r="N82" s="2">
        <f>AVERAGE('Globals PS1'!V82,'Globals PS2'!V82,'Globals PS3'!V82)</f>
        <v>0.69682527986097254</v>
      </c>
      <c r="O82" s="2">
        <f>AVERAGE('Globals PS1'!W82,'Globals PS2'!W82,'Globals PS3'!W82)</f>
        <v>0.6967927997116482</v>
      </c>
      <c r="P82" s="26">
        <f>AVERAGE('Globals PS1'!X82,'Globals PS2'!X82,'Globals PS3'!X82)</f>
        <v>0.69680596746459722</v>
      </c>
      <c r="R82" s="16" t="b">
        <f>IF(B82=MAX(B$4,B$17,B$30,B$43,B$56,B$69,B$82,B$95,B$108),TRUE,FALSE)</f>
        <v>0</v>
      </c>
      <c r="S82" s="13" t="b">
        <f>IF(I82=MAX(I$4,I$17,I$30,I$43,I$56,I$69,I$82,I$95,I$108),TRUE,FALSE)</f>
        <v>0</v>
      </c>
      <c r="T82" s="14" t="b">
        <f>IF(P82=MAX(P$4,P$17,P$30,P$43,P$56,P$69,P$82,P$95,P$108),TRUE,FALSE)</f>
        <v>0</v>
      </c>
    </row>
    <row r="83" spans="1:20" x14ac:dyDescent="0.35">
      <c r="A83" s="12" t="s">
        <v>24</v>
      </c>
      <c r="B83" s="19">
        <f>AVERAGE('Globals PS1'!J83,'Globals PS2'!J83,'Globals PS3'!J83)</f>
        <v>8.8822057842757721E-2</v>
      </c>
      <c r="C83" s="13">
        <f>AVERAGE('Globals PS1'!K83,'Globals PS2'!K83,'Globals PS3'!K83)</f>
        <v>2.283689350979773E-4</v>
      </c>
      <c r="D83" s="13">
        <f>AVERAGE('Globals PS1'!L83,'Globals PS2'!L83,'Globals PS3'!L83)</f>
        <v>4.4552494186222508E-2</v>
      </c>
      <c r="E83" s="13">
        <f>AVERAGE('Globals PS1'!M83,'Globals PS2'!M83,'Globals PS3'!M83)</f>
        <v>0</v>
      </c>
      <c r="F83" s="13">
        <f>AVERAGE('Globals PS1'!N83,'Globals PS2'!N83,'Globals PS3'!N83)</f>
        <v>0</v>
      </c>
      <c r="G83" s="13">
        <f>AVERAGE('Globals PS1'!O83,'Globals PS2'!O83,'Globals PS3'!O83)</f>
        <v>0</v>
      </c>
      <c r="H83" s="13">
        <f>AVERAGE('Globals PS1'!P83,'Globals PS2'!P83,'Globals PS3'!P83)</f>
        <v>2.6104571985698051E-4</v>
      </c>
      <c r="I83" s="23">
        <f>AVERAGE('Globals PS1'!Q83,'Globals PS2'!Q83,'Globals PS3'!Q83)</f>
        <v>1.6313821831832044E-4</v>
      </c>
      <c r="J83" s="13">
        <f>AVERAGE('Globals PS1'!R83,'Globals PS2'!R83,'Globals PS3'!R83)</f>
        <v>8.8796434159791229E-2</v>
      </c>
      <c r="K83" s="13">
        <f>AVERAGE('Globals PS1'!S83,'Globals PS2'!S83,'Globals PS3'!S83)</f>
        <v>9.1253082273276165E-2</v>
      </c>
      <c r="L83" s="13">
        <f>AVERAGE('Globals PS1'!T83,'Globals PS2'!T83,'Globals PS3'!T83)</f>
        <v>8.8822057842757721E-2</v>
      </c>
      <c r="M83" s="13">
        <f>AVERAGE('Globals PS1'!U83,'Globals PS2'!U83,'Globals PS3'!U83)</f>
        <v>8.8822057842757721E-2</v>
      </c>
      <c r="N83" s="13">
        <f>AVERAGE('Globals PS1'!V83,'Globals PS2'!V83,'Globals PS3'!V83)</f>
        <v>8.8822057842757721E-2</v>
      </c>
      <c r="O83" s="13">
        <f>AVERAGE('Globals PS1'!W83,'Globals PS2'!W83,'Globals PS3'!W83)</f>
        <v>8.8859754310465541E-2</v>
      </c>
      <c r="P83" s="27">
        <f>AVERAGE('Globals PS1'!X83,'Globals PS2'!X83,'Globals PS3'!X83)</f>
        <v>8.8825909742144174E-2</v>
      </c>
      <c r="R83" s="16" t="b">
        <f>IF(B83=MIN(B$5,B$18,B$31,B$44,B$57,B$70,B$83,B$96,B$109),TRUE,FALSE)</f>
        <v>0</v>
      </c>
      <c r="S83" s="13" t="b">
        <f>IF(I83=MIN(I$5,I$18,I$31,I$44,I$57,I$70,I$83,I$96,I$109),TRUE,FALSE)</f>
        <v>0</v>
      </c>
      <c r="T83" s="14" t="b">
        <f>IF(P83=MIN(P$5,P$18,P$31,P$44,P$57,P$70,P$83,P$96,P$109),TRUE,FALSE)</f>
        <v>0</v>
      </c>
    </row>
    <row r="84" spans="1:20" x14ac:dyDescent="0.35">
      <c r="A84" s="12" t="s">
        <v>25</v>
      </c>
      <c r="B84" s="19">
        <f>AVERAGE('Globals PS1'!J84,'Globals PS2'!J84,'Globals PS3'!J84)</f>
        <v>0.57117578929306789</v>
      </c>
      <c r="C84" s="13">
        <f>AVERAGE('Globals PS1'!K84,'Globals PS2'!K84,'Globals PS3'!K84)</f>
        <v>0.9983851877737987</v>
      </c>
      <c r="D84" s="13">
        <f>AVERAGE('Globals PS1'!L84,'Globals PS2'!L84,'Globals PS3'!L84)</f>
        <v>0.62272138798431265</v>
      </c>
      <c r="E84" s="13">
        <f>AVERAGE('Globals PS1'!M84,'Globals PS2'!M84,'Globals PS3'!M84)</f>
        <v>1</v>
      </c>
      <c r="F84" s="13">
        <f>AVERAGE('Globals PS1'!N84,'Globals PS2'!N84,'Globals PS3'!N84)</f>
        <v>1</v>
      </c>
      <c r="G84" s="13">
        <f>AVERAGE('Globals PS1'!O84,'Globals PS2'!O84,'Globals PS3'!O84)</f>
        <v>1</v>
      </c>
      <c r="H84" s="13">
        <f>AVERAGE('Globals PS1'!P84,'Globals PS2'!P84,'Globals PS3'!P84)</f>
        <v>0.99848976661544642</v>
      </c>
      <c r="I84" s="23">
        <f>AVERAGE('Globals PS1'!Q84,'Globals PS2'!Q84,'Globals PS3'!Q84)</f>
        <v>0.99895831812974833</v>
      </c>
      <c r="J84" s="13">
        <f>AVERAGE('Globals PS1'!R84,'Globals PS2'!R84,'Globals PS3'!R84)</f>
        <v>0.57117578929306789</v>
      </c>
      <c r="K84" s="13">
        <f>AVERAGE('Globals PS1'!S84,'Globals PS2'!S84,'Globals PS3'!S84)</f>
        <v>0.36076219014938599</v>
      </c>
      <c r="L84" s="13">
        <f>AVERAGE('Globals PS1'!T84,'Globals PS2'!T84,'Globals PS3'!T84)</f>
        <v>0.57117578929306789</v>
      </c>
      <c r="M84" s="13">
        <f>AVERAGE('Globals PS1'!U84,'Globals PS2'!U84,'Globals PS3'!U84)</f>
        <v>0.57117578929306789</v>
      </c>
      <c r="N84" s="13">
        <f>AVERAGE('Globals PS1'!V84,'Globals PS2'!V84,'Globals PS3'!V84)</f>
        <v>0.57117578929306789</v>
      </c>
      <c r="O84" s="13">
        <f>AVERAGE('Globals PS1'!W84,'Globals PS2'!W84,'Globals PS3'!W84)</f>
        <v>0.5706367898929624</v>
      </c>
      <c r="P84" s="27">
        <f>AVERAGE('Globals PS1'!X84,'Globals PS2'!X84,'Globals PS3'!X84)</f>
        <v>0.57099612282636614</v>
      </c>
      <c r="R84" s="16" t="b">
        <f>IF(B84=MAX(B$6,B$19,B$32,B$45,B$58,B$71,B$84,B$97,B$110),TRUE,FALSE)</f>
        <v>0</v>
      </c>
      <c r="S84" s="13" t="b">
        <f>IF(I84=MAX(I$6,I$19,I$32,I$45,I$58,I$71,I$84,I$97,I$110),TRUE,FALSE)</f>
        <v>0</v>
      </c>
      <c r="T84" s="14" t="b">
        <f>IF(P84=MAX(P$6,P$19,P$32,P$45,P$58,P$71,P$84,P$97,P$110),TRUE,FALSE)</f>
        <v>0</v>
      </c>
    </row>
    <row r="85" spans="1:20" x14ac:dyDescent="0.35">
      <c r="A85" s="12" t="s">
        <v>26</v>
      </c>
      <c r="B85" s="19">
        <f>AVERAGE('Globals PS1'!J85,'Globals PS2'!J85,'Globals PS3'!J85)</f>
        <v>0.61258537203340824</v>
      </c>
      <c r="C85" s="13">
        <f>AVERAGE('Globals PS1'!K85,'Globals PS2'!K85,'Globals PS3'!K85)</f>
        <v>1</v>
      </c>
      <c r="D85" s="13">
        <f>AVERAGE('Globals PS1'!L85,'Globals PS2'!L85,'Globals PS3'!L85)</f>
        <v>0.64435744328028599</v>
      </c>
      <c r="E85" s="13">
        <f>AVERAGE('Globals PS1'!M85,'Globals PS2'!M85,'Globals PS3'!M85)</f>
        <v>1</v>
      </c>
      <c r="F85" s="13">
        <f>AVERAGE('Globals PS1'!N85,'Globals PS2'!N85,'Globals PS3'!N85)</f>
        <v>1</v>
      </c>
      <c r="G85" s="13">
        <f>AVERAGE('Globals PS1'!O85,'Globals PS2'!O85,'Globals PS3'!O85)</f>
        <v>1</v>
      </c>
      <c r="H85" s="13">
        <f>AVERAGE('Globals PS1'!P85,'Globals PS2'!P85,'Globals PS3'!P85)</f>
        <v>1</v>
      </c>
      <c r="I85" s="23">
        <f>AVERAGE('Globals PS1'!Q85,'Globals PS2'!Q85,'Globals PS3'!Q85)</f>
        <v>1</v>
      </c>
      <c r="J85" s="13">
        <f>AVERAGE('Globals PS1'!R85,'Globals PS2'!R85,'Globals PS3'!R85)</f>
        <v>0.61258537203340824</v>
      </c>
      <c r="K85" s="13">
        <f>AVERAGE('Globals PS1'!S85,'Globals PS2'!S85,'Globals PS3'!S85)</f>
        <v>0.39780172302661126</v>
      </c>
      <c r="L85" s="13">
        <f>AVERAGE('Globals PS1'!T85,'Globals PS2'!T85,'Globals PS3'!T85)</f>
        <v>0.61258537203340824</v>
      </c>
      <c r="M85" s="13">
        <f>AVERAGE('Globals PS1'!U85,'Globals PS2'!U85,'Globals PS3'!U85)</f>
        <v>0.61258537203340824</v>
      </c>
      <c r="N85" s="13">
        <f>AVERAGE('Globals PS1'!V85,'Globals PS2'!V85,'Globals PS3'!V85)</f>
        <v>0.61258537203340824</v>
      </c>
      <c r="O85" s="13">
        <f>AVERAGE('Globals PS1'!W85,'Globals PS2'!W85,'Globals PS3'!W85)</f>
        <v>0.61258537203340824</v>
      </c>
      <c r="P85" s="27">
        <f>AVERAGE('Globals PS1'!X85,'Globals PS2'!X85,'Globals PS3'!X85)</f>
        <v>0.61258537203340824</v>
      </c>
      <c r="R85" s="16" t="b">
        <f>IF(B85=MAX(B$7,B$20,B$33,B$46,B$59,B$72,B$85,B$98,B$111),TRUE,FALSE)</f>
        <v>0</v>
      </c>
      <c r="S85" s="13" t="b">
        <f>IF(I85=MAX(I$7,I$20,I$33,I$46,I$59,I$72,I$85,I$98,I$111),TRUE,FALSE)</f>
        <v>1</v>
      </c>
      <c r="T85" s="14" t="b">
        <f>IF(P85=MAX(P$7,P$20,P$33,P$46,P$59,P$72,P$85,P$98,P$111),TRUE,FALSE)</f>
        <v>0</v>
      </c>
    </row>
    <row r="86" spans="1:20" x14ac:dyDescent="0.35">
      <c r="A86" s="12" t="s">
        <v>27</v>
      </c>
      <c r="B86" s="19">
        <f>AVERAGE('Globals PS1'!J86,'Globals PS2'!J86,'Globals PS3'!J86)</f>
        <v>0.7003331917873532</v>
      </c>
      <c r="C86" s="13">
        <f>AVERAGE('Globals PS1'!K86,'Globals PS2'!K86,'Globals PS3'!K86)</f>
        <v>1</v>
      </c>
      <c r="D86" s="13">
        <f>AVERAGE('Globals PS1'!L86,'Globals PS2'!L86,'Globals PS3'!L86)</f>
        <v>0.71297933065684083</v>
      </c>
      <c r="E86" s="13">
        <f>AVERAGE('Globals PS1'!M86,'Globals PS2'!M86,'Globals PS3'!M86)</f>
        <v>1</v>
      </c>
      <c r="F86" s="13">
        <f>AVERAGE('Globals PS1'!N86,'Globals PS2'!N86,'Globals PS3'!N86)</f>
        <v>1</v>
      </c>
      <c r="G86" s="13">
        <f>AVERAGE('Globals PS1'!O86,'Globals PS2'!O86,'Globals PS3'!O86)</f>
        <v>1</v>
      </c>
      <c r="H86" s="13">
        <f>AVERAGE('Globals PS1'!P86,'Globals PS2'!P86,'Globals PS3'!P86)</f>
        <v>1</v>
      </c>
      <c r="I86" s="23">
        <f>AVERAGE('Globals PS1'!Q86,'Globals PS2'!Q86,'Globals PS3'!Q86)</f>
        <v>1</v>
      </c>
      <c r="J86" s="13">
        <f>AVERAGE('Globals PS1'!R86,'Globals PS2'!R86,'Globals PS3'!R86)</f>
        <v>0.7003331917873532</v>
      </c>
      <c r="K86" s="13">
        <f>AVERAGE('Globals PS1'!S86,'Globals PS2'!S86,'Globals PS3'!S86)</f>
        <v>0.4984084747516726</v>
      </c>
      <c r="L86" s="13">
        <f>AVERAGE('Globals PS1'!T86,'Globals PS2'!T86,'Globals PS3'!T86)</f>
        <v>0.7003331917873532</v>
      </c>
      <c r="M86" s="13">
        <f>AVERAGE('Globals PS1'!U86,'Globals PS2'!U86,'Globals PS3'!U86)</f>
        <v>0.7003331917873532</v>
      </c>
      <c r="N86" s="13">
        <f>AVERAGE('Globals PS1'!V86,'Globals PS2'!V86,'Globals PS3'!V86)</f>
        <v>0.7003331917873532</v>
      </c>
      <c r="O86" s="13">
        <f>AVERAGE('Globals PS1'!W86,'Globals PS2'!W86,'Globals PS3'!W86)</f>
        <v>0.7003331917873532</v>
      </c>
      <c r="P86" s="27">
        <f>AVERAGE('Globals PS1'!X86,'Globals PS2'!X86,'Globals PS3'!X86)</f>
        <v>0.7003331917873532</v>
      </c>
      <c r="R86" s="16" t="b">
        <f>IF(B86=MAX(B$8,B$21,B$34,B$47,B$60,B$73,B$86,B$99,B$112),TRUE,FALSE)</f>
        <v>0</v>
      </c>
      <c r="S86" s="13" t="b">
        <f>IF(I86=MAX(I$8,I$21,I$34,I$47,I$60,I$73,I$86,I$99,I$112),TRUE,FALSE)</f>
        <v>1</v>
      </c>
      <c r="T86" s="14" t="b">
        <f>IF(P86=MAX(P$8,P$21,P$34,P$47,P$60,P$73,P$86,P$99,P$112),TRUE,FALSE)</f>
        <v>0</v>
      </c>
    </row>
    <row r="87" spans="1:20" x14ac:dyDescent="0.35">
      <c r="A87" s="12" t="s">
        <v>28</v>
      </c>
      <c r="B87" s="19">
        <f>AVERAGE('Globals PS1'!J87,'Globals PS2'!J87,'Globals PS3'!J87)</f>
        <v>0.74406308197810267</v>
      </c>
      <c r="C87" s="13">
        <f>AVERAGE('Globals PS1'!K87,'Globals PS2'!K87,'Globals PS3'!K87)</f>
        <v>1</v>
      </c>
      <c r="D87" s="13">
        <f>AVERAGE('Globals PS1'!L87,'Globals PS2'!L87,'Globals PS3'!L87)</f>
        <v>0.72847988422283316</v>
      </c>
      <c r="E87" s="13">
        <f>AVERAGE('Globals PS1'!M87,'Globals PS2'!M87,'Globals PS3'!M87)</f>
        <v>1</v>
      </c>
      <c r="F87" s="13">
        <f>AVERAGE('Globals PS1'!N87,'Globals PS2'!N87,'Globals PS3'!N87)</f>
        <v>1</v>
      </c>
      <c r="G87" s="13">
        <f>AVERAGE('Globals PS1'!O87,'Globals PS2'!O87,'Globals PS3'!O87)</f>
        <v>1</v>
      </c>
      <c r="H87" s="13">
        <f>AVERAGE('Globals PS1'!P87,'Globals PS2'!P87,'Globals PS3'!P87)</f>
        <v>1</v>
      </c>
      <c r="I87" s="23">
        <f>AVERAGE('Globals PS1'!Q87,'Globals PS2'!Q87,'Globals PS3'!Q87)</f>
        <v>1</v>
      </c>
      <c r="J87" s="13">
        <f>AVERAGE('Globals PS1'!R87,'Globals PS2'!R87,'Globals PS3'!R87)</f>
        <v>0.74406308197810267</v>
      </c>
      <c r="K87" s="13">
        <f>AVERAGE('Globals PS1'!S87,'Globals PS2'!S87,'Globals PS3'!S87)</f>
        <v>0.54345897278977895</v>
      </c>
      <c r="L87" s="13">
        <f>AVERAGE('Globals PS1'!T87,'Globals PS2'!T87,'Globals PS3'!T87)</f>
        <v>0.74406308197810267</v>
      </c>
      <c r="M87" s="13">
        <f>AVERAGE('Globals PS1'!U87,'Globals PS2'!U87,'Globals PS3'!U87)</f>
        <v>0.74406308197810267</v>
      </c>
      <c r="N87" s="13">
        <f>AVERAGE('Globals PS1'!V87,'Globals PS2'!V87,'Globals PS3'!V87)</f>
        <v>0.74406308197810267</v>
      </c>
      <c r="O87" s="13">
        <f>AVERAGE('Globals PS1'!W87,'Globals PS2'!W87,'Globals PS3'!W87)</f>
        <v>0.74406308197810267</v>
      </c>
      <c r="P87" s="27">
        <f>AVERAGE('Globals PS1'!X87,'Globals PS2'!X87,'Globals PS3'!X87)</f>
        <v>0.74406308197810267</v>
      </c>
      <c r="R87" s="16" t="b">
        <f>IF(B87=MAX(B$9,B$22,B$35,B$48,B$61,B$74,B$87,B$100,B$113),TRUE,FALSE)</f>
        <v>0</v>
      </c>
      <c r="S87" s="13" t="b">
        <f>IF(I87=MAX(I$9,I$22,I$35,I$48,I$61,I$74,I$87,I$100,I$113),TRUE,FALSE)</f>
        <v>1</v>
      </c>
      <c r="T87" s="14" t="b">
        <f>IF(P87=MAX(P$9,P$22,P$35,P$48,P$61,P$74,P$87,P$100,P$113),TRUE,FALSE)</f>
        <v>0</v>
      </c>
    </row>
    <row r="88" spans="1:20" x14ac:dyDescent="0.35">
      <c r="A88" s="12" t="s">
        <v>29</v>
      </c>
      <c r="B88" s="19">
        <f>AVERAGE('Globals PS1'!J88,'Globals PS2'!J88,'Globals PS3'!J88)</f>
        <v>0.89206269733413723</v>
      </c>
      <c r="C88" s="13">
        <f>AVERAGE('Globals PS1'!K88,'Globals PS2'!K88,'Globals PS3'!K88)</f>
        <v>1</v>
      </c>
      <c r="D88" s="13">
        <f>AVERAGE('Globals PS1'!L88,'Globals PS2'!L88,'Globals PS3'!L88)</f>
        <v>0.76043768093994302</v>
      </c>
      <c r="E88" s="13">
        <f>AVERAGE('Globals PS1'!M88,'Globals PS2'!M88,'Globals PS3'!M88)</f>
        <v>1</v>
      </c>
      <c r="F88" s="13">
        <f>AVERAGE('Globals PS1'!N88,'Globals PS2'!N88,'Globals PS3'!N88)</f>
        <v>1</v>
      </c>
      <c r="G88" s="13">
        <f>AVERAGE('Globals PS1'!O88,'Globals PS2'!O88,'Globals PS3'!O88)</f>
        <v>1</v>
      </c>
      <c r="H88" s="13">
        <f>AVERAGE('Globals PS1'!P88,'Globals PS2'!P88,'Globals PS3'!P88)</f>
        <v>1</v>
      </c>
      <c r="I88" s="23">
        <f>AVERAGE('Globals PS1'!Q88,'Globals PS2'!Q88,'Globals PS3'!Q88)</f>
        <v>1</v>
      </c>
      <c r="J88" s="13">
        <f>AVERAGE('Globals PS1'!R88,'Globals PS2'!R88,'Globals PS3'!R88)</f>
        <v>0.89206269733413723</v>
      </c>
      <c r="K88" s="13">
        <f>AVERAGE('Globals PS1'!S88,'Globals PS2'!S88,'Globals PS3'!S88)</f>
        <v>0.68057985960485257</v>
      </c>
      <c r="L88" s="13">
        <f>AVERAGE('Globals PS1'!T88,'Globals PS2'!T88,'Globals PS3'!T88)</f>
        <v>0.89206269733413723</v>
      </c>
      <c r="M88" s="13">
        <f>AVERAGE('Globals PS1'!U88,'Globals PS2'!U88,'Globals PS3'!U88)</f>
        <v>0.89206269733413723</v>
      </c>
      <c r="N88" s="13">
        <f>AVERAGE('Globals PS1'!V88,'Globals PS2'!V88,'Globals PS3'!V88)</f>
        <v>0.89206269733413723</v>
      </c>
      <c r="O88" s="13">
        <f>AVERAGE('Globals PS1'!W88,'Globals PS2'!W88,'Globals PS3'!W88)</f>
        <v>0.89206269733413723</v>
      </c>
      <c r="P88" s="27">
        <f>AVERAGE('Globals PS1'!X88,'Globals PS2'!X88,'Globals PS3'!X88)</f>
        <v>0.89206269733413723</v>
      </c>
      <c r="R88" s="16" t="b">
        <f>IF(B88=MAX(B$10,B$23,B$36,B$49,B$62,B$75,B$88,B$101,B$114),TRUE,FALSE)</f>
        <v>0</v>
      </c>
      <c r="S88" s="13" t="b">
        <f>IF(I88=MAX(I$10,I$23,I$36,I$49,I$62,I$75,I$88,I$101,I$114),TRUE,FALSE)</f>
        <v>1</v>
      </c>
      <c r="T88" s="14" t="b">
        <f>IF(P88=MAX(P$10,P$23,P$36,P$49,P$62,P$75,P$88,P$101,P$114),TRUE,FALSE)</f>
        <v>0</v>
      </c>
    </row>
    <row r="89" spans="1:20" x14ac:dyDescent="0.35">
      <c r="A89" s="12" t="s">
        <v>32</v>
      </c>
      <c r="B89" s="19">
        <f>AVERAGE('Globals PS1'!J89,'Globals PS2'!J89,'Globals PS3'!J89)</f>
        <v>0.13147770994469446</v>
      </c>
      <c r="C89" s="13">
        <f>AVERAGE('Globals PS1'!K89,'Globals PS2'!K89,'Globals PS3'!K89)</f>
        <v>0</v>
      </c>
      <c r="D89" s="13">
        <f>AVERAGE('Globals PS1'!L89,'Globals PS2'!L89,'Globals PS3'!L89)</f>
        <v>8.4122440942547214E-2</v>
      </c>
      <c r="E89" s="13">
        <f>AVERAGE('Globals PS1'!M89,'Globals PS2'!M89,'Globals PS3'!M89)</f>
        <v>0</v>
      </c>
      <c r="F89" s="13">
        <f>AVERAGE('Globals PS1'!N89,'Globals PS2'!N89,'Globals PS3'!N89)</f>
        <v>0</v>
      </c>
      <c r="G89" s="13">
        <f>AVERAGE('Globals PS1'!O89,'Globals PS2'!O89,'Globals PS3'!O89)</f>
        <v>0</v>
      </c>
      <c r="H89" s="13">
        <f>AVERAGE('Globals PS1'!P89,'Globals PS2'!P89,'Globals PS3'!P89)</f>
        <v>0</v>
      </c>
      <c r="I89" s="23">
        <f>AVERAGE('Globals PS1'!Q89,'Globals PS2'!Q89,'Globals PS3'!Q89)</f>
        <v>0</v>
      </c>
      <c r="J89" s="13">
        <f>AVERAGE('Globals PS1'!R89,'Globals PS2'!R89,'Globals PS3'!R89)</f>
        <v>0.13147770994469446</v>
      </c>
      <c r="K89" s="13">
        <f>AVERAGE('Globals PS1'!S89,'Globals PS2'!S89,'Globals PS3'!S89)</f>
        <v>0.14565724976316768</v>
      </c>
      <c r="L89" s="13">
        <f>AVERAGE('Globals PS1'!T89,'Globals PS2'!T89,'Globals PS3'!T89)</f>
        <v>0.13147770994469446</v>
      </c>
      <c r="M89" s="13">
        <f>AVERAGE('Globals PS1'!U89,'Globals PS2'!U89,'Globals PS3'!U89)</f>
        <v>0.13147770994469446</v>
      </c>
      <c r="N89" s="13">
        <f>AVERAGE('Globals PS1'!V89,'Globals PS2'!V89,'Globals PS3'!V89)</f>
        <v>0.13147770994469446</v>
      </c>
      <c r="O89" s="13">
        <f>AVERAGE('Globals PS1'!W89,'Globals PS2'!W89,'Globals PS3'!W89)</f>
        <v>0.13147770994469446</v>
      </c>
      <c r="P89" s="27">
        <f>AVERAGE('Globals PS1'!X89,'Globals PS2'!X89,'Globals PS3'!X89)</f>
        <v>0.13147770994469446</v>
      </c>
      <c r="R89" s="16" t="b">
        <f>IF(B89=MIN(B$11,B$24,B$37,B$50,B$63,B$76,B$89,B$102,B$115),TRUE,FALSE)</f>
        <v>0</v>
      </c>
      <c r="S89" s="13" t="b">
        <f>IF(I89=MIN(I$11,I$24,I$37,I$50,I$63,I$76,I$89,I$102,I$115),TRUE,FALSE)</f>
        <v>1</v>
      </c>
      <c r="T89" s="14" t="b">
        <f>IF(P89=MIN(P$11,P$24,P$37,P$50,P$63,P$76,P$89,P$102,P$115),TRUE,FALSE)</f>
        <v>0</v>
      </c>
    </row>
    <row r="90" spans="1:20" ht="15" thickBot="1" x14ac:dyDescent="0.4">
      <c r="A90" s="8" t="s">
        <v>33</v>
      </c>
      <c r="B90" s="20">
        <f>AVERAGE('Globals PS1'!J90,'Globals PS2'!J90,'Globals PS3'!J90)</f>
        <v>0.32088690804106917</v>
      </c>
      <c r="C90" s="5">
        <f>AVERAGE('Globals PS1'!K90,'Globals PS2'!K90,'Globals PS3'!K90)</f>
        <v>1.6148122262013009E-3</v>
      </c>
      <c r="D90" s="5">
        <f>AVERAGE('Globals PS1'!L90,'Globals PS2'!L90,'Globals PS3'!L90)</f>
        <v>0.13771629295563037</v>
      </c>
      <c r="E90" s="5">
        <f>AVERAGE('Globals PS1'!M90,'Globals PS2'!M90,'Globals PS3'!M90)</f>
        <v>0</v>
      </c>
      <c r="F90" s="5">
        <f>AVERAGE('Globals PS1'!N90,'Globals PS2'!N90,'Globals PS3'!N90)</f>
        <v>0</v>
      </c>
      <c r="G90" s="5">
        <f>AVERAGE('Globals PS1'!O90,'Globals PS2'!O90,'Globals PS3'!O90)</f>
        <v>0</v>
      </c>
      <c r="H90" s="5">
        <f>AVERAGE('Globals PS1'!P90,'Globals PS2'!P90,'Globals PS3'!P90)</f>
        <v>1.5102333845535461E-3</v>
      </c>
      <c r="I90" s="24">
        <f>AVERAGE('Globals PS1'!Q90,'Globals PS2'!Q90,'Globals PS3'!Q90)</f>
        <v>1.041681870251628E-3</v>
      </c>
      <c r="J90" s="5">
        <f>AVERAGE('Globals PS1'!R90,'Globals PS2'!R90,'Globals PS3'!R90)</f>
        <v>0.32088690804106917</v>
      </c>
      <c r="K90" s="5">
        <f>AVERAGE('Globals PS1'!S90,'Globals PS2'!S90,'Globals PS3'!S90)</f>
        <v>0.31981766945546664</v>
      </c>
      <c r="L90" s="5">
        <f>AVERAGE('Globals PS1'!T90,'Globals PS2'!T90,'Globals PS3'!T90)</f>
        <v>0.32088690804106917</v>
      </c>
      <c r="M90" s="5">
        <f>AVERAGE('Globals PS1'!U90,'Globals PS2'!U90,'Globals PS3'!U90)</f>
        <v>0.32088690804106917</v>
      </c>
      <c r="N90" s="5">
        <f>AVERAGE('Globals PS1'!V90,'Globals PS2'!V90,'Globals PS3'!V90)</f>
        <v>0.32088690804106917</v>
      </c>
      <c r="O90" s="5">
        <f>AVERAGE('Globals PS1'!W90,'Globals PS2'!W90,'Globals PS3'!W90)</f>
        <v>0.32142590744117466</v>
      </c>
      <c r="P90" s="28">
        <f>AVERAGE('Globals PS1'!X90,'Globals PS2'!X90,'Globals PS3'!X90)</f>
        <v>0.32106657450777104</v>
      </c>
      <c r="R90" s="4" t="b">
        <f>IF(B90=MIN(B$12,B$25,B$38,B$51,B$64,B$77,B$90,B$103,B$116),TRUE,FALSE)</f>
        <v>0</v>
      </c>
      <c r="S90" s="5" t="b">
        <f>IF(I90=MIN(I$12,I$25,I$38,I$51,I$64,I$77,I$90,I$103,I$116),TRUE,FALSE)</f>
        <v>0</v>
      </c>
      <c r="T90" s="6" t="b">
        <f>IF(P90=MIN(P$12,P$25,P$38,P$51,P$64,P$77,P$90,P$103,P$116),TRUE,FALSE)</f>
        <v>0</v>
      </c>
    </row>
    <row r="91" spans="1:20" ht="15" thickBot="1" x14ac:dyDescent="0.4"/>
    <row r="92" spans="1:20" ht="15" thickBot="1" x14ac:dyDescent="0.4">
      <c r="A92" s="9" t="s">
        <v>31</v>
      </c>
      <c r="B92" s="10">
        <v>3</v>
      </c>
      <c r="C92" s="11">
        <v>2</v>
      </c>
    </row>
    <row r="93" spans="1:20" ht="15" thickBot="1" x14ac:dyDescent="0.4">
      <c r="A93" s="8" t="s">
        <v>30</v>
      </c>
      <c r="B93" s="13">
        <v>6</v>
      </c>
      <c r="C93" s="14">
        <v>4</v>
      </c>
    </row>
    <row r="94" spans="1:20" ht="15" thickBot="1" x14ac:dyDescent="0.4">
      <c r="A94" s="9"/>
      <c r="B94" s="17" t="s">
        <v>8</v>
      </c>
      <c r="C94" s="10" t="s">
        <v>9</v>
      </c>
      <c r="D94" s="10" t="s">
        <v>10</v>
      </c>
      <c r="E94" s="10" t="s">
        <v>11</v>
      </c>
      <c r="F94" s="10" t="s">
        <v>12</v>
      </c>
      <c r="G94" s="10" t="s">
        <v>13</v>
      </c>
      <c r="H94" s="10" t="s">
        <v>14</v>
      </c>
      <c r="I94" s="21" t="s">
        <v>15</v>
      </c>
      <c r="J94" s="10" t="s">
        <v>16</v>
      </c>
      <c r="K94" s="10" t="s">
        <v>17</v>
      </c>
      <c r="L94" s="10" t="s">
        <v>18</v>
      </c>
      <c r="M94" s="10" t="s">
        <v>19</v>
      </c>
      <c r="N94" s="10" t="s">
        <v>20</v>
      </c>
      <c r="O94" s="10" t="s">
        <v>21</v>
      </c>
      <c r="P94" s="25" t="s">
        <v>22</v>
      </c>
      <c r="R94" s="15" t="s">
        <v>8</v>
      </c>
      <c r="S94" s="10" t="s">
        <v>15</v>
      </c>
      <c r="T94" s="11" t="s">
        <v>22</v>
      </c>
    </row>
    <row r="95" spans="1:20" x14ac:dyDescent="0.35">
      <c r="A95" s="7" t="s">
        <v>23</v>
      </c>
      <c r="B95" s="18">
        <f>AVERAGE('Globals PS1'!J95,'Globals PS2'!J95,'Globals PS3'!J95)</f>
        <v>0.66647652132683843</v>
      </c>
      <c r="C95" s="2">
        <f>AVERAGE('Globals PS1'!K95,'Globals PS2'!K95,'Globals PS3'!K95)</f>
        <v>1</v>
      </c>
      <c r="D95" s="2">
        <f>AVERAGE('Globals PS1'!L95,'Globals PS2'!L95,'Globals PS3'!L95)</f>
        <v>0.69653199211218209</v>
      </c>
      <c r="E95" s="2">
        <f>AVERAGE('Globals PS1'!M95,'Globals PS2'!M95,'Globals PS3'!M95)</f>
        <v>1</v>
      </c>
      <c r="F95" s="2">
        <f>AVERAGE('Globals PS1'!N95,'Globals PS2'!N95,'Globals PS3'!N95)</f>
        <v>1</v>
      </c>
      <c r="G95" s="2">
        <f>AVERAGE('Globals PS1'!O95,'Globals PS2'!O95,'Globals PS3'!O95)</f>
        <v>1</v>
      </c>
      <c r="H95" s="2">
        <f>AVERAGE('Globals PS1'!P95,'Globals PS2'!P95,'Globals PS3'!P95)</f>
        <v>1</v>
      </c>
      <c r="I95" s="22">
        <f>AVERAGE('Globals PS1'!Q95,'Globals PS2'!Q95,'Globals PS3'!Q95)</f>
        <v>1</v>
      </c>
      <c r="J95" s="2">
        <f>AVERAGE('Globals PS1'!R95,'Globals PS2'!R95,'Globals PS3'!R95)</f>
        <v>0.66647652132683843</v>
      </c>
      <c r="K95" s="2">
        <f>AVERAGE('Globals PS1'!S95,'Globals PS2'!S95,'Globals PS3'!S95)</f>
        <v>0.46654021281153907</v>
      </c>
      <c r="L95" s="2">
        <f>AVERAGE('Globals PS1'!T95,'Globals PS2'!T95,'Globals PS3'!T95)</f>
        <v>0.66647652132683843</v>
      </c>
      <c r="M95" s="2">
        <f>AVERAGE('Globals PS1'!U95,'Globals PS2'!U95,'Globals PS3'!U95)</f>
        <v>0.66647652132683843</v>
      </c>
      <c r="N95" s="2">
        <f>AVERAGE('Globals PS1'!V95,'Globals PS2'!V95,'Globals PS3'!V95)</f>
        <v>0.66647652132683843</v>
      </c>
      <c r="O95" s="2">
        <f>AVERAGE('Globals PS1'!W95,'Globals PS2'!W95,'Globals PS3'!W95)</f>
        <v>0.66647652132683843</v>
      </c>
      <c r="P95" s="26">
        <f>AVERAGE('Globals PS1'!X95,'Globals PS2'!X95,'Globals PS3'!X95)</f>
        <v>0.66647652132683843</v>
      </c>
      <c r="R95" s="16" t="b">
        <f>IF(B95=MAX(B$4,B$17,B$30,B$43,B$56,B$69,B$82,B$95,B$108),TRUE,FALSE)</f>
        <v>0</v>
      </c>
      <c r="S95" s="13" t="b">
        <f>IF(I95=MAX(I$4,I$17,I$30,I$43,I$56,I$69,I$82,I$95,I$108),TRUE,FALSE)</f>
        <v>1</v>
      </c>
      <c r="T95" s="14" t="b">
        <f>IF(P95=MAX(P$4,P$17,P$30,P$43,P$56,P$69,P$82,P$95,P$108),TRUE,FALSE)</f>
        <v>0</v>
      </c>
    </row>
    <row r="96" spans="1:20" x14ac:dyDescent="0.35">
      <c r="A96" s="12" t="s">
        <v>24</v>
      </c>
      <c r="B96" s="19">
        <f>AVERAGE('Globals PS1'!J96,'Globals PS2'!J96,'Globals PS3'!J96)</f>
        <v>8.0527083876976532E-2</v>
      </c>
      <c r="C96" s="13">
        <f>AVERAGE('Globals PS1'!K96,'Globals PS2'!K96,'Globals PS3'!K96)</f>
        <v>0</v>
      </c>
      <c r="D96" s="13">
        <f>AVERAGE('Globals PS1'!L96,'Globals PS2'!L96,'Globals PS3'!L96)</f>
        <v>2.9692469328608983E-2</v>
      </c>
      <c r="E96" s="13">
        <f>AVERAGE('Globals PS1'!M96,'Globals PS2'!M96,'Globals PS3'!M96)</f>
        <v>0</v>
      </c>
      <c r="F96" s="13">
        <f>AVERAGE('Globals PS1'!N96,'Globals PS2'!N96,'Globals PS3'!N96)</f>
        <v>0</v>
      </c>
      <c r="G96" s="13">
        <f>AVERAGE('Globals PS1'!O96,'Globals PS2'!O96,'Globals PS3'!O96)</f>
        <v>0</v>
      </c>
      <c r="H96" s="13">
        <f>AVERAGE('Globals PS1'!P96,'Globals PS2'!P96,'Globals PS3'!P96)</f>
        <v>0</v>
      </c>
      <c r="I96" s="23">
        <f>AVERAGE('Globals PS1'!Q96,'Globals PS2'!Q96,'Globals PS3'!Q96)</f>
        <v>0</v>
      </c>
      <c r="J96" s="13">
        <f>AVERAGE('Globals PS1'!R96,'Globals PS2'!R96,'Globals PS3'!R96)</f>
        <v>8.0527083876976532E-2</v>
      </c>
      <c r="K96" s="13">
        <f>AVERAGE('Globals PS1'!S96,'Globals PS2'!S96,'Globals PS3'!S96)</f>
        <v>7.3422076777208925E-2</v>
      </c>
      <c r="L96" s="13">
        <f>AVERAGE('Globals PS1'!T96,'Globals PS2'!T96,'Globals PS3'!T96)</f>
        <v>8.0527083876976532E-2</v>
      </c>
      <c r="M96" s="13">
        <f>AVERAGE('Globals PS1'!U96,'Globals PS2'!U96,'Globals PS3'!U96)</f>
        <v>8.0527083876976532E-2</v>
      </c>
      <c r="N96" s="13">
        <f>AVERAGE('Globals PS1'!V96,'Globals PS2'!V96,'Globals PS3'!V96)</f>
        <v>8.0527083876976532E-2</v>
      </c>
      <c r="O96" s="13">
        <f>AVERAGE('Globals PS1'!W96,'Globals PS2'!W96,'Globals PS3'!W96)</f>
        <v>8.0527083876976532E-2</v>
      </c>
      <c r="P96" s="27">
        <f>AVERAGE('Globals PS1'!X96,'Globals PS2'!X96,'Globals PS3'!X96)</f>
        <v>8.0527083876976532E-2</v>
      </c>
      <c r="R96" s="16" t="b">
        <f>IF(B96=MIN(B$5,B$18,B$31,B$44,B$57,B$70,B$83,B$96,B$109),TRUE,FALSE)</f>
        <v>0</v>
      </c>
      <c r="S96" s="13" t="b">
        <f>IF(I96=MIN(I$5,I$18,I$31,I$44,I$57,I$70,I$83,I$96,I$109),TRUE,FALSE)</f>
        <v>1</v>
      </c>
      <c r="T96" s="14" t="b">
        <f>IF(P96=MIN(P$5,P$18,P$31,P$44,P$57,P$70,P$83,P$96,P$109),TRUE,FALSE)</f>
        <v>0</v>
      </c>
    </row>
    <row r="97" spans="1:20" x14ac:dyDescent="0.35">
      <c r="A97" s="12" t="s">
        <v>25</v>
      </c>
      <c r="B97" s="19">
        <f>AVERAGE('Globals PS1'!J97,'Globals PS2'!J97,'Globals PS3'!J97)</f>
        <v>0.52128629381466796</v>
      </c>
      <c r="C97" s="13">
        <f>AVERAGE('Globals PS1'!K97,'Globals PS2'!K97,'Globals PS3'!K97)</f>
        <v>1</v>
      </c>
      <c r="D97" s="13">
        <f>AVERAGE('Globals PS1'!L97,'Globals PS2'!L97,'Globals PS3'!L97)</f>
        <v>0.61585265063537431</v>
      </c>
      <c r="E97" s="13">
        <f>AVERAGE('Globals PS1'!M97,'Globals PS2'!M97,'Globals PS3'!M97)</f>
        <v>1</v>
      </c>
      <c r="F97" s="13">
        <f>AVERAGE('Globals PS1'!N97,'Globals PS2'!N97,'Globals PS3'!N97)</f>
        <v>1</v>
      </c>
      <c r="G97" s="13">
        <f>AVERAGE('Globals PS1'!O97,'Globals PS2'!O97,'Globals PS3'!O97)</f>
        <v>1</v>
      </c>
      <c r="H97" s="13">
        <f>AVERAGE('Globals PS1'!P97,'Globals PS2'!P97,'Globals PS3'!P97)</f>
        <v>1</v>
      </c>
      <c r="I97" s="23">
        <f>AVERAGE('Globals PS1'!Q97,'Globals PS2'!Q97,'Globals PS3'!Q97)</f>
        <v>1</v>
      </c>
      <c r="J97" s="13">
        <f>AVERAGE('Globals PS1'!R97,'Globals PS2'!R97,'Globals PS3'!R97)</f>
        <v>0.52128629381466796</v>
      </c>
      <c r="K97" s="13">
        <f>AVERAGE('Globals PS1'!S97,'Globals PS2'!S97,'Globals PS3'!S97)</f>
        <v>0.32981102725368944</v>
      </c>
      <c r="L97" s="13">
        <f>AVERAGE('Globals PS1'!T97,'Globals PS2'!T97,'Globals PS3'!T97)</f>
        <v>0.52128629381466796</v>
      </c>
      <c r="M97" s="13">
        <f>AVERAGE('Globals PS1'!U97,'Globals PS2'!U97,'Globals PS3'!U97)</f>
        <v>0.52128629381466796</v>
      </c>
      <c r="N97" s="13">
        <f>AVERAGE('Globals PS1'!V97,'Globals PS2'!V97,'Globals PS3'!V97)</f>
        <v>0.52128629381466796</v>
      </c>
      <c r="O97" s="13">
        <f>AVERAGE('Globals PS1'!W97,'Globals PS2'!W97,'Globals PS3'!W97)</f>
        <v>0.52128629381466796</v>
      </c>
      <c r="P97" s="27">
        <f>AVERAGE('Globals PS1'!X97,'Globals PS2'!X97,'Globals PS3'!X97)</f>
        <v>0.52128629381466796</v>
      </c>
      <c r="R97" s="16" t="b">
        <f>IF(B97=MAX(B$6,B$19,B$32,B$45,B$58,B$71,B$84,B$97,B$110),TRUE,FALSE)</f>
        <v>0</v>
      </c>
      <c r="S97" s="13" t="b">
        <f>IF(I97=MAX(I$6,I$19,I$32,I$45,I$58,I$71,I$84,I$97,I$110),TRUE,FALSE)</f>
        <v>1</v>
      </c>
      <c r="T97" s="14" t="b">
        <f>IF(P97=MAX(P$6,P$19,P$32,P$45,P$58,P$71,P$84,P$97,P$110),TRUE,FALSE)</f>
        <v>0</v>
      </c>
    </row>
    <row r="98" spans="1:20" x14ac:dyDescent="0.35">
      <c r="A98" s="12" t="s">
        <v>26</v>
      </c>
      <c r="B98" s="19">
        <f>AVERAGE('Globals PS1'!J98,'Globals PS2'!J98,'Globals PS3'!J98)</f>
        <v>0.61569882716671709</v>
      </c>
      <c r="C98" s="13">
        <f>AVERAGE('Globals PS1'!K98,'Globals PS2'!K98,'Globals PS3'!K98)</f>
        <v>1</v>
      </c>
      <c r="D98" s="13">
        <f>AVERAGE('Globals PS1'!L98,'Globals PS2'!L98,'Globals PS3'!L98)</f>
        <v>0.68834328830611591</v>
      </c>
      <c r="E98" s="13">
        <f>AVERAGE('Globals PS1'!M98,'Globals PS2'!M98,'Globals PS3'!M98)</f>
        <v>1</v>
      </c>
      <c r="F98" s="13">
        <f>AVERAGE('Globals PS1'!N98,'Globals PS2'!N98,'Globals PS3'!N98)</f>
        <v>1</v>
      </c>
      <c r="G98" s="13">
        <f>AVERAGE('Globals PS1'!O98,'Globals PS2'!O98,'Globals PS3'!O98)</f>
        <v>1</v>
      </c>
      <c r="H98" s="13">
        <f>AVERAGE('Globals PS1'!P98,'Globals PS2'!P98,'Globals PS3'!P98)</f>
        <v>1</v>
      </c>
      <c r="I98" s="23">
        <f>AVERAGE('Globals PS1'!Q98,'Globals PS2'!Q98,'Globals PS3'!Q98)</f>
        <v>1</v>
      </c>
      <c r="J98" s="13">
        <f>AVERAGE('Globals PS1'!R98,'Globals PS2'!R98,'Globals PS3'!R98)</f>
        <v>0.61569882716671709</v>
      </c>
      <c r="K98" s="13">
        <f>AVERAGE('Globals PS1'!S98,'Globals PS2'!S98,'Globals PS3'!S98)</f>
        <v>0.42552687036530062</v>
      </c>
      <c r="L98" s="13">
        <f>AVERAGE('Globals PS1'!T98,'Globals PS2'!T98,'Globals PS3'!T98)</f>
        <v>0.61569882716671709</v>
      </c>
      <c r="M98" s="13">
        <f>AVERAGE('Globals PS1'!U98,'Globals PS2'!U98,'Globals PS3'!U98)</f>
        <v>0.61569882716671709</v>
      </c>
      <c r="N98" s="13">
        <f>AVERAGE('Globals PS1'!V98,'Globals PS2'!V98,'Globals PS3'!V98)</f>
        <v>0.61569882716671709</v>
      </c>
      <c r="O98" s="13">
        <f>AVERAGE('Globals PS1'!W98,'Globals PS2'!W98,'Globals PS3'!W98)</f>
        <v>0.61569882716671709</v>
      </c>
      <c r="P98" s="27">
        <f>AVERAGE('Globals PS1'!X98,'Globals PS2'!X98,'Globals PS3'!X98)</f>
        <v>0.61569882716671709</v>
      </c>
      <c r="R98" s="16" t="b">
        <f>IF(B98=MAX(B$7,B$20,B$33,B$46,B$59,B$72,B$85,B$98,B$111),TRUE,FALSE)</f>
        <v>0</v>
      </c>
      <c r="S98" s="13" t="b">
        <f>IF(I98=MAX(I$7,I$20,I$33,I$46,I$59,I$72,I$85,I$98,I$111),TRUE,FALSE)</f>
        <v>1</v>
      </c>
      <c r="T98" s="14" t="b">
        <f>IF(P98=MAX(P$7,P$20,P$33,P$46,P$59,P$72,P$85,P$98,P$111),TRUE,FALSE)</f>
        <v>0</v>
      </c>
    </row>
    <row r="99" spans="1:20" x14ac:dyDescent="0.35">
      <c r="A99" s="12" t="s">
        <v>27</v>
      </c>
      <c r="B99" s="19">
        <f>AVERAGE('Globals PS1'!J99,'Globals PS2'!J99,'Globals PS3'!J99)</f>
        <v>0.65977664156117555</v>
      </c>
      <c r="C99" s="13">
        <f>AVERAGE('Globals PS1'!K99,'Globals PS2'!K99,'Globals PS3'!K99)</f>
        <v>1</v>
      </c>
      <c r="D99" s="13">
        <f>AVERAGE('Globals PS1'!L99,'Globals PS2'!L99,'Globals PS3'!L99)</f>
        <v>0.70135724144254397</v>
      </c>
      <c r="E99" s="13">
        <f>AVERAGE('Globals PS1'!M99,'Globals PS2'!M99,'Globals PS3'!M99)</f>
        <v>1</v>
      </c>
      <c r="F99" s="13">
        <f>AVERAGE('Globals PS1'!N99,'Globals PS2'!N99,'Globals PS3'!N99)</f>
        <v>1</v>
      </c>
      <c r="G99" s="13">
        <f>AVERAGE('Globals PS1'!O99,'Globals PS2'!O99,'Globals PS3'!O99)</f>
        <v>1</v>
      </c>
      <c r="H99" s="13">
        <f>AVERAGE('Globals PS1'!P99,'Globals PS2'!P99,'Globals PS3'!P99)</f>
        <v>1</v>
      </c>
      <c r="I99" s="23">
        <f>AVERAGE('Globals PS1'!Q99,'Globals PS2'!Q99,'Globals PS3'!Q99)</f>
        <v>1</v>
      </c>
      <c r="J99" s="13">
        <f>AVERAGE('Globals PS1'!R99,'Globals PS2'!R99,'Globals PS3'!R99)</f>
        <v>0.65977664156117555</v>
      </c>
      <c r="K99" s="13">
        <f>AVERAGE('Globals PS1'!S99,'Globals PS2'!S99,'Globals PS3'!S99)</f>
        <v>0.4636366183658005</v>
      </c>
      <c r="L99" s="13">
        <f>AVERAGE('Globals PS1'!T99,'Globals PS2'!T99,'Globals PS3'!T99)</f>
        <v>0.65977664156117555</v>
      </c>
      <c r="M99" s="13">
        <f>AVERAGE('Globals PS1'!U99,'Globals PS2'!U99,'Globals PS3'!U99)</f>
        <v>0.65977664156117555</v>
      </c>
      <c r="N99" s="13">
        <f>AVERAGE('Globals PS1'!V99,'Globals PS2'!V99,'Globals PS3'!V99)</f>
        <v>0.65977664156117555</v>
      </c>
      <c r="O99" s="13">
        <f>AVERAGE('Globals PS1'!W99,'Globals PS2'!W99,'Globals PS3'!W99)</f>
        <v>0.65977664156117555</v>
      </c>
      <c r="P99" s="27">
        <f>AVERAGE('Globals PS1'!X99,'Globals PS2'!X99,'Globals PS3'!X99)</f>
        <v>0.65977664156117555</v>
      </c>
      <c r="R99" s="16" t="b">
        <f>IF(B99=MAX(B$8,B$21,B$34,B$47,B$60,B$73,B$86,B$99,B$112),TRUE,FALSE)</f>
        <v>0</v>
      </c>
      <c r="S99" s="13" t="b">
        <f>IF(I99=MAX(I$8,I$21,I$34,I$47,I$60,I$73,I$86,I$99,I$112),TRUE,FALSE)</f>
        <v>1</v>
      </c>
      <c r="T99" s="14" t="b">
        <f>IF(P99=MAX(P$8,P$21,P$34,P$47,P$60,P$73,P$86,P$99,P$112),TRUE,FALSE)</f>
        <v>0</v>
      </c>
    </row>
    <row r="100" spans="1:20" x14ac:dyDescent="0.35">
      <c r="A100" s="12" t="s">
        <v>28</v>
      </c>
      <c r="B100" s="19">
        <f>AVERAGE('Globals PS1'!J100,'Globals PS2'!J100,'Globals PS3'!J100)</f>
        <v>0.69707796683603129</v>
      </c>
      <c r="C100" s="13">
        <f>AVERAGE('Globals PS1'!K100,'Globals PS2'!K100,'Globals PS3'!K100)</f>
        <v>1</v>
      </c>
      <c r="D100" s="13">
        <f>AVERAGE('Globals PS1'!L100,'Globals PS2'!L100,'Globals PS3'!L100)</f>
        <v>0.71353198672086149</v>
      </c>
      <c r="E100" s="13">
        <f>AVERAGE('Globals PS1'!M100,'Globals PS2'!M100,'Globals PS3'!M100)</f>
        <v>1</v>
      </c>
      <c r="F100" s="13">
        <f>AVERAGE('Globals PS1'!N100,'Globals PS2'!N100,'Globals PS3'!N100)</f>
        <v>1</v>
      </c>
      <c r="G100" s="13">
        <f>AVERAGE('Globals PS1'!O100,'Globals PS2'!O100,'Globals PS3'!O100)</f>
        <v>1</v>
      </c>
      <c r="H100" s="13">
        <f>AVERAGE('Globals PS1'!P100,'Globals PS2'!P100,'Globals PS3'!P100)</f>
        <v>1</v>
      </c>
      <c r="I100" s="23">
        <f>AVERAGE('Globals PS1'!Q100,'Globals PS2'!Q100,'Globals PS3'!Q100)</f>
        <v>1</v>
      </c>
      <c r="J100" s="13">
        <f>AVERAGE('Globals PS1'!R100,'Globals PS2'!R100,'Globals PS3'!R100)</f>
        <v>0.69707796683603129</v>
      </c>
      <c r="K100" s="13">
        <f>AVERAGE('Globals PS1'!S100,'Globals PS2'!S100,'Globals PS3'!S100)</f>
        <v>0.49571505881471295</v>
      </c>
      <c r="L100" s="13">
        <f>AVERAGE('Globals PS1'!T100,'Globals PS2'!T100,'Globals PS3'!T100)</f>
        <v>0.69707796683603129</v>
      </c>
      <c r="M100" s="13">
        <f>AVERAGE('Globals PS1'!U100,'Globals PS2'!U100,'Globals PS3'!U100)</f>
        <v>0.69707796683603129</v>
      </c>
      <c r="N100" s="13">
        <f>AVERAGE('Globals PS1'!V100,'Globals PS2'!V100,'Globals PS3'!V100)</f>
        <v>0.69707796683603129</v>
      </c>
      <c r="O100" s="13">
        <f>AVERAGE('Globals PS1'!W100,'Globals PS2'!W100,'Globals PS3'!W100)</f>
        <v>0.69707796683603129</v>
      </c>
      <c r="P100" s="27">
        <f>AVERAGE('Globals PS1'!X100,'Globals PS2'!X100,'Globals PS3'!X100)</f>
        <v>0.69707796683603129</v>
      </c>
      <c r="R100" s="16" t="b">
        <f>IF(B100=MAX(B$9,B$22,B$35,B$48,B$61,B$74,B$87,B$100,B$113),TRUE,FALSE)</f>
        <v>0</v>
      </c>
      <c r="S100" s="13" t="b">
        <f>IF(I100=MAX(I$9,I$22,I$35,I$48,I$61,I$74,I$87,I$100,I$113),TRUE,FALSE)</f>
        <v>1</v>
      </c>
      <c r="T100" s="14" t="b">
        <f>IF(P100=MAX(P$9,P$22,P$35,P$48,P$61,P$74,P$87,P$100,P$113),TRUE,FALSE)</f>
        <v>0</v>
      </c>
    </row>
    <row r="101" spans="1:20" x14ac:dyDescent="0.35">
      <c r="A101" s="12" t="s">
        <v>29</v>
      </c>
      <c r="B101" s="19">
        <f>AVERAGE('Globals PS1'!J101,'Globals PS2'!J101,'Globals PS3'!J101)</f>
        <v>0.87479322845176499</v>
      </c>
      <c r="C101" s="13">
        <f>AVERAGE('Globals PS1'!K101,'Globals PS2'!K101,'Globals PS3'!K101)</f>
        <v>1</v>
      </c>
      <c r="D101" s="13">
        <f>AVERAGE('Globals PS1'!L101,'Globals PS2'!L101,'Globals PS3'!L101)</f>
        <v>0.74869434502336751</v>
      </c>
      <c r="E101" s="13">
        <f>AVERAGE('Globals PS1'!M101,'Globals PS2'!M101,'Globals PS3'!M101)</f>
        <v>1</v>
      </c>
      <c r="F101" s="13">
        <f>AVERAGE('Globals PS1'!N101,'Globals PS2'!N101,'Globals PS3'!N101)</f>
        <v>1</v>
      </c>
      <c r="G101" s="13">
        <f>AVERAGE('Globals PS1'!O101,'Globals PS2'!O101,'Globals PS3'!O101)</f>
        <v>1</v>
      </c>
      <c r="H101" s="13">
        <f>AVERAGE('Globals PS1'!P101,'Globals PS2'!P101,'Globals PS3'!P101)</f>
        <v>1</v>
      </c>
      <c r="I101" s="23">
        <f>AVERAGE('Globals PS1'!Q101,'Globals PS2'!Q101,'Globals PS3'!Q101)</f>
        <v>1</v>
      </c>
      <c r="J101" s="13">
        <f>AVERAGE('Globals PS1'!R101,'Globals PS2'!R101,'Globals PS3'!R101)</f>
        <v>0.87479322845176499</v>
      </c>
      <c r="K101" s="13">
        <f>AVERAGE('Globals PS1'!S101,'Globals PS2'!S101,'Globals PS3'!S101)</f>
        <v>0.65685552153923887</v>
      </c>
      <c r="L101" s="13">
        <f>AVERAGE('Globals PS1'!T101,'Globals PS2'!T101,'Globals PS3'!T101)</f>
        <v>0.87479322845176499</v>
      </c>
      <c r="M101" s="13">
        <f>AVERAGE('Globals PS1'!U101,'Globals PS2'!U101,'Globals PS3'!U101)</f>
        <v>0.87479322845176499</v>
      </c>
      <c r="N101" s="13">
        <f>AVERAGE('Globals PS1'!V101,'Globals PS2'!V101,'Globals PS3'!V101)</f>
        <v>0.87479322845176499</v>
      </c>
      <c r="O101" s="13">
        <f>AVERAGE('Globals PS1'!W101,'Globals PS2'!W101,'Globals PS3'!W101)</f>
        <v>0.87479322845176499</v>
      </c>
      <c r="P101" s="27">
        <f>AVERAGE('Globals PS1'!X101,'Globals PS2'!X101,'Globals PS3'!X101)</f>
        <v>0.87479322845176499</v>
      </c>
      <c r="R101" s="16" t="b">
        <f>IF(B101=MAX(B$10,B$23,B$36,B$49,B$62,B$75,B$88,B$101,B$114),TRUE,FALSE)</f>
        <v>0</v>
      </c>
      <c r="S101" s="13" t="b">
        <f>IF(I101=MAX(I$10,I$23,I$36,I$49,I$62,I$75,I$88,I$101,I$114),TRUE,FALSE)</f>
        <v>1</v>
      </c>
      <c r="T101" s="14" t="b">
        <f>IF(P101=MAX(P$10,P$23,P$36,P$49,P$62,P$75,P$88,P$101,P$114),TRUE,FALSE)</f>
        <v>0</v>
      </c>
    </row>
    <row r="102" spans="1:20" x14ac:dyDescent="0.35">
      <c r="A102" s="12" t="s">
        <v>32</v>
      </c>
      <c r="B102" s="19">
        <f>AVERAGE('Globals PS1'!J102,'Globals PS2'!J102,'Globals PS3'!J102)</f>
        <v>8.1379139669314274E-2</v>
      </c>
      <c r="C102" s="13">
        <f>AVERAGE('Globals PS1'!K102,'Globals PS2'!K102,'Globals PS3'!K102)</f>
        <v>0</v>
      </c>
      <c r="D102" s="13">
        <f>AVERAGE('Globals PS1'!L102,'Globals PS2'!L102,'Globals PS3'!L102)</f>
        <v>2.5188698414745653E-2</v>
      </c>
      <c r="E102" s="13">
        <f>AVERAGE('Globals PS1'!M102,'Globals PS2'!M102,'Globals PS3'!M102)</f>
        <v>0</v>
      </c>
      <c r="F102" s="13">
        <f>AVERAGE('Globals PS1'!N102,'Globals PS2'!N102,'Globals PS3'!N102)</f>
        <v>0</v>
      </c>
      <c r="G102" s="13">
        <f>AVERAGE('Globals PS1'!O102,'Globals PS2'!O102,'Globals PS3'!O102)</f>
        <v>0</v>
      </c>
      <c r="H102" s="13">
        <f>AVERAGE('Globals PS1'!P102,'Globals PS2'!P102,'Globals PS3'!P102)</f>
        <v>0</v>
      </c>
      <c r="I102" s="23">
        <f>AVERAGE('Globals PS1'!Q102,'Globals PS2'!Q102,'Globals PS3'!Q102)</f>
        <v>0</v>
      </c>
      <c r="J102" s="13">
        <f>AVERAGE('Globals PS1'!R102,'Globals PS2'!R102,'Globals PS3'!R102)</f>
        <v>8.1379139669314274E-2</v>
      </c>
      <c r="K102" s="13">
        <f>AVERAGE('Globals PS1'!S102,'Globals PS2'!S102,'Globals PS3'!S102)</f>
        <v>7.0188188449412256E-2</v>
      </c>
      <c r="L102" s="13">
        <f>AVERAGE('Globals PS1'!T102,'Globals PS2'!T102,'Globals PS3'!T102)</f>
        <v>8.1379139669314274E-2</v>
      </c>
      <c r="M102" s="13">
        <f>AVERAGE('Globals PS1'!U102,'Globals PS2'!U102,'Globals PS3'!U102)</f>
        <v>8.1379139669314274E-2</v>
      </c>
      <c r="N102" s="13">
        <f>AVERAGE('Globals PS1'!V102,'Globals PS2'!V102,'Globals PS3'!V102)</f>
        <v>8.1379139669314274E-2</v>
      </c>
      <c r="O102" s="13">
        <f>AVERAGE('Globals PS1'!W102,'Globals PS2'!W102,'Globals PS3'!W102)</f>
        <v>8.1379139669314274E-2</v>
      </c>
      <c r="P102" s="27">
        <f>AVERAGE('Globals PS1'!X102,'Globals PS2'!X102,'Globals PS3'!X102)</f>
        <v>8.1379139669314274E-2</v>
      </c>
      <c r="R102" s="16" t="b">
        <f>IF(B102=MIN(B$11,B$24,B$37,B$50,B$63,B$76,B$89,B$102,B$115),TRUE,FALSE)</f>
        <v>0</v>
      </c>
      <c r="S102" s="13" t="b">
        <f>IF(I102=MIN(I$11,I$24,I$37,I$50,I$63,I$76,I$89,I$102,I$115),TRUE,FALSE)</f>
        <v>1</v>
      </c>
      <c r="T102" s="14" t="b">
        <f>IF(P102=MIN(P$11,P$24,P$37,P$50,P$63,P$76,P$89,P$102,P$115),TRUE,FALSE)</f>
        <v>0</v>
      </c>
    </row>
    <row r="103" spans="1:20" ht="15" thickBot="1" x14ac:dyDescent="0.4">
      <c r="A103" s="8" t="s">
        <v>33</v>
      </c>
      <c r="B103" s="20">
        <f>AVERAGE('Globals PS1'!J103,'Globals PS2'!J103,'Globals PS3'!J103)</f>
        <v>0.35350693463709709</v>
      </c>
      <c r="C103" s="5">
        <f>AVERAGE('Globals PS1'!K103,'Globals PS2'!K103,'Globals PS3'!K103)</f>
        <v>0</v>
      </c>
      <c r="D103" s="5">
        <f>AVERAGE('Globals PS1'!L103,'Globals PS2'!L103,'Globals PS3'!L103)</f>
        <v>0.13284169438799318</v>
      </c>
      <c r="E103" s="5">
        <f>AVERAGE('Globals PS1'!M103,'Globals PS2'!M103,'Globals PS3'!M103)</f>
        <v>0</v>
      </c>
      <c r="F103" s="5">
        <f>AVERAGE('Globals PS1'!N103,'Globals PS2'!N103,'Globals PS3'!N103)</f>
        <v>0</v>
      </c>
      <c r="G103" s="5">
        <f>AVERAGE('Globals PS1'!O103,'Globals PS2'!O103,'Globals PS3'!O103)</f>
        <v>0</v>
      </c>
      <c r="H103" s="5">
        <f>AVERAGE('Globals PS1'!P103,'Globals PS2'!P103,'Globals PS3'!P103)</f>
        <v>0</v>
      </c>
      <c r="I103" s="24">
        <f>AVERAGE('Globals PS1'!Q103,'Globals PS2'!Q103,'Globals PS3'!Q103)</f>
        <v>0</v>
      </c>
      <c r="J103" s="5">
        <f>AVERAGE('Globals PS1'!R103,'Globals PS2'!R103,'Globals PS3'!R103)</f>
        <v>0.35350693463709709</v>
      </c>
      <c r="K103" s="5">
        <f>AVERAGE('Globals PS1'!S103,'Globals PS2'!S103,'Globals PS3'!S103)</f>
        <v>0.32704449428554944</v>
      </c>
      <c r="L103" s="5">
        <f>AVERAGE('Globals PS1'!T103,'Globals PS2'!T103,'Globals PS3'!T103)</f>
        <v>0.35350693463709709</v>
      </c>
      <c r="M103" s="5">
        <f>AVERAGE('Globals PS1'!U103,'Globals PS2'!U103,'Globals PS3'!U103)</f>
        <v>0.35350693463709709</v>
      </c>
      <c r="N103" s="5">
        <f>AVERAGE('Globals PS1'!V103,'Globals PS2'!V103,'Globals PS3'!V103)</f>
        <v>0.35350693463709709</v>
      </c>
      <c r="O103" s="5">
        <f>AVERAGE('Globals PS1'!W103,'Globals PS2'!W103,'Globals PS3'!W103)</f>
        <v>0.35350693463709709</v>
      </c>
      <c r="P103" s="28">
        <f>AVERAGE('Globals PS1'!X103,'Globals PS2'!X103,'Globals PS3'!X103)</f>
        <v>0.35350693463709709</v>
      </c>
      <c r="R103" s="4" t="b">
        <f>IF(B103=MIN(B$12,B$25,B$38,B$51,B$64,B$77,B$90,B$103,B$116),TRUE,FALSE)</f>
        <v>0</v>
      </c>
      <c r="S103" s="5" t="b">
        <f>IF(I103=MIN(I$12,I$25,I$38,I$51,I$64,I$77,I$90,I$103,I$116),TRUE,FALSE)</f>
        <v>1</v>
      </c>
      <c r="T103" s="6" t="b">
        <f>IF(P103=MIN(P$12,P$25,P$38,P$51,P$64,P$77,P$90,P$103,P$116),TRUE,FALSE)</f>
        <v>0</v>
      </c>
    </row>
    <row r="104" spans="1:20" ht="15" thickBot="1" x14ac:dyDescent="0.4"/>
    <row r="105" spans="1:20" ht="15" thickBot="1" x14ac:dyDescent="0.4">
      <c r="A105" s="9" t="s">
        <v>31</v>
      </c>
      <c r="B105" s="10">
        <v>3</v>
      </c>
      <c r="C105" s="11">
        <v>2</v>
      </c>
    </row>
    <row r="106" spans="1:20" ht="15" thickBot="1" x14ac:dyDescent="0.4">
      <c r="A106" s="8" t="s">
        <v>30</v>
      </c>
      <c r="B106" s="13">
        <v>6</v>
      </c>
      <c r="C106" s="14">
        <v>6</v>
      </c>
    </row>
    <row r="107" spans="1:20" ht="15" thickBot="1" x14ac:dyDescent="0.4">
      <c r="A107" s="9"/>
      <c r="B107" s="17" t="s">
        <v>8</v>
      </c>
      <c r="C107" s="10" t="s">
        <v>9</v>
      </c>
      <c r="D107" s="10" t="s">
        <v>10</v>
      </c>
      <c r="E107" s="10" t="s">
        <v>11</v>
      </c>
      <c r="F107" s="10" t="s">
        <v>12</v>
      </c>
      <c r="G107" s="10" t="s">
        <v>13</v>
      </c>
      <c r="H107" s="10" t="s">
        <v>14</v>
      </c>
      <c r="I107" s="21" t="s">
        <v>15</v>
      </c>
      <c r="J107" s="10" t="s">
        <v>16</v>
      </c>
      <c r="K107" s="10" t="s">
        <v>17</v>
      </c>
      <c r="L107" s="10" t="s">
        <v>18</v>
      </c>
      <c r="M107" s="10" t="s">
        <v>19</v>
      </c>
      <c r="N107" s="10" t="s">
        <v>20</v>
      </c>
      <c r="O107" s="10" t="s">
        <v>21</v>
      </c>
      <c r="P107" s="25" t="s">
        <v>22</v>
      </c>
      <c r="R107" s="15" t="s">
        <v>8</v>
      </c>
      <c r="S107" s="10" t="s">
        <v>15</v>
      </c>
      <c r="T107" s="11" t="s">
        <v>22</v>
      </c>
    </row>
    <row r="108" spans="1:20" x14ac:dyDescent="0.35">
      <c r="A108" s="7" t="s">
        <v>23</v>
      </c>
      <c r="B108" s="18">
        <f>AVERAGE('Globals PS1'!J108,'Globals PS2'!J108,'Globals PS3'!J108)</f>
        <v>0.62823019071097486</v>
      </c>
      <c r="C108" s="2">
        <f>AVERAGE('Globals PS1'!K108,'Globals PS2'!K108,'Globals PS3'!K108)</f>
        <v>1</v>
      </c>
      <c r="D108" s="2">
        <f>AVERAGE('Globals PS1'!L108,'Globals PS2'!L108,'Globals PS3'!L108)</f>
        <v>0.683741029225168</v>
      </c>
      <c r="E108" s="2">
        <f>AVERAGE('Globals PS1'!M108,'Globals PS2'!M108,'Globals PS3'!M108)</f>
        <v>1</v>
      </c>
      <c r="F108" s="2">
        <f>AVERAGE('Globals PS1'!N108,'Globals PS2'!N108,'Globals PS3'!N108)</f>
        <v>1</v>
      </c>
      <c r="G108" s="2">
        <f>AVERAGE('Globals PS1'!O108,'Globals PS2'!O108,'Globals PS3'!O108)</f>
        <v>1</v>
      </c>
      <c r="H108" s="2">
        <f>AVERAGE('Globals PS1'!P108,'Globals PS2'!P108,'Globals PS3'!P108)</f>
        <v>1</v>
      </c>
      <c r="I108" s="22">
        <f>AVERAGE('Globals PS1'!Q108,'Globals PS2'!Q108,'Globals PS3'!Q108)</f>
        <v>1</v>
      </c>
      <c r="J108" s="2">
        <f>AVERAGE('Globals PS1'!R108,'Globals PS2'!R108,'Globals PS3'!R108)</f>
        <v>0.62823019071097486</v>
      </c>
      <c r="K108" s="2">
        <f>AVERAGE('Globals PS1'!S108,'Globals PS2'!S108,'Globals PS3'!S108)</f>
        <v>0.43201282144008318</v>
      </c>
      <c r="L108" s="2">
        <f>AVERAGE('Globals PS1'!T108,'Globals PS2'!T108,'Globals PS3'!T108)</f>
        <v>0.62823019071097486</v>
      </c>
      <c r="M108" s="2">
        <f>AVERAGE('Globals PS1'!U108,'Globals PS2'!U108,'Globals PS3'!U108)</f>
        <v>0.62823019071097486</v>
      </c>
      <c r="N108" s="2">
        <f>AVERAGE('Globals PS1'!V108,'Globals PS2'!V108,'Globals PS3'!V108)</f>
        <v>0.62823019071097486</v>
      </c>
      <c r="O108" s="2">
        <f>AVERAGE('Globals PS1'!W108,'Globals PS2'!W108,'Globals PS3'!W108)</f>
        <v>0.62823019071097486</v>
      </c>
      <c r="P108" s="26">
        <f>AVERAGE('Globals PS1'!X108,'Globals PS2'!X108,'Globals PS3'!X108)</f>
        <v>0.62823019071097486</v>
      </c>
      <c r="R108" s="16" t="b">
        <f>IF(B108=MAX(B$4,B$17,B$30,B$43,B$56,B$69,B$82,B$95,B$108),TRUE,FALSE)</f>
        <v>0</v>
      </c>
      <c r="S108" s="13" t="b">
        <f>IF(I108=MAX(I$4,I$17,I$30,I$43,I$56,I$69,I$82,I$95,I$108),TRUE,FALSE)</f>
        <v>1</v>
      </c>
      <c r="T108" s="14" t="b">
        <f>IF(P108=MAX(P$4,P$17,P$30,P$43,P$56,P$69,P$82,P$95,P$108),TRUE,FALSE)</f>
        <v>0</v>
      </c>
    </row>
    <row r="109" spans="1:20" x14ac:dyDescent="0.35">
      <c r="A109" s="12" t="s">
        <v>24</v>
      </c>
      <c r="B109" s="19">
        <f>AVERAGE('Globals PS1'!J109,'Globals PS2'!J109,'Globals PS3'!J109)</f>
        <v>5.8863272095311774E-2</v>
      </c>
      <c r="C109" s="13">
        <f>AVERAGE('Globals PS1'!K109,'Globals PS2'!K109,'Globals PS3'!K109)</f>
        <v>0</v>
      </c>
      <c r="D109" s="13">
        <f>AVERAGE('Globals PS1'!L109,'Globals PS2'!L109,'Globals PS3'!L109)</f>
        <v>2.6943804000461386E-2</v>
      </c>
      <c r="E109" s="13">
        <f>AVERAGE('Globals PS1'!M109,'Globals PS2'!M109,'Globals PS3'!M109)</f>
        <v>0</v>
      </c>
      <c r="F109" s="13">
        <f>AVERAGE('Globals PS1'!N109,'Globals PS2'!N109,'Globals PS3'!N109)</f>
        <v>0</v>
      </c>
      <c r="G109" s="13">
        <f>AVERAGE('Globals PS1'!O109,'Globals PS2'!O109,'Globals PS3'!O109)</f>
        <v>0</v>
      </c>
      <c r="H109" s="13">
        <f>AVERAGE('Globals PS1'!P109,'Globals PS2'!P109,'Globals PS3'!P109)</f>
        <v>0</v>
      </c>
      <c r="I109" s="23">
        <f>AVERAGE('Globals PS1'!Q109,'Globals PS2'!Q109,'Globals PS3'!Q109)</f>
        <v>0</v>
      </c>
      <c r="J109" s="13">
        <f>AVERAGE('Globals PS1'!R109,'Globals PS2'!R109,'Globals PS3'!R109)</f>
        <v>5.8863272095311774E-2</v>
      </c>
      <c r="K109" s="13">
        <f>AVERAGE('Globals PS1'!S109,'Globals PS2'!S109,'Globals PS3'!S109)</f>
        <v>5.5446409269752056E-2</v>
      </c>
      <c r="L109" s="13">
        <f>AVERAGE('Globals PS1'!T109,'Globals PS2'!T109,'Globals PS3'!T109)</f>
        <v>5.8863272095311774E-2</v>
      </c>
      <c r="M109" s="13">
        <f>AVERAGE('Globals PS1'!U109,'Globals PS2'!U109,'Globals PS3'!U109)</f>
        <v>5.8863272095311774E-2</v>
      </c>
      <c r="N109" s="13">
        <f>AVERAGE('Globals PS1'!V109,'Globals PS2'!V109,'Globals PS3'!V109)</f>
        <v>5.8863272095311774E-2</v>
      </c>
      <c r="O109" s="13">
        <f>AVERAGE('Globals PS1'!W109,'Globals PS2'!W109,'Globals PS3'!W109)</f>
        <v>5.8863272095311774E-2</v>
      </c>
      <c r="P109" s="27">
        <f>AVERAGE('Globals PS1'!X109,'Globals PS2'!X109,'Globals PS3'!X109)</f>
        <v>5.8863272095311774E-2</v>
      </c>
      <c r="R109" s="16" t="b">
        <f>IF(B109=MIN(B$5,B$18,B$31,B$44,B$57,B$70,B$83,B$96,B$109),TRUE,FALSE)</f>
        <v>1</v>
      </c>
      <c r="S109" s="13" t="b">
        <f>IF(I109=MIN(I$5,I$18,I$31,I$44,I$57,I$70,I$83,I$96,I$109),TRUE,FALSE)</f>
        <v>1</v>
      </c>
      <c r="T109" s="14" t="b">
        <f>IF(P109=MIN(P$5,P$18,P$31,P$44,P$57,P$70,P$83,P$96,P$109),TRUE,FALSE)</f>
        <v>1</v>
      </c>
    </row>
    <row r="110" spans="1:20" x14ac:dyDescent="0.35">
      <c r="A110" s="12" t="s">
        <v>25</v>
      </c>
      <c r="B110" s="19">
        <f>AVERAGE('Globals PS1'!J110,'Globals PS2'!J110,'Globals PS3'!J110)</f>
        <v>0.5176850577147093</v>
      </c>
      <c r="C110" s="13">
        <f>AVERAGE('Globals PS1'!K110,'Globals PS2'!K110,'Globals PS3'!K110)</f>
        <v>1</v>
      </c>
      <c r="D110" s="13">
        <f>AVERAGE('Globals PS1'!L110,'Globals PS2'!L110,'Globals PS3'!L110)</f>
        <v>0.61583695837106822</v>
      </c>
      <c r="E110" s="13">
        <f>AVERAGE('Globals PS1'!M110,'Globals PS2'!M110,'Globals PS3'!M110)</f>
        <v>1</v>
      </c>
      <c r="F110" s="13">
        <f>AVERAGE('Globals PS1'!N110,'Globals PS2'!N110,'Globals PS3'!N110)</f>
        <v>1</v>
      </c>
      <c r="G110" s="13">
        <f>AVERAGE('Globals PS1'!O110,'Globals PS2'!O110,'Globals PS3'!O110)</f>
        <v>1</v>
      </c>
      <c r="H110" s="13">
        <f>AVERAGE('Globals PS1'!P110,'Globals PS2'!P110,'Globals PS3'!P110)</f>
        <v>1</v>
      </c>
      <c r="I110" s="23">
        <f>AVERAGE('Globals PS1'!Q110,'Globals PS2'!Q110,'Globals PS3'!Q110)</f>
        <v>1</v>
      </c>
      <c r="J110" s="13">
        <f>AVERAGE('Globals PS1'!R110,'Globals PS2'!R110,'Globals PS3'!R110)</f>
        <v>0.5176850577147093</v>
      </c>
      <c r="K110" s="13">
        <f>AVERAGE('Globals PS1'!S110,'Globals PS2'!S110,'Globals PS3'!S110)</f>
        <v>0.32331172815195053</v>
      </c>
      <c r="L110" s="13">
        <f>AVERAGE('Globals PS1'!T110,'Globals PS2'!T110,'Globals PS3'!T110)</f>
        <v>0.5176850577147093</v>
      </c>
      <c r="M110" s="13">
        <f>AVERAGE('Globals PS1'!U110,'Globals PS2'!U110,'Globals PS3'!U110)</f>
        <v>0.5176850577147093</v>
      </c>
      <c r="N110" s="13">
        <f>AVERAGE('Globals PS1'!V110,'Globals PS2'!V110,'Globals PS3'!V110)</f>
        <v>0.5176850577147093</v>
      </c>
      <c r="O110" s="13">
        <f>AVERAGE('Globals PS1'!W110,'Globals PS2'!W110,'Globals PS3'!W110)</f>
        <v>0.5176850577147093</v>
      </c>
      <c r="P110" s="27">
        <f>AVERAGE('Globals PS1'!X110,'Globals PS2'!X110,'Globals PS3'!X110)</f>
        <v>0.5176850577147093</v>
      </c>
      <c r="R110" s="16" t="b">
        <f>IF(B110=MAX(B$6,B$19,B$32,B$45,B$58,B$71,B$84,B$97,B$110),TRUE,FALSE)</f>
        <v>0</v>
      </c>
      <c r="S110" s="13" t="b">
        <f>IF(I110=MAX(I$6,I$19,I$32,I$45,I$58,I$71,I$84,I$97,I$110),TRUE,FALSE)</f>
        <v>1</v>
      </c>
      <c r="T110" s="14" t="b">
        <f>IF(P110=MAX(P$6,P$19,P$32,P$45,P$58,P$71,P$84,P$97,P$110),TRUE,FALSE)</f>
        <v>0</v>
      </c>
    </row>
    <row r="111" spans="1:20" x14ac:dyDescent="0.35">
      <c r="A111" s="12" t="s">
        <v>26</v>
      </c>
      <c r="B111" s="19">
        <f>AVERAGE('Globals PS1'!J111,'Globals PS2'!J111,'Globals PS3'!J111)</f>
        <v>0.59691166724954126</v>
      </c>
      <c r="C111" s="13">
        <f>AVERAGE('Globals PS1'!K111,'Globals PS2'!K111,'Globals PS3'!K111)</f>
        <v>1</v>
      </c>
      <c r="D111" s="13">
        <f>AVERAGE('Globals PS1'!L111,'Globals PS2'!L111,'Globals PS3'!L111)</f>
        <v>0.66860204048143856</v>
      </c>
      <c r="E111" s="13">
        <f>AVERAGE('Globals PS1'!M111,'Globals PS2'!M111,'Globals PS3'!M111)</f>
        <v>1</v>
      </c>
      <c r="F111" s="13">
        <f>AVERAGE('Globals PS1'!N111,'Globals PS2'!N111,'Globals PS3'!N111)</f>
        <v>1</v>
      </c>
      <c r="G111" s="13">
        <f>AVERAGE('Globals PS1'!O111,'Globals PS2'!O111,'Globals PS3'!O111)</f>
        <v>1</v>
      </c>
      <c r="H111" s="13">
        <f>AVERAGE('Globals PS1'!P111,'Globals PS2'!P111,'Globals PS3'!P111)</f>
        <v>1</v>
      </c>
      <c r="I111" s="23">
        <f>AVERAGE('Globals PS1'!Q111,'Globals PS2'!Q111,'Globals PS3'!Q111)</f>
        <v>1</v>
      </c>
      <c r="J111" s="13">
        <f>AVERAGE('Globals PS1'!R111,'Globals PS2'!R111,'Globals PS3'!R111)</f>
        <v>0.59691166724954126</v>
      </c>
      <c r="K111" s="13">
        <f>AVERAGE('Globals PS1'!S111,'Globals PS2'!S111,'Globals PS3'!S111)</f>
        <v>0.40150584585117838</v>
      </c>
      <c r="L111" s="13">
        <f>AVERAGE('Globals PS1'!T111,'Globals PS2'!T111,'Globals PS3'!T111)</f>
        <v>0.59691166724954126</v>
      </c>
      <c r="M111" s="13">
        <f>AVERAGE('Globals PS1'!U111,'Globals PS2'!U111,'Globals PS3'!U111)</f>
        <v>0.59691166724954126</v>
      </c>
      <c r="N111" s="13">
        <f>AVERAGE('Globals PS1'!V111,'Globals PS2'!V111,'Globals PS3'!V111)</f>
        <v>0.59691166724954126</v>
      </c>
      <c r="O111" s="13">
        <f>AVERAGE('Globals PS1'!W111,'Globals PS2'!W111,'Globals PS3'!W111)</f>
        <v>0.59691166724954126</v>
      </c>
      <c r="P111" s="27">
        <f>AVERAGE('Globals PS1'!X111,'Globals PS2'!X111,'Globals PS3'!X111)</f>
        <v>0.59691166724954126</v>
      </c>
      <c r="R111" s="16" t="b">
        <f>IF(B111=MAX(B$7,B$20,B$33,B$46,B$59,B$72,B$85,B$98,B$111),TRUE,FALSE)</f>
        <v>0</v>
      </c>
      <c r="S111" s="13" t="b">
        <f>IF(I111=MAX(I$7,I$20,I$33,I$46,I$59,I$72,I$85,I$98,I$111),TRUE,FALSE)</f>
        <v>1</v>
      </c>
      <c r="T111" s="14" t="b">
        <f>IF(P111=MAX(P$7,P$20,P$33,P$46,P$59,P$72,P$85,P$98,P$111),TRUE,FALSE)</f>
        <v>0</v>
      </c>
    </row>
    <row r="112" spans="1:20" x14ac:dyDescent="0.35">
      <c r="A112" s="12" t="s">
        <v>27</v>
      </c>
      <c r="B112" s="19">
        <f>AVERAGE('Globals PS1'!J112,'Globals PS2'!J112,'Globals PS3'!J112)</f>
        <v>0.62554945054945055</v>
      </c>
      <c r="C112" s="13">
        <f>AVERAGE('Globals PS1'!K112,'Globals PS2'!K112,'Globals PS3'!K112)</f>
        <v>1</v>
      </c>
      <c r="D112" s="13">
        <f>AVERAGE('Globals PS1'!L112,'Globals PS2'!L112,'Globals PS3'!L112)</f>
        <v>0.69254034313069701</v>
      </c>
      <c r="E112" s="13">
        <f>AVERAGE('Globals PS1'!M112,'Globals PS2'!M112,'Globals PS3'!M112)</f>
        <v>1</v>
      </c>
      <c r="F112" s="13">
        <f>AVERAGE('Globals PS1'!N112,'Globals PS2'!N112,'Globals PS3'!N112)</f>
        <v>1</v>
      </c>
      <c r="G112" s="13">
        <f>AVERAGE('Globals PS1'!O112,'Globals PS2'!O112,'Globals PS3'!O112)</f>
        <v>1</v>
      </c>
      <c r="H112" s="13">
        <f>AVERAGE('Globals PS1'!P112,'Globals PS2'!P112,'Globals PS3'!P112)</f>
        <v>1</v>
      </c>
      <c r="I112" s="23">
        <f>AVERAGE('Globals PS1'!Q112,'Globals PS2'!Q112,'Globals PS3'!Q112)</f>
        <v>1</v>
      </c>
      <c r="J112" s="13">
        <f>AVERAGE('Globals PS1'!R112,'Globals PS2'!R112,'Globals PS3'!R112)</f>
        <v>0.62554945054945055</v>
      </c>
      <c r="K112" s="13">
        <f>AVERAGE('Globals PS1'!S112,'Globals PS2'!S112,'Globals PS3'!S112)</f>
        <v>0.43393105214140076</v>
      </c>
      <c r="L112" s="13">
        <f>AVERAGE('Globals PS1'!T112,'Globals PS2'!T112,'Globals PS3'!T112)</f>
        <v>0.62554945054945055</v>
      </c>
      <c r="M112" s="13">
        <f>AVERAGE('Globals PS1'!U112,'Globals PS2'!U112,'Globals PS3'!U112)</f>
        <v>0.62554945054945055</v>
      </c>
      <c r="N112" s="13">
        <f>AVERAGE('Globals PS1'!V112,'Globals PS2'!V112,'Globals PS3'!V112)</f>
        <v>0.62554945054945055</v>
      </c>
      <c r="O112" s="13">
        <f>AVERAGE('Globals PS1'!W112,'Globals PS2'!W112,'Globals PS3'!W112)</f>
        <v>0.62554945054945055</v>
      </c>
      <c r="P112" s="27">
        <f>AVERAGE('Globals PS1'!X112,'Globals PS2'!X112,'Globals PS3'!X112)</f>
        <v>0.62554945054945055</v>
      </c>
      <c r="R112" s="16" t="b">
        <f>IF(B112=MAX(B$8,B$21,B$34,B$47,B$60,B$73,B$86,B$99,B$112),TRUE,FALSE)</f>
        <v>0</v>
      </c>
      <c r="S112" s="13" t="b">
        <f>IF(I112=MAX(I$8,I$21,I$34,I$47,I$60,I$73,I$86,I$99,I$112),TRUE,FALSE)</f>
        <v>1</v>
      </c>
      <c r="T112" s="14" t="b">
        <f>IF(P112=MAX(P$8,P$21,P$34,P$47,P$60,P$73,P$86,P$99,P$112),TRUE,FALSE)</f>
        <v>0</v>
      </c>
    </row>
    <row r="113" spans="1:20" x14ac:dyDescent="0.35">
      <c r="A113" s="12" t="s">
        <v>28</v>
      </c>
      <c r="B113" s="19">
        <f>AVERAGE('Globals PS1'!J113,'Globals PS2'!J113,'Globals PS3'!J113)</f>
        <v>0.65744361496227832</v>
      </c>
      <c r="C113" s="13">
        <f>AVERAGE('Globals PS1'!K113,'Globals PS2'!K113,'Globals PS3'!K113)</f>
        <v>1</v>
      </c>
      <c r="D113" s="13">
        <f>AVERAGE('Globals PS1'!L113,'Globals PS2'!L113,'Globals PS3'!L113)</f>
        <v>0.70006413750320429</v>
      </c>
      <c r="E113" s="13">
        <f>AVERAGE('Globals PS1'!M113,'Globals PS2'!M113,'Globals PS3'!M113)</f>
        <v>1</v>
      </c>
      <c r="F113" s="13">
        <f>AVERAGE('Globals PS1'!N113,'Globals PS2'!N113,'Globals PS3'!N113)</f>
        <v>1</v>
      </c>
      <c r="G113" s="13">
        <f>AVERAGE('Globals PS1'!O113,'Globals PS2'!O113,'Globals PS3'!O113)</f>
        <v>1</v>
      </c>
      <c r="H113" s="13">
        <f>AVERAGE('Globals PS1'!P113,'Globals PS2'!P113,'Globals PS3'!P113)</f>
        <v>1</v>
      </c>
      <c r="I113" s="23">
        <f>AVERAGE('Globals PS1'!Q113,'Globals PS2'!Q113,'Globals PS3'!Q113)</f>
        <v>1</v>
      </c>
      <c r="J113" s="13">
        <f>AVERAGE('Globals PS1'!R113,'Globals PS2'!R113,'Globals PS3'!R113)</f>
        <v>0.65744361496227832</v>
      </c>
      <c r="K113" s="13">
        <f>AVERAGE('Globals PS1'!S113,'Globals PS2'!S113,'Globals PS3'!S113)</f>
        <v>0.460813436818448</v>
      </c>
      <c r="L113" s="13">
        <f>AVERAGE('Globals PS1'!T113,'Globals PS2'!T113,'Globals PS3'!T113)</f>
        <v>0.65744361496227832</v>
      </c>
      <c r="M113" s="13">
        <f>AVERAGE('Globals PS1'!U113,'Globals PS2'!U113,'Globals PS3'!U113)</f>
        <v>0.65744361496227832</v>
      </c>
      <c r="N113" s="13">
        <f>AVERAGE('Globals PS1'!V113,'Globals PS2'!V113,'Globals PS3'!V113)</f>
        <v>0.65744361496227832</v>
      </c>
      <c r="O113" s="13">
        <f>AVERAGE('Globals PS1'!W113,'Globals PS2'!W113,'Globals PS3'!W113)</f>
        <v>0.65744361496227832</v>
      </c>
      <c r="P113" s="27">
        <f>AVERAGE('Globals PS1'!X113,'Globals PS2'!X113,'Globals PS3'!X113)</f>
        <v>0.65744361496227832</v>
      </c>
      <c r="R113" s="16" t="b">
        <f>IF(B113=MAX(B$9,B$22,B$35,B$48,B$61,B$74,B$87,B$100,B$113),TRUE,FALSE)</f>
        <v>0</v>
      </c>
      <c r="S113" s="13" t="b">
        <f>IF(I113=MAX(I$9,I$22,I$35,I$48,I$61,I$74,I$87,I$100,I$113),TRUE,FALSE)</f>
        <v>1</v>
      </c>
      <c r="T113" s="14" t="b">
        <f>IF(P113=MAX(P$9,P$22,P$35,P$48,P$61,P$74,P$87,P$100,P$113),TRUE,FALSE)</f>
        <v>0</v>
      </c>
    </row>
    <row r="114" spans="1:20" x14ac:dyDescent="0.35">
      <c r="A114" s="12" t="s">
        <v>29</v>
      </c>
      <c r="B114" s="19">
        <f>AVERAGE('Globals PS1'!J114,'Globals PS2'!J114,'Globals PS3'!J114)</f>
        <v>0.81599756342176111</v>
      </c>
      <c r="C114" s="13">
        <f>AVERAGE('Globals PS1'!K114,'Globals PS2'!K114,'Globals PS3'!K114)</f>
        <v>1</v>
      </c>
      <c r="D114" s="13">
        <f>AVERAGE('Globals PS1'!L114,'Globals PS2'!L114,'Globals PS3'!L114)</f>
        <v>0.73461121179253741</v>
      </c>
      <c r="E114" s="13">
        <f>AVERAGE('Globals PS1'!M114,'Globals PS2'!M114,'Globals PS3'!M114)</f>
        <v>1</v>
      </c>
      <c r="F114" s="13">
        <f>AVERAGE('Globals PS1'!N114,'Globals PS2'!N114,'Globals PS3'!N114)</f>
        <v>1</v>
      </c>
      <c r="G114" s="13">
        <f>AVERAGE('Globals PS1'!O114,'Globals PS2'!O114,'Globals PS3'!O114)</f>
        <v>1</v>
      </c>
      <c r="H114" s="13">
        <f>AVERAGE('Globals PS1'!P114,'Globals PS2'!P114,'Globals PS3'!P114)</f>
        <v>1</v>
      </c>
      <c r="I114" s="23">
        <f>AVERAGE('Globals PS1'!Q114,'Globals PS2'!Q114,'Globals PS3'!Q114)</f>
        <v>1</v>
      </c>
      <c r="J114" s="13">
        <f>AVERAGE('Globals PS1'!R114,'Globals PS2'!R114,'Globals PS3'!R114)</f>
        <v>0.81599756342176111</v>
      </c>
      <c r="K114" s="13">
        <f>AVERAGE('Globals PS1'!S114,'Globals PS2'!S114,'Globals PS3'!S114)</f>
        <v>0.60277727104102397</v>
      </c>
      <c r="L114" s="13">
        <f>AVERAGE('Globals PS1'!T114,'Globals PS2'!T114,'Globals PS3'!T114)</f>
        <v>0.81599756342176111</v>
      </c>
      <c r="M114" s="13">
        <f>AVERAGE('Globals PS1'!U114,'Globals PS2'!U114,'Globals PS3'!U114)</f>
        <v>0.81599756342176111</v>
      </c>
      <c r="N114" s="13">
        <f>AVERAGE('Globals PS1'!V114,'Globals PS2'!V114,'Globals PS3'!V114)</f>
        <v>0.81599756342176111</v>
      </c>
      <c r="O114" s="13">
        <f>AVERAGE('Globals PS1'!W114,'Globals PS2'!W114,'Globals PS3'!W114)</f>
        <v>0.81599756342176111</v>
      </c>
      <c r="P114" s="27">
        <f>AVERAGE('Globals PS1'!X114,'Globals PS2'!X114,'Globals PS3'!X114)</f>
        <v>0.81599756342176111</v>
      </c>
      <c r="R114" s="16" t="b">
        <f>IF(B114=MAX(B$10,B$23,B$36,B$49,B$62,B$75,B$88,B$101,B$114),TRUE,FALSE)</f>
        <v>0</v>
      </c>
      <c r="S114" s="13" t="b">
        <f>IF(I114=MAX(I$10,I$23,I$36,I$49,I$62,I$75,I$88,I$101,I$114),TRUE,FALSE)</f>
        <v>1</v>
      </c>
      <c r="T114" s="14" t="b">
        <f>IF(P114=MAX(P$10,P$23,P$36,P$49,P$62,P$75,P$88,P$101,P$114),TRUE,FALSE)</f>
        <v>0</v>
      </c>
    </row>
    <row r="115" spans="1:20" x14ac:dyDescent="0.35">
      <c r="A115" s="12" t="s">
        <v>32</v>
      </c>
      <c r="B115" s="19">
        <f>AVERAGE('Globals PS1'!J115,'Globals PS2'!J115,'Globals PS3'!J115)</f>
        <v>6.053194771273699E-2</v>
      </c>
      <c r="C115" s="13">
        <f>AVERAGE('Globals PS1'!K115,'Globals PS2'!K115,'Globals PS3'!K115)</f>
        <v>0</v>
      </c>
      <c r="D115" s="13">
        <f>AVERAGE('Globals PS1'!L115,'Globals PS2'!L115,'Globals PS3'!L115)</f>
        <v>3.1462097021765723E-2</v>
      </c>
      <c r="E115" s="13">
        <f>AVERAGE('Globals PS1'!M115,'Globals PS2'!M115,'Globals PS3'!M115)</f>
        <v>0</v>
      </c>
      <c r="F115" s="13">
        <f>AVERAGE('Globals PS1'!N115,'Globals PS2'!N115,'Globals PS3'!N115)</f>
        <v>0</v>
      </c>
      <c r="G115" s="13">
        <f>AVERAGE('Globals PS1'!O115,'Globals PS2'!O115,'Globals PS3'!O115)</f>
        <v>0</v>
      </c>
      <c r="H115" s="13">
        <f>AVERAGE('Globals PS1'!P115,'Globals PS2'!P115,'Globals PS3'!P115)</f>
        <v>0</v>
      </c>
      <c r="I115" s="23">
        <f>AVERAGE('Globals PS1'!Q115,'Globals PS2'!Q115,'Globals PS3'!Q115)</f>
        <v>0</v>
      </c>
      <c r="J115" s="13">
        <f>AVERAGE('Globals PS1'!R115,'Globals PS2'!R115,'Globals PS3'!R115)</f>
        <v>6.053194771273699E-2</v>
      </c>
      <c r="K115" s="13">
        <f>AVERAGE('Globals PS1'!S115,'Globals PS2'!S115,'Globals PS3'!S115)</f>
        <v>5.9307590967269654E-2</v>
      </c>
      <c r="L115" s="13">
        <f>AVERAGE('Globals PS1'!T115,'Globals PS2'!T115,'Globals PS3'!T115)</f>
        <v>6.053194771273699E-2</v>
      </c>
      <c r="M115" s="13">
        <f>AVERAGE('Globals PS1'!U115,'Globals PS2'!U115,'Globals PS3'!U115)</f>
        <v>6.053194771273699E-2</v>
      </c>
      <c r="N115" s="13">
        <f>AVERAGE('Globals PS1'!V115,'Globals PS2'!V115,'Globals PS3'!V115)</f>
        <v>6.053194771273699E-2</v>
      </c>
      <c r="O115" s="13">
        <f>AVERAGE('Globals PS1'!W115,'Globals PS2'!W115,'Globals PS3'!W115)</f>
        <v>6.053194771273699E-2</v>
      </c>
      <c r="P115" s="27">
        <f>AVERAGE('Globals PS1'!X115,'Globals PS2'!X115,'Globals PS3'!X115)</f>
        <v>6.053194771273699E-2</v>
      </c>
      <c r="R115" s="16" t="b">
        <f>IF(B115=MIN(B$11,B$24,B$37,B$50,B$63,B$76,B$89,B$102,B$115),TRUE,FALSE)</f>
        <v>1</v>
      </c>
      <c r="S115" s="13" t="b">
        <f>IF(I115=MIN(I$11,I$24,I$37,I$50,I$63,I$76,I$89,I$102,I$115),TRUE,FALSE)</f>
        <v>1</v>
      </c>
      <c r="T115" s="14" t="b">
        <f>IF(P115=MIN(P$11,P$24,P$37,P$50,P$63,P$76,P$89,P$102,P$115),TRUE,FALSE)</f>
        <v>1</v>
      </c>
    </row>
    <row r="116" spans="1:20" ht="15" thickBot="1" x14ac:dyDescent="0.4">
      <c r="A116" s="8" t="s">
        <v>33</v>
      </c>
      <c r="B116" s="20">
        <f>AVERAGE('Globals PS1'!J116,'Globals PS2'!J116,'Globals PS3'!J116)</f>
        <v>0.29831250570705187</v>
      </c>
      <c r="C116" s="5">
        <f>AVERAGE('Globals PS1'!K116,'Globals PS2'!K116,'Globals PS3'!K116)</f>
        <v>0</v>
      </c>
      <c r="D116" s="5">
        <f>AVERAGE('Globals PS1'!L116,'Globals PS2'!L116,'Globals PS3'!L116)</f>
        <v>0.11877425342146915</v>
      </c>
      <c r="E116" s="5">
        <f>AVERAGE('Globals PS1'!M116,'Globals PS2'!M116,'Globals PS3'!M116)</f>
        <v>0</v>
      </c>
      <c r="F116" s="5">
        <f>AVERAGE('Globals PS1'!N116,'Globals PS2'!N116,'Globals PS3'!N116)</f>
        <v>0</v>
      </c>
      <c r="G116" s="5">
        <f>AVERAGE('Globals PS1'!O116,'Globals PS2'!O116,'Globals PS3'!O116)</f>
        <v>0</v>
      </c>
      <c r="H116" s="5">
        <f>AVERAGE('Globals PS1'!P116,'Globals PS2'!P116,'Globals PS3'!P116)</f>
        <v>0</v>
      </c>
      <c r="I116" s="24">
        <f>AVERAGE('Globals PS1'!Q116,'Globals PS2'!Q116,'Globals PS3'!Q116)</f>
        <v>0</v>
      </c>
      <c r="J116" s="5">
        <f>AVERAGE('Globals PS1'!R116,'Globals PS2'!R116,'Globals PS3'!R116)</f>
        <v>0.29831250570705187</v>
      </c>
      <c r="K116" s="5">
        <f>AVERAGE('Globals PS1'!S116,'Globals PS2'!S116,'Globals PS3'!S116)</f>
        <v>0.27946554288907349</v>
      </c>
      <c r="L116" s="5">
        <f>AVERAGE('Globals PS1'!T116,'Globals PS2'!T116,'Globals PS3'!T116)</f>
        <v>0.29831250570705187</v>
      </c>
      <c r="M116" s="5">
        <f>AVERAGE('Globals PS1'!U116,'Globals PS2'!U116,'Globals PS3'!U116)</f>
        <v>0.29831250570705187</v>
      </c>
      <c r="N116" s="5">
        <f>AVERAGE('Globals PS1'!V116,'Globals PS2'!V116,'Globals PS3'!V116)</f>
        <v>0.29831250570705187</v>
      </c>
      <c r="O116" s="5">
        <f>AVERAGE('Globals PS1'!W116,'Globals PS2'!W116,'Globals PS3'!W116)</f>
        <v>0.29831250570705187</v>
      </c>
      <c r="P116" s="28">
        <f>AVERAGE('Globals PS1'!X116,'Globals PS2'!X116,'Globals PS3'!X116)</f>
        <v>0.29831250570705187</v>
      </c>
      <c r="R116" s="4" t="b">
        <f>IF(B116=MIN(B$12,B$25,B$38,B$51,B$64,B$77,B$90,B$103,B$116),TRUE,FALSE)</f>
        <v>0</v>
      </c>
      <c r="S116" s="5" t="b">
        <f>IF(I116=MIN(I$12,I$25,I$38,I$51,I$64,I$77,I$90,I$103,I$116),TRUE,FALSE)</f>
        <v>1</v>
      </c>
      <c r="T116" s="6" t="b">
        <f>IF(P116=MIN(P$12,P$25,P$38,P$51,P$64,P$77,P$90,P$103,P$116),TRUE,FALSE)</f>
        <v>0</v>
      </c>
    </row>
  </sheetData>
  <conditionalFormatting sqref="R4:R12">
    <cfRule type="cellIs" dxfId="113" priority="431" operator="equal">
      <formula>FALSE</formula>
    </cfRule>
    <cfRule type="cellIs" dxfId="112" priority="432" operator="equal">
      <formula>TRUE</formula>
    </cfRule>
  </conditionalFormatting>
  <conditionalFormatting sqref="S4:S12">
    <cfRule type="cellIs" dxfId="109" priority="417" operator="equal">
      <formula>FALSE</formula>
    </cfRule>
    <cfRule type="cellIs" dxfId="108" priority="418" operator="equal">
      <formula>TRUE</formula>
    </cfRule>
  </conditionalFormatting>
  <conditionalFormatting sqref="T4:T12">
    <cfRule type="cellIs" dxfId="107" priority="415" operator="equal">
      <formula>FALSE</formula>
    </cfRule>
    <cfRule type="cellIs" dxfId="106" priority="416" operator="equal">
      <formula>TRUE</formula>
    </cfRule>
  </conditionalFormatting>
  <conditionalFormatting sqref="S10:S12">
    <cfRule type="cellIs" dxfId="105" priority="365" operator="equal">
      <formula>FALSE</formula>
    </cfRule>
    <cfRule type="cellIs" dxfId="104" priority="366" operator="equal">
      <formula>TRUE</formula>
    </cfRule>
  </conditionalFormatting>
  <conditionalFormatting sqref="T10:T12">
    <cfRule type="cellIs" dxfId="103" priority="363" operator="equal">
      <formula>FALSE</formula>
    </cfRule>
    <cfRule type="cellIs" dxfId="102" priority="364" operator="equal">
      <formula>TRUE</formula>
    </cfRule>
  </conditionalFormatting>
  <conditionalFormatting sqref="T10:T12">
    <cfRule type="cellIs" dxfId="101" priority="361" operator="equal">
      <formula>FALSE</formula>
    </cfRule>
    <cfRule type="cellIs" dxfId="100" priority="362" operator="equal">
      <formula>TRUE</formula>
    </cfRule>
  </conditionalFormatting>
  <conditionalFormatting sqref="R17:R25">
    <cfRule type="cellIs" dxfId="95" priority="103" operator="equal">
      <formula>FALSE</formula>
    </cfRule>
    <cfRule type="cellIs" dxfId="94" priority="104" operator="equal">
      <formula>TRUE</formula>
    </cfRule>
  </conditionalFormatting>
  <conditionalFormatting sqref="S17:S25">
    <cfRule type="cellIs" dxfId="93" priority="101" operator="equal">
      <formula>FALSE</formula>
    </cfRule>
    <cfRule type="cellIs" dxfId="92" priority="102" operator="equal">
      <formula>TRUE</formula>
    </cfRule>
  </conditionalFormatting>
  <conditionalFormatting sqref="T17:T25">
    <cfRule type="cellIs" dxfId="91" priority="99" operator="equal">
      <formula>FALSE</formula>
    </cfRule>
    <cfRule type="cellIs" dxfId="90" priority="100" operator="equal">
      <formula>TRUE</formula>
    </cfRule>
  </conditionalFormatting>
  <conditionalFormatting sqref="S23:S25">
    <cfRule type="cellIs" dxfId="89" priority="97" operator="equal">
      <formula>FALSE</formula>
    </cfRule>
    <cfRule type="cellIs" dxfId="88" priority="98" operator="equal">
      <formula>TRUE</formula>
    </cfRule>
  </conditionalFormatting>
  <conditionalFormatting sqref="T23:T25">
    <cfRule type="cellIs" dxfId="87" priority="95" operator="equal">
      <formula>FALSE</formula>
    </cfRule>
    <cfRule type="cellIs" dxfId="86" priority="96" operator="equal">
      <formula>TRUE</formula>
    </cfRule>
  </conditionalFormatting>
  <conditionalFormatting sqref="T23:T25">
    <cfRule type="cellIs" dxfId="85" priority="93" operator="equal">
      <formula>FALSE</formula>
    </cfRule>
    <cfRule type="cellIs" dxfId="84" priority="94" operator="equal">
      <formula>TRUE</formula>
    </cfRule>
  </conditionalFormatting>
  <conditionalFormatting sqref="R30:R38">
    <cfRule type="cellIs" dxfId="83" priority="91" operator="equal">
      <formula>FALSE</formula>
    </cfRule>
    <cfRule type="cellIs" dxfId="82" priority="92" operator="equal">
      <formula>TRUE</formula>
    </cfRule>
  </conditionalFormatting>
  <conditionalFormatting sqref="S30:S38">
    <cfRule type="cellIs" dxfId="81" priority="89" operator="equal">
      <formula>FALSE</formula>
    </cfRule>
    <cfRule type="cellIs" dxfId="80" priority="90" operator="equal">
      <formula>TRUE</formula>
    </cfRule>
  </conditionalFormatting>
  <conditionalFormatting sqref="T30:T38">
    <cfRule type="cellIs" dxfId="79" priority="87" operator="equal">
      <formula>FALSE</formula>
    </cfRule>
    <cfRule type="cellIs" dxfId="78" priority="88" operator="equal">
      <formula>TRUE</formula>
    </cfRule>
  </conditionalFormatting>
  <conditionalFormatting sqref="S36:S38">
    <cfRule type="cellIs" dxfId="77" priority="85" operator="equal">
      <formula>FALSE</formula>
    </cfRule>
    <cfRule type="cellIs" dxfId="76" priority="86" operator="equal">
      <formula>TRUE</formula>
    </cfRule>
  </conditionalFormatting>
  <conditionalFormatting sqref="T36:T38">
    <cfRule type="cellIs" dxfId="75" priority="83" operator="equal">
      <formula>FALSE</formula>
    </cfRule>
    <cfRule type="cellIs" dxfId="74" priority="84" operator="equal">
      <formula>TRUE</formula>
    </cfRule>
  </conditionalFormatting>
  <conditionalFormatting sqref="T36:T38">
    <cfRule type="cellIs" dxfId="73" priority="81" operator="equal">
      <formula>FALSE</formula>
    </cfRule>
    <cfRule type="cellIs" dxfId="72" priority="82" operator="equal">
      <formula>TRUE</formula>
    </cfRule>
  </conditionalFormatting>
  <conditionalFormatting sqref="R43:R51">
    <cfRule type="cellIs" dxfId="71" priority="79" operator="equal">
      <formula>FALSE</formula>
    </cfRule>
    <cfRule type="cellIs" dxfId="70" priority="80" operator="equal">
      <formula>TRUE</formula>
    </cfRule>
  </conditionalFormatting>
  <conditionalFormatting sqref="S43:S51">
    <cfRule type="cellIs" dxfId="69" priority="77" operator="equal">
      <formula>FALSE</formula>
    </cfRule>
    <cfRule type="cellIs" dxfId="68" priority="78" operator="equal">
      <formula>TRUE</formula>
    </cfRule>
  </conditionalFormatting>
  <conditionalFormatting sqref="T43:T51">
    <cfRule type="cellIs" dxfId="67" priority="75" operator="equal">
      <formula>FALSE</formula>
    </cfRule>
    <cfRule type="cellIs" dxfId="66" priority="76" operator="equal">
      <formula>TRUE</formula>
    </cfRule>
  </conditionalFormatting>
  <conditionalFormatting sqref="S49:S51">
    <cfRule type="cellIs" dxfId="65" priority="73" operator="equal">
      <formula>FALSE</formula>
    </cfRule>
    <cfRule type="cellIs" dxfId="64" priority="74" operator="equal">
      <formula>TRUE</formula>
    </cfRule>
  </conditionalFormatting>
  <conditionalFormatting sqref="T49:T51">
    <cfRule type="cellIs" dxfId="63" priority="71" operator="equal">
      <formula>FALSE</formula>
    </cfRule>
    <cfRule type="cellIs" dxfId="62" priority="72" operator="equal">
      <formula>TRUE</formula>
    </cfRule>
  </conditionalFormatting>
  <conditionalFormatting sqref="T49:T51">
    <cfRule type="cellIs" dxfId="61" priority="69" operator="equal">
      <formula>FALSE</formula>
    </cfRule>
    <cfRule type="cellIs" dxfId="60" priority="70" operator="equal">
      <formula>TRUE</formula>
    </cfRule>
  </conditionalFormatting>
  <conditionalFormatting sqref="R56:R64">
    <cfRule type="cellIs" dxfId="59" priority="67" operator="equal">
      <formula>FALSE</formula>
    </cfRule>
    <cfRule type="cellIs" dxfId="58" priority="68" operator="equal">
      <formula>TRUE</formula>
    </cfRule>
  </conditionalFormatting>
  <conditionalFormatting sqref="S56:S64">
    <cfRule type="cellIs" dxfId="57" priority="65" operator="equal">
      <formula>FALSE</formula>
    </cfRule>
    <cfRule type="cellIs" dxfId="56" priority="66" operator="equal">
      <formula>TRUE</formula>
    </cfRule>
  </conditionalFormatting>
  <conditionalFormatting sqref="T56:T64">
    <cfRule type="cellIs" dxfId="55" priority="63" operator="equal">
      <formula>FALSE</formula>
    </cfRule>
    <cfRule type="cellIs" dxfId="54" priority="64" operator="equal">
      <formula>TRUE</formula>
    </cfRule>
  </conditionalFormatting>
  <conditionalFormatting sqref="S62:S64">
    <cfRule type="cellIs" dxfId="53" priority="61" operator="equal">
      <formula>FALSE</formula>
    </cfRule>
    <cfRule type="cellIs" dxfId="52" priority="62" operator="equal">
      <formula>TRUE</formula>
    </cfRule>
  </conditionalFormatting>
  <conditionalFormatting sqref="T62:T64">
    <cfRule type="cellIs" dxfId="51" priority="59" operator="equal">
      <formula>FALSE</formula>
    </cfRule>
    <cfRule type="cellIs" dxfId="50" priority="60" operator="equal">
      <formula>TRUE</formula>
    </cfRule>
  </conditionalFormatting>
  <conditionalFormatting sqref="T62:T64">
    <cfRule type="cellIs" dxfId="49" priority="57" operator="equal">
      <formula>FALSE</formula>
    </cfRule>
    <cfRule type="cellIs" dxfId="48" priority="58" operator="equal">
      <formula>TRUE</formula>
    </cfRule>
  </conditionalFormatting>
  <conditionalFormatting sqref="R69:R77">
    <cfRule type="cellIs" dxfId="47" priority="55" operator="equal">
      <formula>FALSE</formula>
    </cfRule>
    <cfRule type="cellIs" dxfId="46" priority="56" operator="equal">
      <formula>TRUE</formula>
    </cfRule>
  </conditionalFormatting>
  <conditionalFormatting sqref="S69:S77">
    <cfRule type="cellIs" dxfId="45" priority="53" operator="equal">
      <formula>FALSE</formula>
    </cfRule>
    <cfRule type="cellIs" dxfId="44" priority="54" operator="equal">
      <formula>TRUE</formula>
    </cfRule>
  </conditionalFormatting>
  <conditionalFormatting sqref="T69:T77">
    <cfRule type="cellIs" dxfId="43" priority="51" operator="equal">
      <formula>FALSE</formula>
    </cfRule>
    <cfRule type="cellIs" dxfId="42" priority="52" operator="equal">
      <formula>TRUE</formula>
    </cfRule>
  </conditionalFormatting>
  <conditionalFormatting sqref="S75:S77">
    <cfRule type="cellIs" dxfId="41" priority="49" operator="equal">
      <formula>FALSE</formula>
    </cfRule>
    <cfRule type="cellIs" dxfId="40" priority="50" operator="equal">
      <formula>TRUE</formula>
    </cfRule>
  </conditionalFormatting>
  <conditionalFormatting sqref="T75:T77">
    <cfRule type="cellIs" dxfId="39" priority="47" operator="equal">
      <formula>FALSE</formula>
    </cfRule>
    <cfRule type="cellIs" dxfId="38" priority="48" operator="equal">
      <formula>TRUE</formula>
    </cfRule>
  </conditionalFormatting>
  <conditionalFormatting sqref="T75:T77">
    <cfRule type="cellIs" dxfId="37" priority="45" operator="equal">
      <formula>FALSE</formula>
    </cfRule>
    <cfRule type="cellIs" dxfId="36" priority="46" operator="equal">
      <formula>TRUE</formula>
    </cfRule>
  </conditionalFormatting>
  <conditionalFormatting sqref="R82:R90">
    <cfRule type="cellIs" dxfId="35" priority="43" operator="equal">
      <formula>FALSE</formula>
    </cfRule>
    <cfRule type="cellIs" dxfId="34" priority="44" operator="equal">
      <formula>TRUE</formula>
    </cfRule>
  </conditionalFormatting>
  <conditionalFormatting sqref="S82:S90">
    <cfRule type="cellIs" dxfId="33" priority="41" operator="equal">
      <formula>FALSE</formula>
    </cfRule>
    <cfRule type="cellIs" dxfId="32" priority="42" operator="equal">
      <formula>TRUE</formula>
    </cfRule>
  </conditionalFormatting>
  <conditionalFormatting sqref="T82:T90">
    <cfRule type="cellIs" dxfId="31" priority="39" operator="equal">
      <formula>FALSE</formula>
    </cfRule>
    <cfRule type="cellIs" dxfId="30" priority="40" operator="equal">
      <formula>TRUE</formula>
    </cfRule>
  </conditionalFormatting>
  <conditionalFormatting sqref="S88:S90">
    <cfRule type="cellIs" dxfId="29" priority="37" operator="equal">
      <formula>FALSE</formula>
    </cfRule>
    <cfRule type="cellIs" dxfId="28" priority="38" operator="equal">
      <formula>TRUE</formula>
    </cfRule>
  </conditionalFormatting>
  <conditionalFormatting sqref="T88:T90">
    <cfRule type="cellIs" dxfId="27" priority="35" operator="equal">
      <formula>FALSE</formula>
    </cfRule>
    <cfRule type="cellIs" dxfId="26" priority="36" operator="equal">
      <formula>TRUE</formula>
    </cfRule>
  </conditionalFormatting>
  <conditionalFormatting sqref="T88:T90">
    <cfRule type="cellIs" dxfId="25" priority="33" operator="equal">
      <formula>FALSE</formula>
    </cfRule>
    <cfRule type="cellIs" dxfId="24" priority="34" operator="equal">
      <formula>TRUE</formula>
    </cfRule>
  </conditionalFormatting>
  <conditionalFormatting sqref="R95:R103">
    <cfRule type="cellIs" dxfId="23" priority="31" operator="equal">
      <formula>FALSE</formula>
    </cfRule>
    <cfRule type="cellIs" dxfId="22" priority="32" operator="equal">
      <formula>TRUE</formula>
    </cfRule>
  </conditionalFormatting>
  <conditionalFormatting sqref="S95:S103">
    <cfRule type="cellIs" dxfId="21" priority="29" operator="equal">
      <formula>FALSE</formula>
    </cfRule>
    <cfRule type="cellIs" dxfId="20" priority="30" operator="equal">
      <formula>TRUE</formula>
    </cfRule>
  </conditionalFormatting>
  <conditionalFormatting sqref="T95:T103">
    <cfRule type="cellIs" dxfId="19" priority="27" operator="equal">
      <formula>FALSE</formula>
    </cfRule>
    <cfRule type="cellIs" dxfId="18" priority="28" operator="equal">
      <formula>TRUE</formula>
    </cfRule>
  </conditionalFormatting>
  <conditionalFormatting sqref="S101:S103">
    <cfRule type="cellIs" dxfId="17" priority="25" operator="equal">
      <formula>FALSE</formula>
    </cfRule>
    <cfRule type="cellIs" dxfId="16" priority="26" operator="equal">
      <formula>TRUE</formula>
    </cfRule>
  </conditionalFormatting>
  <conditionalFormatting sqref="T101:T103">
    <cfRule type="cellIs" dxfId="15" priority="23" operator="equal">
      <formula>FALSE</formula>
    </cfRule>
    <cfRule type="cellIs" dxfId="14" priority="24" operator="equal">
      <formula>TRUE</formula>
    </cfRule>
  </conditionalFormatting>
  <conditionalFormatting sqref="T101:T103">
    <cfRule type="cellIs" dxfId="13" priority="21" operator="equal">
      <formula>FALSE</formula>
    </cfRule>
    <cfRule type="cellIs" dxfId="12" priority="22" operator="equal">
      <formula>TRUE</formula>
    </cfRule>
  </conditionalFormatting>
  <conditionalFormatting sqref="R108:R116">
    <cfRule type="cellIs" dxfId="11" priority="19" operator="equal">
      <formula>FALSE</formula>
    </cfRule>
    <cfRule type="cellIs" dxfId="10" priority="20" operator="equal">
      <formula>TRUE</formula>
    </cfRule>
  </conditionalFormatting>
  <conditionalFormatting sqref="S108:S116">
    <cfRule type="cellIs" dxfId="9" priority="17" operator="equal">
      <formula>FALSE</formula>
    </cfRule>
    <cfRule type="cellIs" dxfId="8" priority="18" operator="equal">
      <formula>TRUE</formula>
    </cfRule>
  </conditionalFormatting>
  <conditionalFormatting sqref="T108:T116">
    <cfRule type="cellIs" dxfId="7" priority="15" operator="equal">
      <formula>FALSE</formula>
    </cfRule>
    <cfRule type="cellIs" dxfId="6" priority="16" operator="equal">
      <formula>TRUE</formula>
    </cfRule>
  </conditionalFormatting>
  <conditionalFormatting sqref="S114:S116">
    <cfRule type="cellIs" dxfId="5" priority="13" operator="equal">
      <formula>FALSE</formula>
    </cfRule>
    <cfRule type="cellIs" dxfId="4" priority="14" operator="equal">
      <formula>TRUE</formula>
    </cfRule>
  </conditionalFormatting>
  <conditionalFormatting sqref="T114:T116">
    <cfRule type="cellIs" dxfId="3" priority="11" operator="equal">
      <formula>FALSE</formula>
    </cfRule>
    <cfRule type="cellIs" dxfId="2" priority="12" operator="equal">
      <formula>TRUE</formula>
    </cfRule>
  </conditionalFormatting>
  <conditionalFormatting sqref="T114:T116">
    <cfRule type="cellIs" dxfId="1" priority="9" operator="equal">
      <formula>FALSE</formula>
    </cfRule>
    <cfRule type="cellIs" dxfId="0" priority="10" operator="equal">
      <formula>TRUE</formula>
    </cfRule>
  </conditionalFormatting>
  <conditionalFormatting sqref="Y37:AA45">
    <cfRule type="colorScale" priority="7">
      <colorScale>
        <cfvo type="num" val="0"/>
        <cfvo type="num" val="1"/>
        <color rgb="FFFF0000"/>
        <color theme="0"/>
      </colorScale>
    </cfRule>
    <cfRule type="dataBar" priority="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{0AEB542A-9F7F-4019-9BAB-E06D44A2C5EE}</x14:id>
        </ext>
      </extLst>
    </cfRule>
  </conditionalFormatting>
  <conditionalFormatting sqref="Y46:AA54">
    <cfRule type="colorScale" priority="5">
      <colorScale>
        <cfvo type="num" val="0"/>
        <cfvo type="num" val="1"/>
        <color rgb="FFFF0000"/>
        <color theme="0"/>
      </colorScale>
    </cfRule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{25850958-76AD-45CA-BD79-9BBD094871F8}</x14:id>
        </ext>
      </extLst>
    </cfRule>
  </conditionalFormatting>
  <conditionalFormatting sqref="Y55:AA63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{7440851A-1C52-4DBE-895C-CF4047FD86E9}</x14:id>
        </ext>
      </extLst>
    </cfRule>
  </conditionalFormatting>
  <conditionalFormatting sqref="X4:Z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{813653B6-EAC2-4B1D-97D4-8F45A5D7C324}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B542A-9F7F-4019-9BAB-E06D44A2C5E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Y37:AA45</xm:sqref>
        </x14:conditionalFormatting>
        <x14:conditionalFormatting xmlns:xm="http://schemas.microsoft.com/office/excel/2006/main">
          <x14:cfRule type="dataBar" id="{25850958-76AD-45CA-BD79-9BBD094871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Y46:AA54</xm:sqref>
        </x14:conditionalFormatting>
        <x14:conditionalFormatting xmlns:xm="http://schemas.microsoft.com/office/excel/2006/main">
          <x14:cfRule type="dataBar" id="{7440851A-1C52-4DBE-895C-CF4047FD86E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Y55:AA63</xm:sqref>
        </x14:conditionalFormatting>
        <x14:conditionalFormatting xmlns:xm="http://schemas.microsoft.com/office/excel/2006/main">
          <x14:cfRule type="dataBar" id="{813653B6-EAC2-4B1D-97D4-8F45A5D7C32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X4:Z12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31D6C3F-EE1B-4A70-B6B2-3663E707F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Aggregates'!Y55:AA55</xm:f>
              <xm:sqref>AB55</xm:sqref>
            </x14:sparkline>
            <x14:sparkline>
              <xm:f>'Globals Bound-Wise Aggregates'!Y56:AA56</xm:f>
              <xm:sqref>AB56</xm:sqref>
            </x14:sparkline>
            <x14:sparkline>
              <xm:f>'Globals Bound-Wise Aggregates'!Y57:AA57</xm:f>
              <xm:sqref>AB57</xm:sqref>
            </x14:sparkline>
            <x14:sparkline>
              <xm:f>'Globals Bound-Wise Aggregates'!Y58:AA58</xm:f>
              <xm:sqref>AB58</xm:sqref>
            </x14:sparkline>
            <x14:sparkline>
              <xm:f>'Globals Bound-Wise Aggregates'!Y59:AA59</xm:f>
              <xm:sqref>AB59</xm:sqref>
            </x14:sparkline>
            <x14:sparkline>
              <xm:f>'Globals Bound-Wise Aggregates'!Y60:AA60</xm:f>
              <xm:sqref>AB60</xm:sqref>
            </x14:sparkline>
            <x14:sparkline>
              <xm:f>'Globals Bound-Wise Aggregates'!Y61:AA61</xm:f>
              <xm:sqref>AB61</xm:sqref>
            </x14:sparkline>
            <x14:sparkline>
              <xm:f>'Globals Bound-Wise Aggregates'!Y62:AA62</xm:f>
              <xm:sqref>AB62</xm:sqref>
            </x14:sparkline>
            <x14:sparkline>
              <xm:f>'Globals Bound-Wise Aggregates'!Y63:AA63</xm:f>
              <xm:sqref>AB63</xm:sqref>
            </x14:sparkline>
          </x14:sparklines>
        </x14:sparklineGroup>
        <x14:sparklineGroup manualMax="1" manualMin="0" type="column" displayEmptyCellsAs="gap" high="1" minAxisType="custom" maxAxisType="custom" xr2:uid="{EEFC020E-DE6E-4A19-97E6-C3C6A7B6CB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Aggregates'!Y46:AA46</xm:f>
              <xm:sqref>AB46</xm:sqref>
            </x14:sparkline>
            <x14:sparkline>
              <xm:f>'Globals Bound-Wise Aggregates'!Y47:AA47</xm:f>
              <xm:sqref>AB47</xm:sqref>
            </x14:sparkline>
            <x14:sparkline>
              <xm:f>'Globals Bound-Wise Aggregates'!Y48:AA48</xm:f>
              <xm:sqref>AB48</xm:sqref>
            </x14:sparkline>
            <x14:sparkline>
              <xm:f>'Globals Bound-Wise Aggregates'!Y49:AA49</xm:f>
              <xm:sqref>AB49</xm:sqref>
            </x14:sparkline>
            <x14:sparkline>
              <xm:f>'Globals Bound-Wise Aggregates'!Y50:AA50</xm:f>
              <xm:sqref>AB50</xm:sqref>
            </x14:sparkline>
            <x14:sparkline>
              <xm:f>'Globals Bound-Wise Aggregates'!Y51:AA51</xm:f>
              <xm:sqref>AB51</xm:sqref>
            </x14:sparkline>
            <x14:sparkline>
              <xm:f>'Globals Bound-Wise Aggregates'!Y52:AA52</xm:f>
              <xm:sqref>AB52</xm:sqref>
            </x14:sparkline>
            <x14:sparkline>
              <xm:f>'Globals Bound-Wise Aggregates'!Y53:AA53</xm:f>
              <xm:sqref>AB53</xm:sqref>
            </x14:sparkline>
            <x14:sparkline>
              <xm:f>'Globals Bound-Wise Aggregates'!Y54:AA54</xm:f>
              <xm:sqref>AB54</xm:sqref>
            </x14:sparkline>
          </x14:sparklines>
        </x14:sparklineGroup>
        <x14:sparklineGroup manualMax="1" manualMin="0" type="column" displayEmptyCellsAs="gap" high="1" minAxisType="custom" maxAxisType="custom" xr2:uid="{F7F6F19B-8D9D-4120-AE02-E204FFE56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Aggregates'!Y37:AA37</xm:f>
              <xm:sqref>AB37</xm:sqref>
            </x14:sparkline>
            <x14:sparkline>
              <xm:f>'Globals Bound-Wise Aggregates'!Y38:AA38</xm:f>
              <xm:sqref>AB38</xm:sqref>
            </x14:sparkline>
            <x14:sparkline>
              <xm:f>'Globals Bound-Wise Aggregates'!Y39:AA39</xm:f>
              <xm:sqref>AB39</xm:sqref>
            </x14:sparkline>
            <x14:sparkline>
              <xm:f>'Globals Bound-Wise Aggregates'!Y40:AA40</xm:f>
              <xm:sqref>AB40</xm:sqref>
            </x14:sparkline>
            <x14:sparkline>
              <xm:f>'Globals Bound-Wise Aggregates'!Y41:AA41</xm:f>
              <xm:sqref>AB41</xm:sqref>
            </x14:sparkline>
            <x14:sparkline>
              <xm:f>'Globals Bound-Wise Aggregates'!Y42:AA42</xm:f>
              <xm:sqref>AB42</xm:sqref>
            </x14:sparkline>
            <x14:sparkline>
              <xm:f>'Globals Bound-Wise Aggregates'!Y43:AA43</xm:f>
              <xm:sqref>AB43</xm:sqref>
            </x14:sparkline>
            <x14:sparkline>
              <xm:f>'Globals Bound-Wise Aggregates'!Y44:AA44</xm:f>
              <xm:sqref>AB44</xm:sqref>
            </x14:sparkline>
            <x14:sparkline>
              <xm:f>'Globals Bound-Wise Aggregates'!Y45:AA45</xm:f>
              <xm:sqref>AB45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 PS1</vt:lpstr>
      <vt:lpstr>Globals PS2</vt:lpstr>
      <vt:lpstr>Globals PS3</vt:lpstr>
      <vt:lpstr>Globals Bound-Wise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2022-03-17T22:17:17Z</dcterms:modified>
</cp:coreProperties>
</file>