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ffline/"/>
    </mc:Choice>
  </mc:AlternateContent>
  <xr:revisionPtr revIDLastSave="844" documentId="11_F25DC773A252ABDACC104837291955FA5ADE58EC" xr6:coauthVersionLast="47" xr6:coauthVersionMax="47" xr10:uidLastSave="{9D15F946-564B-4A8D-9018-E6018E7A0C1A}"/>
  <bookViews>
    <workbookView xWindow="-110" yWindow="-110" windowWidth="38620" windowHeight="21220" activeTab="3" xr2:uid="{00000000-000D-0000-FFFF-FFFF00000000}"/>
  </bookViews>
  <sheets>
    <sheet name="Globals PS1" sheetId="5" r:id="rId1"/>
    <sheet name="Globals PS2" sheetId="6" r:id="rId2"/>
    <sheet name="Globals PS3" sheetId="7" r:id="rId3"/>
    <sheet name="Global Type-Wise Aggregates" sheetId="2" r:id="rId4"/>
    <sheet name="Globals All-Problems Seqa" sheetId="8" r:id="rId5"/>
    <sheet name="Level-Wise Min-Bound Seqa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49" i="5" l="1"/>
  <c r="AB19" i="5"/>
  <c r="AB73" i="6"/>
  <c r="AB61" i="6"/>
  <c r="Z59" i="6"/>
  <c r="AB49" i="6"/>
  <c r="Z47" i="6"/>
  <c r="AA44" i="6"/>
  <c r="Z35" i="6"/>
  <c r="AA32" i="6"/>
  <c r="AA75" i="7"/>
  <c r="Z74" i="7"/>
  <c r="AA73" i="7"/>
  <c r="AB72" i="7"/>
  <c r="AA71" i="7"/>
  <c r="AB70" i="7"/>
  <c r="Z70" i="7"/>
  <c r="AA61" i="7"/>
  <c r="AB58" i="7"/>
  <c r="Z56" i="7"/>
  <c r="AA49" i="7"/>
  <c r="AB46" i="7"/>
  <c r="Z44" i="7"/>
  <c r="AA37" i="7"/>
  <c r="AB34" i="7"/>
  <c r="Z32" i="7"/>
  <c r="AB22" i="7"/>
  <c r="Z20" i="7"/>
  <c r="AA17" i="7"/>
  <c r="X75" i="7"/>
  <c r="AB75" i="7" s="1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B77" i="7" s="1"/>
  <c r="X74" i="7"/>
  <c r="AB74" i="7" s="1"/>
  <c r="W74" i="7"/>
  <c r="V74" i="7"/>
  <c r="U74" i="7"/>
  <c r="T74" i="7"/>
  <c r="S74" i="7"/>
  <c r="S76" i="7" s="1"/>
  <c r="R74" i="7"/>
  <c r="Q74" i="7"/>
  <c r="AA74" i="7" s="1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C76" i="7" s="1"/>
  <c r="B74" i="7"/>
  <c r="X73" i="7"/>
  <c r="AB73" i="7" s="1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Z73" i="7" s="1"/>
  <c r="I73" i="7"/>
  <c r="H73" i="7"/>
  <c r="G73" i="7"/>
  <c r="F73" i="7"/>
  <c r="E73" i="7"/>
  <c r="D73" i="7"/>
  <c r="C73" i="7"/>
  <c r="B73" i="7"/>
  <c r="X72" i="7"/>
  <c r="W72" i="7"/>
  <c r="W76" i="7" s="1"/>
  <c r="V72" i="7"/>
  <c r="V76" i="7" s="1"/>
  <c r="U72" i="7"/>
  <c r="T72" i="7"/>
  <c r="S72" i="7"/>
  <c r="R72" i="7"/>
  <c r="Q72" i="7"/>
  <c r="P72" i="7"/>
  <c r="O72" i="7"/>
  <c r="O76" i="7" s="1"/>
  <c r="N72" i="7"/>
  <c r="N76" i="7" s="1"/>
  <c r="M72" i="7"/>
  <c r="L72" i="7"/>
  <c r="K72" i="7"/>
  <c r="J72" i="7"/>
  <c r="Z72" i="7" s="1"/>
  <c r="I72" i="7"/>
  <c r="H72" i="7"/>
  <c r="H76" i="7" s="1"/>
  <c r="G72" i="7"/>
  <c r="G76" i="7" s="1"/>
  <c r="F72" i="7"/>
  <c r="F76" i="7" s="1"/>
  <c r="E72" i="7"/>
  <c r="D72" i="7"/>
  <c r="C72" i="7"/>
  <c r="B72" i="7"/>
  <c r="X71" i="7"/>
  <c r="AB71" i="7" s="1"/>
  <c r="W71" i="7"/>
  <c r="W77" i="7" s="1"/>
  <c r="V71" i="7"/>
  <c r="V77" i="7" s="1"/>
  <c r="U71" i="7"/>
  <c r="U77" i="7" s="1"/>
  <c r="T71" i="7"/>
  <c r="S71" i="7"/>
  <c r="R71" i="7"/>
  <c r="Q71" i="7"/>
  <c r="P71" i="7"/>
  <c r="P77" i="7" s="1"/>
  <c r="O71" i="7"/>
  <c r="O77" i="7" s="1"/>
  <c r="N71" i="7"/>
  <c r="N77" i="7" s="1"/>
  <c r="M71" i="7"/>
  <c r="M77" i="7" s="1"/>
  <c r="L71" i="7"/>
  <c r="K71" i="7"/>
  <c r="J71" i="7"/>
  <c r="Z71" i="7" s="1"/>
  <c r="I71" i="7"/>
  <c r="H71" i="7"/>
  <c r="G71" i="7"/>
  <c r="G77" i="7" s="1"/>
  <c r="F71" i="7"/>
  <c r="F77" i="7" s="1"/>
  <c r="E71" i="7"/>
  <c r="E77" i="7" s="1"/>
  <c r="D71" i="7"/>
  <c r="C71" i="7"/>
  <c r="B71" i="7"/>
  <c r="X70" i="7"/>
  <c r="W70" i="7"/>
  <c r="V70" i="7"/>
  <c r="U70" i="7"/>
  <c r="T70" i="7"/>
  <c r="S70" i="7"/>
  <c r="R70" i="7"/>
  <c r="Q70" i="7"/>
  <c r="AA70" i="7" s="1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X69" i="7"/>
  <c r="AB69" i="7" s="1"/>
  <c r="W69" i="7"/>
  <c r="V69" i="7"/>
  <c r="U69" i="7"/>
  <c r="T69" i="7"/>
  <c r="S69" i="7"/>
  <c r="R69" i="7"/>
  <c r="Q69" i="7"/>
  <c r="AA69" i="7" s="1"/>
  <c r="P69" i="7"/>
  <c r="O69" i="7"/>
  <c r="N69" i="7"/>
  <c r="M69" i="7"/>
  <c r="L69" i="7"/>
  <c r="K69" i="7"/>
  <c r="J69" i="7"/>
  <c r="Z69" i="7" s="1"/>
  <c r="I69" i="7"/>
  <c r="H69" i="7"/>
  <c r="G69" i="7"/>
  <c r="F69" i="7"/>
  <c r="E69" i="7"/>
  <c r="D69" i="7"/>
  <c r="C69" i="7"/>
  <c r="B69" i="7"/>
  <c r="X62" i="7"/>
  <c r="AB62" i="7" s="1"/>
  <c r="W62" i="7"/>
  <c r="V62" i="7"/>
  <c r="U62" i="7"/>
  <c r="T62" i="7"/>
  <c r="S62" i="7"/>
  <c r="S64" i="7" s="1"/>
  <c r="R62" i="7"/>
  <c r="Q62" i="7"/>
  <c r="AA62" i="7" s="1"/>
  <c r="P62" i="7"/>
  <c r="O62" i="7"/>
  <c r="N62" i="7"/>
  <c r="M62" i="7"/>
  <c r="L62" i="7"/>
  <c r="K62" i="7"/>
  <c r="K64" i="7" s="1"/>
  <c r="J62" i="7"/>
  <c r="I62" i="7"/>
  <c r="H62" i="7"/>
  <c r="G62" i="7"/>
  <c r="F62" i="7"/>
  <c r="E62" i="7"/>
  <c r="D62" i="7"/>
  <c r="C62" i="7"/>
  <c r="C64" i="7" s="1"/>
  <c r="B62" i="7"/>
  <c r="B64" i="7" s="1"/>
  <c r="X61" i="7"/>
  <c r="AB61" i="7" s="1"/>
  <c r="W61" i="7"/>
  <c r="V61" i="7"/>
  <c r="U61" i="7"/>
  <c r="T61" i="7"/>
  <c r="T63" i="7" s="1"/>
  <c r="S61" i="7"/>
  <c r="S63" i="7" s="1"/>
  <c r="R61" i="7"/>
  <c r="Q61" i="7"/>
  <c r="P61" i="7"/>
  <c r="O61" i="7"/>
  <c r="N61" i="7"/>
  <c r="M61" i="7"/>
  <c r="L61" i="7"/>
  <c r="L63" i="7" s="1"/>
  <c r="K61" i="7"/>
  <c r="K63" i="7" s="1"/>
  <c r="J61" i="7"/>
  <c r="I61" i="7"/>
  <c r="H61" i="7"/>
  <c r="G61" i="7"/>
  <c r="F61" i="7"/>
  <c r="E61" i="7"/>
  <c r="D61" i="7"/>
  <c r="D63" i="7" s="1"/>
  <c r="C61" i="7"/>
  <c r="C63" i="7" s="1"/>
  <c r="B61" i="7"/>
  <c r="X60" i="7"/>
  <c r="AB60" i="7" s="1"/>
  <c r="W60" i="7"/>
  <c r="V60" i="7"/>
  <c r="U60" i="7"/>
  <c r="T60" i="7"/>
  <c r="S60" i="7"/>
  <c r="R60" i="7"/>
  <c r="Q60" i="7"/>
  <c r="AA60" i="7" s="1"/>
  <c r="P60" i="7"/>
  <c r="O60" i="7"/>
  <c r="N60" i="7"/>
  <c r="M60" i="7"/>
  <c r="L60" i="7"/>
  <c r="K60" i="7"/>
  <c r="J60" i="7"/>
  <c r="Z60" i="7" s="1"/>
  <c r="I60" i="7"/>
  <c r="H60" i="7"/>
  <c r="G60" i="7"/>
  <c r="F60" i="7"/>
  <c r="E60" i="7"/>
  <c r="D60" i="7"/>
  <c r="C60" i="7"/>
  <c r="B60" i="7"/>
  <c r="X59" i="7"/>
  <c r="W59" i="7"/>
  <c r="V59" i="7"/>
  <c r="U59" i="7"/>
  <c r="T59" i="7"/>
  <c r="S59" i="7"/>
  <c r="R59" i="7"/>
  <c r="Q59" i="7"/>
  <c r="AA59" i="7" s="1"/>
  <c r="P59" i="7"/>
  <c r="P63" i="7" s="1"/>
  <c r="O59" i="7"/>
  <c r="O63" i="7" s="1"/>
  <c r="N59" i="7"/>
  <c r="M59" i="7"/>
  <c r="L59" i="7"/>
  <c r="K59" i="7"/>
  <c r="J59" i="7"/>
  <c r="Z59" i="7" s="1"/>
  <c r="I59" i="7"/>
  <c r="H59" i="7"/>
  <c r="H63" i="7" s="1"/>
  <c r="G59" i="7"/>
  <c r="G63" i="7" s="1"/>
  <c r="F59" i="7"/>
  <c r="E59" i="7"/>
  <c r="D59" i="7"/>
  <c r="C59" i="7"/>
  <c r="B59" i="7"/>
  <c r="X58" i="7"/>
  <c r="X64" i="7" s="1"/>
  <c r="AB64" i="7" s="1"/>
  <c r="W58" i="7"/>
  <c r="W64" i="7" s="1"/>
  <c r="V58" i="7"/>
  <c r="V64" i="7" s="1"/>
  <c r="U58" i="7"/>
  <c r="T58" i="7"/>
  <c r="S58" i="7"/>
  <c r="R58" i="7"/>
  <c r="Q58" i="7"/>
  <c r="AA58" i="7" s="1"/>
  <c r="P58" i="7"/>
  <c r="P64" i="7" s="1"/>
  <c r="O58" i="7"/>
  <c r="N58" i="7"/>
  <c r="N64" i="7" s="1"/>
  <c r="M58" i="7"/>
  <c r="L58" i="7"/>
  <c r="K58" i="7"/>
  <c r="J58" i="7"/>
  <c r="Z58" i="7" s="1"/>
  <c r="I58" i="7"/>
  <c r="I64" i="7" s="1"/>
  <c r="H58" i="7"/>
  <c r="H64" i="7" s="1"/>
  <c r="G58" i="7"/>
  <c r="G64" i="7" s="1"/>
  <c r="F58" i="7"/>
  <c r="F64" i="7" s="1"/>
  <c r="E58" i="7"/>
  <c r="D58" i="7"/>
  <c r="C58" i="7"/>
  <c r="B58" i="7"/>
  <c r="X57" i="7"/>
  <c r="AB57" i="7" s="1"/>
  <c r="W57" i="7"/>
  <c r="V57" i="7"/>
  <c r="U57" i="7"/>
  <c r="T57" i="7"/>
  <c r="S57" i="7"/>
  <c r="R57" i="7"/>
  <c r="Q57" i="7"/>
  <c r="AA57" i="7" s="1"/>
  <c r="P57" i="7"/>
  <c r="O57" i="7"/>
  <c r="N57" i="7"/>
  <c r="M57" i="7"/>
  <c r="L57" i="7"/>
  <c r="K57" i="7"/>
  <c r="J57" i="7"/>
  <c r="Z57" i="7" s="1"/>
  <c r="I57" i="7"/>
  <c r="H57" i="7"/>
  <c r="G57" i="7"/>
  <c r="F57" i="7"/>
  <c r="E57" i="7"/>
  <c r="D57" i="7"/>
  <c r="C57" i="7"/>
  <c r="B57" i="7"/>
  <c r="X56" i="7"/>
  <c r="AB56" i="7" s="1"/>
  <c r="W56" i="7"/>
  <c r="V56" i="7"/>
  <c r="U56" i="7"/>
  <c r="T56" i="7"/>
  <c r="S56" i="7"/>
  <c r="R56" i="7"/>
  <c r="Q56" i="7"/>
  <c r="AA56" i="7" s="1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X49" i="7"/>
  <c r="AB49" i="7" s="1"/>
  <c r="W49" i="7"/>
  <c r="V49" i="7"/>
  <c r="U49" i="7"/>
  <c r="T49" i="7"/>
  <c r="T51" i="7" s="1"/>
  <c r="S49" i="7"/>
  <c r="R49" i="7"/>
  <c r="Q49" i="7"/>
  <c r="P49" i="7"/>
  <c r="O49" i="7"/>
  <c r="N49" i="7"/>
  <c r="M49" i="7"/>
  <c r="L49" i="7"/>
  <c r="L51" i="7" s="1"/>
  <c r="K49" i="7"/>
  <c r="J49" i="7"/>
  <c r="Z49" i="7" s="1"/>
  <c r="I49" i="7"/>
  <c r="H49" i="7"/>
  <c r="G49" i="7"/>
  <c r="F49" i="7"/>
  <c r="E49" i="7"/>
  <c r="D49" i="7"/>
  <c r="D51" i="7" s="1"/>
  <c r="C49" i="7"/>
  <c r="C51" i="7" s="1"/>
  <c r="B49" i="7"/>
  <c r="X48" i="7"/>
  <c r="AB48" i="7" s="1"/>
  <c r="W48" i="7"/>
  <c r="V48" i="7"/>
  <c r="U48" i="7"/>
  <c r="T48" i="7"/>
  <c r="S48" i="7"/>
  <c r="S50" i="7" s="1"/>
  <c r="R48" i="7"/>
  <c r="R50" i="7" s="1"/>
  <c r="Q48" i="7"/>
  <c r="AA48" i="7" s="1"/>
  <c r="P48" i="7"/>
  <c r="O48" i="7"/>
  <c r="N48" i="7"/>
  <c r="M48" i="7"/>
  <c r="L48" i="7"/>
  <c r="K48" i="7"/>
  <c r="K50" i="7" s="1"/>
  <c r="J48" i="7"/>
  <c r="J50" i="7" s="1"/>
  <c r="Z50" i="7" s="1"/>
  <c r="I48" i="7"/>
  <c r="H48" i="7"/>
  <c r="G48" i="7"/>
  <c r="F48" i="7"/>
  <c r="E48" i="7"/>
  <c r="D48" i="7"/>
  <c r="C48" i="7"/>
  <c r="C50" i="7" s="1"/>
  <c r="B48" i="7"/>
  <c r="B50" i="7" s="1"/>
  <c r="X47" i="7"/>
  <c r="AB47" i="7" s="1"/>
  <c r="W47" i="7"/>
  <c r="V47" i="7"/>
  <c r="U47" i="7"/>
  <c r="T47" i="7"/>
  <c r="S47" i="7"/>
  <c r="R47" i="7"/>
  <c r="Q47" i="7"/>
  <c r="AA47" i="7" s="1"/>
  <c r="P47" i="7"/>
  <c r="O47" i="7"/>
  <c r="N47" i="7"/>
  <c r="M47" i="7"/>
  <c r="L47" i="7"/>
  <c r="K47" i="7"/>
  <c r="J47" i="7"/>
  <c r="Z47" i="7" s="1"/>
  <c r="I47" i="7"/>
  <c r="H47" i="7"/>
  <c r="G47" i="7"/>
  <c r="F47" i="7"/>
  <c r="E47" i="7"/>
  <c r="D47" i="7"/>
  <c r="C47" i="7"/>
  <c r="B47" i="7"/>
  <c r="X46" i="7"/>
  <c r="X50" i="7" s="1"/>
  <c r="AB50" i="7" s="1"/>
  <c r="W46" i="7"/>
  <c r="V46" i="7"/>
  <c r="U46" i="7"/>
  <c r="T46" i="7"/>
  <c r="S46" i="7"/>
  <c r="R46" i="7"/>
  <c r="Q46" i="7"/>
  <c r="AA46" i="7" s="1"/>
  <c r="P46" i="7"/>
  <c r="P50" i="7" s="1"/>
  <c r="O46" i="7"/>
  <c r="N46" i="7"/>
  <c r="M46" i="7"/>
  <c r="L46" i="7"/>
  <c r="K46" i="7"/>
  <c r="J46" i="7"/>
  <c r="Z46" i="7" s="1"/>
  <c r="I46" i="7"/>
  <c r="I50" i="7" s="1"/>
  <c r="H46" i="7"/>
  <c r="H50" i="7" s="1"/>
  <c r="G46" i="7"/>
  <c r="F46" i="7"/>
  <c r="E46" i="7"/>
  <c r="D46" i="7"/>
  <c r="C46" i="7"/>
  <c r="B46" i="7"/>
  <c r="X45" i="7"/>
  <c r="W45" i="7"/>
  <c r="W51" i="7" s="1"/>
  <c r="V45" i="7"/>
  <c r="U45" i="7"/>
  <c r="T45" i="7"/>
  <c r="S45" i="7"/>
  <c r="R45" i="7"/>
  <c r="Q45" i="7"/>
  <c r="AA45" i="7" s="1"/>
  <c r="P45" i="7"/>
  <c r="P51" i="7" s="1"/>
  <c r="O45" i="7"/>
  <c r="O51" i="7" s="1"/>
  <c r="N45" i="7"/>
  <c r="M45" i="7"/>
  <c r="L45" i="7"/>
  <c r="K45" i="7"/>
  <c r="J45" i="7"/>
  <c r="Z45" i="7" s="1"/>
  <c r="I45" i="7"/>
  <c r="H45" i="7"/>
  <c r="H51" i="7" s="1"/>
  <c r="G45" i="7"/>
  <c r="G51" i="7" s="1"/>
  <c r="F45" i="7"/>
  <c r="E45" i="7"/>
  <c r="D45" i="7"/>
  <c r="C45" i="7"/>
  <c r="B45" i="7"/>
  <c r="X44" i="7"/>
  <c r="AB44" i="7" s="1"/>
  <c r="W44" i="7"/>
  <c r="V44" i="7"/>
  <c r="U44" i="7"/>
  <c r="T44" i="7"/>
  <c r="S44" i="7"/>
  <c r="R44" i="7"/>
  <c r="Q44" i="7"/>
  <c r="AA44" i="7" s="1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X43" i="7"/>
  <c r="AB43" i="7" s="1"/>
  <c r="W43" i="7"/>
  <c r="V43" i="7"/>
  <c r="U43" i="7"/>
  <c r="T43" i="7"/>
  <c r="S43" i="7"/>
  <c r="R43" i="7"/>
  <c r="Q43" i="7"/>
  <c r="AA43" i="7" s="1"/>
  <c r="P43" i="7"/>
  <c r="O43" i="7"/>
  <c r="N43" i="7"/>
  <c r="M43" i="7"/>
  <c r="L43" i="7"/>
  <c r="K43" i="7"/>
  <c r="J43" i="7"/>
  <c r="Z43" i="7" s="1"/>
  <c r="I43" i="7"/>
  <c r="H43" i="7"/>
  <c r="G43" i="7"/>
  <c r="F43" i="7"/>
  <c r="E43" i="7"/>
  <c r="D43" i="7"/>
  <c r="C43" i="7"/>
  <c r="B43" i="7"/>
  <c r="X36" i="7"/>
  <c r="AB36" i="7" s="1"/>
  <c r="W36" i="7"/>
  <c r="V36" i="7"/>
  <c r="U36" i="7"/>
  <c r="U38" i="7" s="1"/>
  <c r="T36" i="7"/>
  <c r="T38" i="7" s="1"/>
  <c r="S36" i="7"/>
  <c r="R36" i="7"/>
  <c r="Q36" i="7"/>
  <c r="AA36" i="7" s="1"/>
  <c r="P36" i="7"/>
  <c r="O36" i="7"/>
  <c r="N36" i="7"/>
  <c r="M36" i="7"/>
  <c r="M38" i="7" s="1"/>
  <c r="L36" i="7"/>
  <c r="L38" i="7" s="1"/>
  <c r="K36" i="7"/>
  <c r="J36" i="7"/>
  <c r="Z36" i="7" s="1"/>
  <c r="I36" i="7"/>
  <c r="H36" i="7"/>
  <c r="G36" i="7"/>
  <c r="F36" i="7"/>
  <c r="E36" i="7"/>
  <c r="E38" i="7" s="1"/>
  <c r="D36" i="7"/>
  <c r="D38" i="7" s="1"/>
  <c r="C36" i="7"/>
  <c r="B36" i="7"/>
  <c r="X35" i="7"/>
  <c r="AB35" i="7" s="1"/>
  <c r="W35" i="7"/>
  <c r="V35" i="7"/>
  <c r="U35" i="7"/>
  <c r="T35" i="7"/>
  <c r="T37" i="7" s="1"/>
  <c r="S35" i="7"/>
  <c r="S37" i="7" s="1"/>
  <c r="R35" i="7"/>
  <c r="Q35" i="7"/>
  <c r="AA35" i="7" s="1"/>
  <c r="P35" i="7"/>
  <c r="O35" i="7"/>
  <c r="N35" i="7"/>
  <c r="M35" i="7"/>
  <c r="L35" i="7"/>
  <c r="L37" i="7" s="1"/>
  <c r="K35" i="7"/>
  <c r="K37" i="7" s="1"/>
  <c r="J35" i="7"/>
  <c r="Z35" i="7" s="1"/>
  <c r="I35" i="7"/>
  <c r="H35" i="7"/>
  <c r="G35" i="7"/>
  <c r="F35" i="7"/>
  <c r="E35" i="7"/>
  <c r="D35" i="7"/>
  <c r="D37" i="7" s="1"/>
  <c r="C35" i="7"/>
  <c r="C37" i="7" s="1"/>
  <c r="B35" i="7"/>
  <c r="X34" i="7"/>
  <c r="W34" i="7"/>
  <c r="V34" i="7"/>
  <c r="U34" i="7"/>
  <c r="T34" i="7"/>
  <c r="S34" i="7"/>
  <c r="R34" i="7"/>
  <c r="Q34" i="7"/>
  <c r="AA34" i="7" s="1"/>
  <c r="P34" i="7"/>
  <c r="O34" i="7"/>
  <c r="N34" i="7"/>
  <c r="M34" i="7"/>
  <c r="L34" i="7"/>
  <c r="K34" i="7"/>
  <c r="J34" i="7"/>
  <c r="Z34" i="7" s="1"/>
  <c r="I34" i="7"/>
  <c r="H34" i="7"/>
  <c r="G34" i="7"/>
  <c r="F34" i="7"/>
  <c r="E34" i="7"/>
  <c r="D34" i="7"/>
  <c r="C34" i="7"/>
  <c r="B34" i="7"/>
  <c r="X33" i="7"/>
  <c r="AB33" i="7" s="1"/>
  <c r="W33" i="7"/>
  <c r="V33" i="7"/>
  <c r="U33" i="7"/>
  <c r="T33" i="7"/>
  <c r="S33" i="7"/>
  <c r="R33" i="7"/>
  <c r="R37" i="7" s="1"/>
  <c r="Q33" i="7"/>
  <c r="Q37" i="7" s="1"/>
  <c r="P33" i="7"/>
  <c r="O33" i="7"/>
  <c r="N33" i="7"/>
  <c r="M33" i="7"/>
  <c r="L33" i="7"/>
  <c r="K33" i="7"/>
  <c r="J33" i="7"/>
  <c r="Z33" i="7" s="1"/>
  <c r="I33" i="7"/>
  <c r="I37" i="7" s="1"/>
  <c r="H33" i="7"/>
  <c r="G33" i="7"/>
  <c r="F33" i="7"/>
  <c r="E33" i="7"/>
  <c r="D33" i="7"/>
  <c r="C33" i="7"/>
  <c r="B33" i="7"/>
  <c r="B37" i="7" s="1"/>
  <c r="X32" i="7"/>
  <c r="X38" i="7" s="1"/>
  <c r="AB38" i="7" s="1"/>
  <c r="W32" i="7"/>
  <c r="V32" i="7"/>
  <c r="U32" i="7"/>
  <c r="T32" i="7"/>
  <c r="S32" i="7"/>
  <c r="R32" i="7"/>
  <c r="Q32" i="7"/>
  <c r="P32" i="7"/>
  <c r="P38" i="7" s="1"/>
  <c r="O32" i="7"/>
  <c r="N32" i="7"/>
  <c r="M32" i="7"/>
  <c r="L32" i="7"/>
  <c r="K32" i="7"/>
  <c r="J32" i="7"/>
  <c r="I32" i="7"/>
  <c r="I38" i="7" s="1"/>
  <c r="H32" i="7"/>
  <c r="H38" i="7" s="1"/>
  <c r="G32" i="7"/>
  <c r="F32" i="7"/>
  <c r="E32" i="7"/>
  <c r="D32" i="7"/>
  <c r="C32" i="7"/>
  <c r="B32" i="7"/>
  <c r="X31" i="7"/>
  <c r="AB31" i="7" s="1"/>
  <c r="W31" i="7"/>
  <c r="V31" i="7"/>
  <c r="U31" i="7"/>
  <c r="T31" i="7"/>
  <c r="S31" i="7"/>
  <c r="R31" i="7"/>
  <c r="Q31" i="7"/>
  <c r="AA31" i="7" s="1"/>
  <c r="P31" i="7"/>
  <c r="O31" i="7"/>
  <c r="N31" i="7"/>
  <c r="M31" i="7"/>
  <c r="L31" i="7"/>
  <c r="K31" i="7"/>
  <c r="J31" i="7"/>
  <c r="Z31" i="7" s="1"/>
  <c r="I31" i="7"/>
  <c r="H31" i="7"/>
  <c r="G31" i="7"/>
  <c r="F31" i="7"/>
  <c r="E31" i="7"/>
  <c r="D31" i="7"/>
  <c r="C31" i="7"/>
  <c r="B31" i="7"/>
  <c r="X30" i="7"/>
  <c r="AB30" i="7" s="1"/>
  <c r="W30" i="7"/>
  <c r="V30" i="7"/>
  <c r="U30" i="7"/>
  <c r="T30" i="7"/>
  <c r="S30" i="7"/>
  <c r="R30" i="7"/>
  <c r="Q30" i="7"/>
  <c r="AA30" i="7" s="1"/>
  <c r="P30" i="7"/>
  <c r="O30" i="7"/>
  <c r="N30" i="7"/>
  <c r="M30" i="7"/>
  <c r="L30" i="7"/>
  <c r="K30" i="7"/>
  <c r="J30" i="7"/>
  <c r="Z30" i="7" s="1"/>
  <c r="I30" i="7"/>
  <c r="H30" i="7"/>
  <c r="G30" i="7"/>
  <c r="F30" i="7"/>
  <c r="E30" i="7"/>
  <c r="D30" i="7"/>
  <c r="C30" i="7"/>
  <c r="B30" i="7"/>
  <c r="X23" i="7"/>
  <c r="AB23" i="7" s="1"/>
  <c r="W23" i="7"/>
  <c r="V23" i="7"/>
  <c r="V25" i="7" s="1"/>
  <c r="U23" i="7"/>
  <c r="T23" i="7"/>
  <c r="S23" i="7"/>
  <c r="R23" i="7"/>
  <c r="Q23" i="7"/>
  <c r="AA23" i="7" s="1"/>
  <c r="P23" i="7"/>
  <c r="O23" i="7"/>
  <c r="N23" i="7"/>
  <c r="N25" i="7" s="1"/>
  <c r="M23" i="7"/>
  <c r="L23" i="7"/>
  <c r="K23" i="7"/>
  <c r="J23" i="7"/>
  <c r="Z23" i="7" s="1"/>
  <c r="I23" i="7"/>
  <c r="H23" i="7"/>
  <c r="G23" i="7"/>
  <c r="F23" i="7"/>
  <c r="E23" i="7"/>
  <c r="D23" i="7"/>
  <c r="C23" i="7"/>
  <c r="B23" i="7"/>
  <c r="X22" i="7"/>
  <c r="W22" i="7"/>
  <c r="V22" i="7"/>
  <c r="U22" i="7"/>
  <c r="U24" i="7" s="1"/>
  <c r="T22" i="7"/>
  <c r="T24" i="7" s="1"/>
  <c r="S22" i="7"/>
  <c r="R22" i="7"/>
  <c r="Q22" i="7"/>
  <c r="AA22" i="7" s="1"/>
  <c r="P22" i="7"/>
  <c r="O22" i="7"/>
  <c r="N22" i="7"/>
  <c r="M22" i="7"/>
  <c r="M24" i="7" s="1"/>
  <c r="L22" i="7"/>
  <c r="L24" i="7" s="1"/>
  <c r="K22" i="7"/>
  <c r="J22" i="7"/>
  <c r="Z22" i="7" s="1"/>
  <c r="I22" i="7"/>
  <c r="H22" i="7"/>
  <c r="G22" i="7"/>
  <c r="F22" i="7"/>
  <c r="E22" i="7"/>
  <c r="E24" i="7" s="1"/>
  <c r="D22" i="7"/>
  <c r="D24" i="7" s="1"/>
  <c r="C22" i="7"/>
  <c r="B22" i="7"/>
  <c r="X21" i="7"/>
  <c r="AB21" i="7" s="1"/>
  <c r="W21" i="7"/>
  <c r="V21" i="7"/>
  <c r="U21" i="7"/>
  <c r="T21" i="7"/>
  <c r="S21" i="7"/>
  <c r="R21" i="7"/>
  <c r="Q21" i="7"/>
  <c r="AA21" i="7" s="1"/>
  <c r="P21" i="7"/>
  <c r="O21" i="7"/>
  <c r="N21" i="7"/>
  <c r="M21" i="7"/>
  <c r="L21" i="7"/>
  <c r="K21" i="7"/>
  <c r="J21" i="7"/>
  <c r="Z21" i="7" s="1"/>
  <c r="I21" i="7"/>
  <c r="H21" i="7"/>
  <c r="G21" i="7"/>
  <c r="F21" i="7"/>
  <c r="E21" i="7"/>
  <c r="D21" i="7"/>
  <c r="C21" i="7"/>
  <c r="B21" i="7"/>
  <c r="X20" i="7"/>
  <c r="AB20" i="7" s="1"/>
  <c r="W20" i="7"/>
  <c r="V20" i="7"/>
  <c r="U20" i="7"/>
  <c r="T20" i="7"/>
  <c r="S20" i="7"/>
  <c r="S24" i="7" s="1"/>
  <c r="R20" i="7"/>
  <c r="R24" i="7" s="1"/>
  <c r="Q20" i="7"/>
  <c r="AA20" i="7" s="1"/>
  <c r="P20" i="7"/>
  <c r="O20" i="7"/>
  <c r="N20" i="7"/>
  <c r="M20" i="7"/>
  <c r="L20" i="7"/>
  <c r="K20" i="7"/>
  <c r="K24" i="7" s="1"/>
  <c r="J20" i="7"/>
  <c r="J24" i="7" s="1"/>
  <c r="Z24" i="7" s="1"/>
  <c r="I20" i="7"/>
  <c r="H20" i="7"/>
  <c r="G20" i="7"/>
  <c r="F20" i="7"/>
  <c r="E20" i="7"/>
  <c r="D20" i="7"/>
  <c r="C20" i="7"/>
  <c r="C24" i="7" s="1"/>
  <c r="B20" i="7"/>
  <c r="B24" i="7" s="1"/>
  <c r="X19" i="7"/>
  <c r="AB19" i="7" s="1"/>
  <c r="W19" i="7"/>
  <c r="V19" i="7"/>
  <c r="U19" i="7"/>
  <c r="T19" i="7"/>
  <c r="S19" i="7"/>
  <c r="S25" i="7" s="1"/>
  <c r="R19" i="7"/>
  <c r="R25" i="7" s="1"/>
  <c r="Q19" i="7"/>
  <c r="P19" i="7"/>
  <c r="O19" i="7"/>
  <c r="N19" i="7"/>
  <c r="M19" i="7"/>
  <c r="L19" i="7"/>
  <c r="K19" i="7"/>
  <c r="J19" i="7"/>
  <c r="I19" i="7"/>
  <c r="I25" i="7" s="1"/>
  <c r="H19" i="7"/>
  <c r="G19" i="7"/>
  <c r="F19" i="7"/>
  <c r="E19" i="7"/>
  <c r="D19" i="7"/>
  <c r="D25" i="7" s="1"/>
  <c r="C19" i="7"/>
  <c r="B19" i="7"/>
  <c r="B25" i="7" s="1"/>
  <c r="X18" i="7"/>
  <c r="AB18" i="7" s="1"/>
  <c r="W18" i="7"/>
  <c r="V18" i="7"/>
  <c r="U18" i="7"/>
  <c r="T18" i="7"/>
  <c r="S18" i="7"/>
  <c r="R18" i="7"/>
  <c r="Q18" i="7"/>
  <c r="AA18" i="7" s="1"/>
  <c r="P18" i="7"/>
  <c r="O18" i="7"/>
  <c r="N18" i="7"/>
  <c r="M18" i="7"/>
  <c r="L18" i="7"/>
  <c r="K18" i="7"/>
  <c r="J18" i="7"/>
  <c r="Z18" i="7" s="1"/>
  <c r="I18" i="7"/>
  <c r="H18" i="7"/>
  <c r="G18" i="7"/>
  <c r="F18" i="7"/>
  <c r="E18" i="7"/>
  <c r="D18" i="7"/>
  <c r="C18" i="7"/>
  <c r="B18" i="7"/>
  <c r="X17" i="7"/>
  <c r="AB17" i="7" s="1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Z17" i="7" s="1"/>
  <c r="I17" i="7"/>
  <c r="H17" i="7"/>
  <c r="G17" i="7"/>
  <c r="F17" i="7"/>
  <c r="E17" i="7"/>
  <c r="D17" i="7"/>
  <c r="C17" i="7"/>
  <c r="B17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D11" i="7" s="1"/>
  <c r="C7" i="7"/>
  <c r="C11" i="7" s="1"/>
  <c r="B7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E12" i="7" s="1"/>
  <c r="D6" i="7"/>
  <c r="D12" i="7" s="1"/>
  <c r="C6" i="7"/>
  <c r="B6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R77" i="7"/>
  <c r="Q77" i="7"/>
  <c r="AA77" i="7" s="1"/>
  <c r="X77" i="7"/>
  <c r="AB77" i="7" s="1"/>
  <c r="L77" i="7"/>
  <c r="H77" i="7"/>
  <c r="U76" i="7"/>
  <c r="T76" i="7"/>
  <c r="M76" i="7"/>
  <c r="L76" i="7"/>
  <c r="K76" i="7"/>
  <c r="E76" i="7"/>
  <c r="D76" i="7"/>
  <c r="W63" i="7"/>
  <c r="U64" i="7"/>
  <c r="O64" i="7"/>
  <c r="M64" i="7"/>
  <c r="L64" i="7"/>
  <c r="V63" i="7"/>
  <c r="U63" i="7"/>
  <c r="N63" i="7"/>
  <c r="M63" i="7"/>
  <c r="F63" i="7"/>
  <c r="E63" i="7"/>
  <c r="Q64" i="7"/>
  <c r="AA64" i="7" s="1"/>
  <c r="V50" i="7"/>
  <c r="N50" i="7"/>
  <c r="F50" i="7"/>
  <c r="V51" i="7"/>
  <c r="U51" i="7"/>
  <c r="R51" i="7"/>
  <c r="Q51" i="7"/>
  <c r="AA51" i="7" s="1"/>
  <c r="N51" i="7"/>
  <c r="M51" i="7"/>
  <c r="J51" i="7"/>
  <c r="Z51" i="7" s="1"/>
  <c r="I51" i="7"/>
  <c r="F51" i="7"/>
  <c r="E51" i="7"/>
  <c r="B51" i="7"/>
  <c r="W50" i="7"/>
  <c r="U50" i="7"/>
  <c r="T50" i="7"/>
  <c r="O50" i="7"/>
  <c r="M50" i="7"/>
  <c r="L50" i="7"/>
  <c r="G50" i="7"/>
  <c r="E50" i="7"/>
  <c r="D50" i="7"/>
  <c r="V38" i="7"/>
  <c r="N38" i="7"/>
  <c r="F38" i="7"/>
  <c r="U37" i="7"/>
  <c r="M37" i="7"/>
  <c r="E37" i="7"/>
  <c r="W38" i="7"/>
  <c r="S38" i="7"/>
  <c r="R38" i="7"/>
  <c r="O38" i="7"/>
  <c r="K38" i="7"/>
  <c r="J38" i="7"/>
  <c r="Z38" i="7" s="1"/>
  <c r="G38" i="7"/>
  <c r="C38" i="7"/>
  <c r="B38" i="7"/>
  <c r="X37" i="7"/>
  <c r="AB37" i="7" s="1"/>
  <c r="W37" i="7"/>
  <c r="V37" i="7"/>
  <c r="P37" i="7"/>
  <c r="O37" i="7"/>
  <c r="N37" i="7"/>
  <c r="H37" i="7"/>
  <c r="G37" i="7"/>
  <c r="F37" i="7"/>
  <c r="W25" i="7"/>
  <c r="T25" i="7"/>
  <c r="P25" i="7"/>
  <c r="O25" i="7"/>
  <c r="L25" i="7"/>
  <c r="K25" i="7"/>
  <c r="G25" i="7"/>
  <c r="F25" i="7"/>
  <c r="C25" i="7"/>
  <c r="X24" i="7"/>
  <c r="AB24" i="7" s="1"/>
  <c r="W24" i="7"/>
  <c r="V24" i="7"/>
  <c r="Q24" i="7"/>
  <c r="AA24" i="7" s="1"/>
  <c r="P24" i="7"/>
  <c r="O24" i="7"/>
  <c r="N24" i="7"/>
  <c r="I24" i="7"/>
  <c r="H24" i="7"/>
  <c r="G24" i="7"/>
  <c r="F24" i="7"/>
  <c r="Q12" i="7"/>
  <c r="P12" i="7"/>
  <c r="X75" i="6"/>
  <c r="AB75" i="6" s="1"/>
  <c r="W75" i="6"/>
  <c r="V75" i="6"/>
  <c r="U75" i="6"/>
  <c r="T75" i="6"/>
  <c r="S75" i="6"/>
  <c r="R75" i="6"/>
  <c r="Q75" i="6"/>
  <c r="Q77" i="6" s="1"/>
  <c r="AA77" i="6" s="1"/>
  <c r="P75" i="6"/>
  <c r="O75" i="6"/>
  <c r="N75" i="6"/>
  <c r="M75" i="6"/>
  <c r="L75" i="6"/>
  <c r="K75" i="6"/>
  <c r="J75" i="6"/>
  <c r="Z75" i="6" s="1"/>
  <c r="I75" i="6"/>
  <c r="I77" i="6" s="1"/>
  <c r="H75" i="6"/>
  <c r="G75" i="6"/>
  <c r="F75" i="6"/>
  <c r="E75" i="6"/>
  <c r="D75" i="6"/>
  <c r="C75" i="6"/>
  <c r="B75" i="6"/>
  <c r="X74" i="6"/>
  <c r="X76" i="6" s="1"/>
  <c r="AB76" i="6" s="1"/>
  <c r="W74" i="6"/>
  <c r="V74" i="6"/>
  <c r="U74" i="6"/>
  <c r="T74" i="6"/>
  <c r="S74" i="6"/>
  <c r="R74" i="6"/>
  <c r="Q74" i="6"/>
  <c r="AA74" i="6" s="1"/>
  <c r="P74" i="6"/>
  <c r="P76" i="6" s="1"/>
  <c r="O74" i="6"/>
  <c r="N74" i="6"/>
  <c r="M74" i="6"/>
  <c r="L74" i="6"/>
  <c r="K74" i="6"/>
  <c r="J74" i="6"/>
  <c r="Z74" i="6" s="1"/>
  <c r="I74" i="6"/>
  <c r="H74" i="6"/>
  <c r="H76" i="6" s="1"/>
  <c r="G74" i="6"/>
  <c r="F74" i="6"/>
  <c r="E74" i="6"/>
  <c r="D74" i="6"/>
  <c r="C74" i="6"/>
  <c r="B74" i="6"/>
  <c r="X73" i="6"/>
  <c r="W73" i="6"/>
  <c r="V73" i="6"/>
  <c r="U73" i="6"/>
  <c r="T73" i="6"/>
  <c r="S73" i="6"/>
  <c r="R73" i="6"/>
  <c r="Q73" i="6"/>
  <c r="AA73" i="6" s="1"/>
  <c r="P73" i="6"/>
  <c r="O73" i="6"/>
  <c r="N73" i="6"/>
  <c r="M73" i="6"/>
  <c r="L73" i="6"/>
  <c r="K73" i="6"/>
  <c r="J73" i="6"/>
  <c r="Z73" i="6" s="1"/>
  <c r="I73" i="6"/>
  <c r="H73" i="6"/>
  <c r="G73" i="6"/>
  <c r="F73" i="6"/>
  <c r="E73" i="6"/>
  <c r="D73" i="6"/>
  <c r="C73" i="6"/>
  <c r="B73" i="6"/>
  <c r="X72" i="6"/>
  <c r="AB72" i="6" s="1"/>
  <c r="W72" i="6"/>
  <c r="V72" i="6"/>
  <c r="V76" i="6" s="1"/>
  <c r="U72" i="6"/>
  <c r="T72" i="6"/>
  <c r="S72" i="6"/>
  <c r="R72" i="6"/>
  <c r="Q72" i="6"/>
  <c r="AA72" i="6" s="1"/>
  <c r="P72" i="6"/>
  <c r="O72" i="6"/>
  <c r="N72" i="6"/>
  <c r="N76" i="6" s="1"/>
  <c r="M72" i="6"/>
  <c r="L72" i="6"/>
  <c r="K72" i="6"/>
  <c r="J72" i="6"/>
  <c r="Z72" i="6" s="1"/>
  <c r="I72" i="6"/>
  <c r="H72" i="6"/>
  <c r="G72" i="6"/>
  <c r="F72" i="6"/>
  <c r="F76" i="6" s="1"/>
  <c r="E72" i="6"/>
  <c r="D72" i="6"/>
  <c r="C72" i="6"/>
  <c r="B72" i="6"/>
  <c r="X71" i="6"/>
  <c r="AB71" i="6" s="1"/>
  <c r="W71" i="6"/>
  <c r="W77" i="6" s="1"/>
  <c r="V71" i="6"/>
  <c r="U71" i="6"/>
  <c r="T71" i="6"/>
  <c r="S71" i="6"/>
  <c r="R71" i="6"/>
  <c r="Q71" i="6"/>
  <c r="AA71" i="6" s="1"/>
  <c r="P71" i="6"/>
  <c r="O71" i="6"/>
  <c r="N71" i="6"/>
  <c r="M71" i="6"/>
  <c r="L71" i="6"/>
  <c r="K71" i="6"/>
  <c r="J71" i="6"/>
  <c r="Z71" i="6" s="1"/>
  <c r="I71" i="6"/>
  <c r="H71" i="6"/>
  <c r="G71" i="6"/>
  <c r="G77" i="6" s="1"/>
  <c r="F71" i="6"/>
  <c r="E71" i="6"/>
  <c r="D71" i="6"/>
  <c r="C71" i="6"/>
  <c r="B71" i="6"/>
  <c r="X70" i="6"/>
  <c r="AB70" i="6" s="1"/>
  <c r="W70" i="6"/>
  <c r="V70" i="6"/>
  <c r="U70" i="6"/>
  <c r="T70" i="6"/>
  <c r="S70" i="6"/>
  <c r="R70" i="6"/>
  <c r="Q70" i="6"/>
  <c r="AA70" i="6" s="1"/>
  <c r="P70" i="6"/>
  <c r="O70" i="6"/>
  <c r="N70" i="6"/>
  <c r="M70" i="6"/>
  <c r="L70" i="6"/>
  <c r="K70" i="6"/>
  <c r="J70" i="6"/>
  <c r="Z70" i="6" s="1"/>
  <c r="I70" i="6"/>
  <c r="H70" i="6"/>
  <c r="G70" i="6"/>
  <c r="F70" i="6"/>
  <c r="E70" i="6"/>
  <c r="D70" i="6"/>
  <c r="C70" i="6"/>
  <c r="B70" i="6"/>
  <c r="X69" i="6"/>
  <c r="AB69" i="6" s="1"/>
  <c r="W69" i="6"/>
  <c r="V69" i="6"/>
  <c r="U69" i="6"/>
  <c r="T69" i="6"/>
  <c r="S69" i="6"/>
  <c r="R69" i="6"/>
  <c r="Q69" i="6"/>
  <c r="AA69" i="6" s="1"/>
  <c r="P69" i="6"/>
  <c r="O69" i="6"/>
  <c r="N69" i="6"/>
  <c r="M69" i="6"/>
  <c r="L69" i="6"/>
  <c r="K69" i="6"/>
  <c r="J69" i="6"/>
  <c r="Z69" i="6" s="1"/>
  <c r="I69" i="6"/>
  <c r="H69" i="6"/>
  <c r="G69" i="6"/>
  <c r="F69" i="6"/>
  <c r="E69" i="6"/>
  <c r="D69" i="6"/>
  <c r="C69" i="6"/>
  <c r="B69" i="6"/>
  <c r="X62" i="6"/>
  <c r="AB62" i="6" s="1"/>
  <c r="W62" i="6"/>
  <c r="V62" i="6"/>
  <c r="U62" i="6"/>
  <c r="T62" i="6"/>
  <c r="S62" i="6"/>
  <c r="R62" i="6"/>
  <c r="Q62" i="6"/>
  <c r="AA62" i="6" s="1"/>
  <c r="P62" i="6"/>
  <c r="O62" i="6"/>
  <c r="N62" i="6"/>
  <c r="M62" i="6"/>
  <c r="L62" i="6"/>
  <c r="K62" i="6"/>
  <c r="J62" i="6"/>
  <c r="Z62" i="6" s="1"/>
  <c r="I62" i="6"/>
  <c r="H62" i="6"/>
  <c r="G62" i="6"/>
  <c r="F62" i="6"/>
  <c r="E62" i="6"/>
  <c r="D62" i="6"/>
  <c r="C62" i="6"/>
  <c r="B62" i="6"/>
  <c r="X61" i="6"/>
  <c r="W61" i="6"/>
  <c r="V61" i="6"/>
  <c r="U61" i="6"/>
  <c r="T61" i="6"/>
  <c r="S61" i="6"/>
  <c r="R61" i="6"/>
  <c r="Q61" i="6"/>
  <c r="AA61" i="6" s="1"/>
  <c r="P61" i="6"/>
  <c r="O61" i="6"/>
  <c r="N61" i="6"/>
  <c r="M61" i="6"/>
  <c r="L61" i="6"/>
  <c r="K61" i="6"/>
  <c r="J61" i="6"/>
  <c r="J63" i="6" s="1"/>
  <c r="Z63" i="6" s="1"/>
  <c r="I61" i="6"/>
  <c r="H61" i="6"/>
  <c r="G61" i="6"/>
  <c r="F61" i="6"/>
  <c r="E61" i="6"/>
  <c r="D61" i="6"/>
  <c r="C61" i="6"/>
  <c r="B61" i="6"/>
  <c r="B63" i="6" s="1"/>
  <c r="X60" i="6"/>
  <c r="AB60" i="6" s="1"/>
  <c r="W60" i="6"/>
  <c r="V60" i="6"/>
  <c r="U60" i="6"/>
  <c r="T60" i="6"/>
  <c r="S60" i="6"/>
  <c r="R60" i="6"/>
  <c r="Q60" i="6"/>
  <c r="AA60" i="6" s="1"/>
  <c r="P60" i="6"/>
  <c r="O60" i="6"/>
  <c r="N60" i="6"/>
  <c r="M60" i="6"/>
  <c r="L60" i="6"/>
  <c r="K60" i="6"/>
  <c r="J60" i="6"/>
  <c r="Z60" i="6" s="1"/>
  <c r="I60" i="6"/>
  <c r="H60" i="6"/>
  <c r="G60" i="6"/>
  <c r="F60" i="6"/>
  <c r="E60" i="6"/>
  <c r="D60" i="6"/>
  <c r="C60" i="6"/>
  <c r="B60" i="6"/>
  <c r="X59" i="6"/>
  <c r="AB59" i="6" s="1"/>
  <c r="W59" i="6"/>
  <c r="W63" i="6" s="1"/>
  <c r="V59" i="6"/>
  <c r="U59" i="6"/>
  <c r="T59" i="6"/>
  <c r="S59" i="6"/>
  <c r="R59" i="6"/>
  <c r="Q59" i="6"/>
  <c r="AA59" i="6" s="1"/>
  <c r="P59" i="6"/>
  <c r="O59" i="6"/>
  <c r="O63" i="6" s="1"/>
  <c r="N59" i="6"/>
  <c r="M59" i="6"/>
  <c r="L59" i="6"/>
  <c r="K59" i="6"/>
  <c r="J59" i="6"/>
  <c r="I59" i="6"/>
  <c r="H59" i="6"/>
  <c r="G59" i="6"/>
  <c r="G63" i="6" s="1"/>
  <c r="F59" i="6"/>
  <c r="E59" i="6"/>
  <c r="D59" i="6"/>
  <c r="C59" i="6"/>
  <c r="B59" i="6"/>
  <c r="X58" i="6"/>
  <c r="X64" i="6" s="1"/>
  <c r="AB64" i="6" s="1"/>
  <c r="W58" i="6"/>
  <c r="V58" i="6"/>
  <c r="U58" i="6"/>
  <c r="T58" i="6"/>
  <c r="S58" i="6"/>
  <c r="R58" i="6"/>
  <c r="Q58" i="6"/>
  <c r="AA58" i="6" s="1"/>
  <c r="P58" i="6"/>
  <c r="P64" i="6" s="1"/>
  <c r="O58" i="6"/>
  <c r="N58" i="6"/>
  <c r="M58" i="6"/>
  <c r="L58" i="6"/>
  <c r="K58" i="6"/>
  <c r="J58" i="6"/>
  <c r="Z58" i="6" s="1"/>
  <c r="I58" i="6"/>
  <c r="H58" i="6"/>
  <c r="H64" i="6" s="1"/>
  <c r="G58" i="6"/>
  <c r="F58" i="6"/>
  <c r="E58" i="6"/>
  <c r="D58" i="6"/>
  <c r="C58" i="6"/>
  <c r="B58" i="6"/>
  <c r="X57" i="6"/>
  <c r="AB57" i="6" s="1"/>
  <c r="W57" i="6"/>
  <c r="V57" i="6"/>
  <c r="U57" i="6"/>
  <c r="T57" i="6"/>
  <c r="S57" i="6"/>
  <c r="R57" i="6"/>
  <c r="Q57" i="6"/>
  <c r="AA57" i="6" s="1"/>
  <c r="P57" i="6"/>
  <c r="O57" i="6"/>
  <c r="N57" i="6"/>
  <c r="M57" i="6"/>
  <c r="L57" i="6"/>
  <c r="K57" i="6"/>
  <c r="J57" i="6"/>
  <c r="Z57" i="6" s="1"/>
  <c r="I57" i="6"/>
  <c r="H57" i="6"/>
  <c r="G57" i="6"/>
  <c r="F57" i="6"/>
  <c r="E57" i="6"/>
  <c r="D57" i="6"/>
  <c r="C57" i="6"/>
  <c r="B57" i="6"/>
  <c r="X56" i="6"/>
  <c r="AB56" i="6" s="1"/>
  <c r="W56" i="6"/>
  <c r="V56" i="6"/>
  <c r="U56" i="6"/>
  <c r="T56" i="6"/>
  <c r="S56" i="6"/>
  <c r="R56" i="6"/>
  <c r="Q56" i="6"/>
  <c r="AA56" i="6" s="1"/>
  <c r="P56" i="6"/>
  <c r="O56" i="6"/>
  <c r="N56" i="6"/>
  <c r="M56" i="6"/>
  <c r="L56" i="6"/>
  <c r="K56" i="6"/>
  <c r="J56" i="6"/>
  <c r="Z56" i="6" s="1"/>
  <c r="I56" i="6"/>
  <c r="H56" i="6"/>
  <c r="G56" i="6"/>
  <c r="F56" i="6"/>
  <c r="E56" i="6"/>
  <c r="D56" i="6"/>
  <c r="C56" i="6"/>
  <c r="B56" i="6"/>
  <c r="X49" i="6"/>
  <c r="W49" i="6"/>
  <c r="V49" i="6"/>
  <c r="U49" i="6"/>
  <c r="T49" i="6"/>
  <c r="S49" i="6"/>
  <c r="S51" i="6" s="1"/>
  <c r="R49" i="6"/>
  <c r="R51" i="6" s="1"/>
  <c r="Q49" i="6"/>
  <c r="AA49" i="6" s="1"/>
  <c r="P49" i="6"/>
  <c r="O49" i="6"/>
  <c r="N49" i="6"/>
  <c r="M49" i="6"/>
  <c r="L49" i="6"/>
  <c r="K49" i="6"/>
  <c r="K51" i="6" s="1"/>
  <c r="J49" i="6"/>
  <c r="Z49" i="6" s="1"/>
  <c r="I49" i="6"/>
  <c r="H49" i="6"/>
  <c r="G49" i="6"/>
  <c r="F49" i="6"/>
  <c r="E49" i="6"/>
  <c r="D49" i="6"/>
  <c r="C49" i="6"/>
  <c r="C51" i="6" s="1"/>
  <c r="B49" i="6"/>
  <c r="B51" i="6" s="1"/>
  <c r="X48" i="6"/>
  <c r="AB48" i="6" s="1"/>
  <c r="W48" i="6"/>
  <c r="V48" i="6"/>
  <c r="U48" i="6"/>
  <c r="T48" i="6"/>
  <c r="S48" i="6"/>
  <c r="R48" i="6"/>
  <c r="Q48" i="6"/>
  <c r="Q50" i="6" s="1"/>
  <c r="AA50" i="6" s="1"/>
  <c r="P48" i="6"/>
  <c r="O48" i="6"/>
  <c r="N48" i="6"/>
  <c r="M48" i="6"/>
  <c r="L48" i="6"/>
  <c r="K48" i="6"/>
  <c r="J48" i="6"/>
  <c r="Z48" i="6" s="1"/>
  <c r="I48" i="6"/>
  <c r="I50" i="6" s="1"/>
  <c r="H48" i="6"/>
  <c r="G48" i="6"/>
  <c r="F48" i="6"/>
  <c r="E48" i="6"/>
  <c r="D48" i="6"/>
  <c r="C48" i="6"/>
  <c r="B48" i="6"/>
  <c r="X47" i="6"/>
  <c r="AB47" i="6" s="1"/>
  <c r="W47" i="6"/>
  <c r="V47" i="6"/>
  <c r="U47" i="6"/>
  <c r="T47" i="6"/>
  <c r="S47" i="6"/>
  <c r="R47" i="6"/>
  <c r="Q47" i="6"/>
  <c r="AA47" i="6" s="1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X46" i="6"/>
  <c r="W46" i="6"/>
  <c r="W50" i="6" s="1"/>
  <c r="V46" i="6"/>
  <c r="U46" i="6"/>
  <c r="T46" i="6"/>
  <c r="S46" i="6"/>
  <c r="R46" i="6"/>
  <c r="Q46" i="6"/>
  <c r="AA46" i="6" s="1"/>
  <c r="P46" i="6"/>
  <c r="P50" i="6" s="1"/>
  <c r="O46" i="6"/>
  <c r="N46" i="6"/>
  <c r="M46" i="6"/>
  <c r="L46" i="6"/>
  <c r="K46" i="6"/>
  <c r="J46" i="6"/>
  <c r="Z46" i="6" s="1"/>
  <c r="I46" i="6"/>
  <c r="H46" i="6"/>
  <c r="H50" i="6" s="1"/>
  <c r="G46" i="6"/>
  <c r="G50" i="6" s="1"/>
  <c r="F46" i="6"/>
  <c r="E46" i="6"/>
  <c r="D46" i="6"/>
  <c r="C46" i="6"/>
  <c r="B46" i="6"/>
  <c r="X45" i="6"/>
  <c r="AB45" i="6" s="1"/>
  <c r="W45" i="6"/>
  <c r="W51" i="6" s="1"/>
  <c r="V45" i="6"/>
  <c r="U45" i="6"/>
  <c r="T45" i="6"/>
  <c r="S45" i="6"/>
  <c r="R45" i="6"/>
  <c r="Q45" i="6"/>
  <c r="Q51" i="6" s="1"/>
  <c r="AA51" i="6" s="1"/>
  <c r="P45" i="6"/>
  <c r="O45" i="6"/>
  <c r="O51" i="6" s="1"/>
  <c r="N45" i="6"/>
  <c r="N51" i="6" s="1"/>
  <c r="M45" i="6"/>
  <c r="L45" i="6"/>
  <c r="K45" i="6"/>
  <c r="J45" i="6"/>
  <c r="Z45" i="6" s="1"/>
  <c r="I45" i="6"/>
  <c r="H45" i="6"/>
  <c r="G45" i="6"/>
  <c r="G51" i="6" s="1"/>
  <c r="F45" i="6"/>
  <c r="F51" i="6" s="1"/>
  <c r="E45" i="6"/>
  <c r="D45" i="6"/>
  <c r="C45" i="6"/>
  <c r="B45" i="6"/>
  <c r="X44" i="6"/>
  <c r="AB44" i="6" s="1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Z44" i="6" s="1"/>
  <c r="I44" i="6"/>
  <c r="H44" i="6"/>
  <c r="G44" i="6"/>
  <c r="F44" i="6"/>
  <c r="E44" i="6"/>
  <c r="D44" i="6"/>
  <c r="C44" i="6"/>
  <c r="B44" i="6"/>
  <c r="X43" i="6"/>
  <c r="AB43" i="6" s="1"/>
  <c r="W43" i="6"/>
  <c r="V43" i="6"/>
  <c r="U43" i="6"/>
  <c r="T43" i="6"/>
  <c r="S43" i="6"/>
  <c r="R43" i="6"/>
  <c r="Q43" i="6"/>
  <c r="AA43" i="6" s="1"/>
  <c r="P43" i="6"/>
  <c r="O43" i="6"/>
  <c r="N43" i="6"/>
  <c r="M43" i="6"/>
  <c r="L43" i="6"/>
  <c r="K43" i="6"/>
  <c r="J43" i="6"/>
  <c r="Z43" i="6" s="1"/>
  <c r="I43" i="6"/>
  <c r="H43" i="6"/>
  <c r="G43" i="6"/>
  <c r="F43" i="6"/>
  <c r="E43" i="6"/>
  <c r="D43" i="6"/>
  <c r="C43" i="6"/>
  <c r="B43" i="6"/>
  <c r="X36" i="6"/>
  <c r="AB36" i="6" s="1"/>
  <c r="W36" i="6"/>
  <c r="V36" i="6"/>
  <c r="U36" i="6"/>
  <c r="T36" i="6"/>
  <c r="S36" i="6"/>
  <c r="R36" i="6"/>
  <c r="Q36" i="6"/>
  <c r="AA36" i="6" s="1"/>
  <c r="P36" i="6"/>
  <c r="O36" i="6"/>
  <c r="N36" i="6"/>
  <c r="M36" i="6"/>
  <c r="L36" i="6"/>
  <c r="K36" i="6"/>
  <c r="J36" i="6"/>
  <c r="Z36" i="6" s="1"/>
  <c r="I36" i="6"/>
  <c r="H36" i="6"/>
  <c r="G36" i="6"/>
  <c r="F36" i="6"/>
  <c r="E36" i="6"/>
  <c r="D36" i="6"/>
  <c r="C36" i="6"/>
  <c r="B36" i="6"/>
  <c r="X35" i="6"/>
  <c r="AB35" i="6" s="1"/>
  <c r="W35" i="6"/>
  <c r="V35" i="6"/>
  <c r="U35" i="6"/>
  <c r="T35" i="6"/>
  <c r="S35" i="6"/>
  <c r="R35" i="6"/>
  <c r="Q35" i="6"/>
  <c r="AA35" i="6" s="1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B37" i="6" s="1"/>
  <c r="X34" i="6"/>
  <c r="AB34" i="6" s="1"/>
  <c r="W34" i="6"/>
  <c r="V34" i="6"/>
  <c r="U34" i="6"/>
  <c r="T34" i="6"/>
  <c r="S34" i="6"/>
  <c r="R34" i="6"/>
  <c r="Q34" i="6"/>
  <c r="AA34" i="6" s="1"/>
  <c r="P34" i="6"/>
  <c r="O34" i="6"/>
  <c r="N34" i="6"/>
  <c r="M34" i="6"/>
  <c r="L34" i="6"/>
  <c r="K34" i="6"/>
  <c r="J34" i="6"/>
  <c r="Z34" i="6" s="1"/>
  <c r="I34" i="6"/>
  <c r="H34" i="6"/>
  <c r="G34" i="6"/>
  <c r="F34" i="6"/>
  <c r="E34" i="6"/>
  <c r="D34" i="6"/>
  <c r="C34" i="6"/>
  <c r="B34" i="6"/>
  <c r="X33" i="6"/>
  <c r="AB33" i="6" s="1"/>
  <c r="W33" i="6"/>
  <c r="V33" i="6"/>
  <c r="U33" i="6"/>
  <c r="T33" i="6"/>
  <c r="S33" i="6"/>
  <c r="R33" i="6"/>
  <c r="Q33" i="6"/>
  <c r="AA33" i="6" s="1"/>
  <c r="P33" i="6"/>
  <c r="P37" i="6" s="1"/>
  <c r="O33" i="6"/>
  <c r="N33" i="6"/>
  <c r="M33" i="6"/>
  <c r="L33" i="6"/>
  <c r="K33" i="6"/>
  <c r="J33" i="6"/>
  <c r="Z33" i="6" s="1"/>
  <c r="I33" i="6"/>
  <c r="H33" i="6"/>
  <c r="H37" i="6" s="1"/>
  <c r="G33" i="6"/>
  <c r="F33" i="6"/>
  <c r="E33" i="6"/>
  <c r="E37" i="6" s="1"/>
  <c r="D33" i="6"/>
  <c r="C33" i="6"/>
  <c r="B33" i="6"/>
  <c r="X32" i="6"/>
  <c r="W32" i="6"/>
  <c r="V32" i="6"/>
  <c r="U32" i="6"/>
  <c r="T32" i="6"/>
  <c r="S32" i="6"/>
  <c r="R32" i="6"/>
  <c r="Q32" i="6"/>
  <c r="P32" i="6"/>
  <c r="P38" i="6" s="1"/>
  <c r="O32" i="6"/>
  <c r="N32" i="6"/>
  <c r="M32" i="6"/>
  <c r="L32" i="6"/>
  <c r="K32" i="6"/>
  <c r="J32" i="6"/>
  <c r="Z32" i="6" s="1"/>
  <c r="I32" i="6"/>
  <c r="H32" i="6"/>
  <c r="H38" i="6" s="1"/>
  <c r="G32" i="6"/>
  <c r="F32" i="6"/>
  <c r="E32" i="6"/>
  <c r="D32" i="6"/>
  <c r="C32" i="6"/>
  <c r="B32" i="6"/>
  <c r="X31" i="6"/>
  <c r="AB31" i="6" s="1"/>
  <c r="W31" i="6"/>
  <c r="V31" i="6"/>
  <c r="U31" i="6"/>
  <c r="T31" i="6"/>
  <c r="S31" i="6"/>
  <c r="R31" i="6"/>
  <c r="Q31" i="6"/>
  <c r="AA31" i="6" s="1"/>
  <c r="P31" i="6"/>
  <c r="O31" i="6"/>
  <c r="N31" i="6"/>
  <c r="M31" i="6"/>
  <c r="L31" i="6"/>
  <c r="K31" i="6"/>
  <c r="J31" i="6"/>
  <c r="Z31" i="6" s="1"/>
  <c r="I31" i="6"/>
  <c r="H31" i="6"/>
  <c r="G31" i="6"/>
  <c r="F31" i="6"/>
  <c r="E31" i="6"/>
  <c r="D31" i="6"/>
  <c r="C31" i="6"/>
  <c r="B31" i="6"/>
  <c r="X30" i="6"/>
  <c r="AB30" i="6" s="1"/>
  <c r="W30" i="6"/>
  <c r="V30" i="6"/>
  <c r="U30" i="6"/>
  <c r="T30" i="6"/>
  <c r="S30" i="6"/>
  <c r="R30" i="6"/>
  <c r="Q30" i="6"/>
  <c r="AA30" i="6" s="1"/>
  <c r="P30" i="6"/>
  <c r="O30" i="6"/>
  <c r="N30" i="6"/>
  <c r="M30" i="6"/>
  <c r="L30" i="6"/>
  <c r="K30" i="6"/>
  <c r="J30" i="6"/>
  <c r="Z30" i="6" s="1"/>
  <c r="I30" i="6"/>
  <c r="H30" i="6"/>
  <c r="G30" i="6"/>
  <c r="F30" i="6"/>
  <c r="E30" i="6"/>
  <c r="D30" i="6"/>
  <c r="C30" i="6"/>
  <c r="B30" i="6"/>
  <c r="X23" i="6"/>
  <c r="AB23" i="6" s="1"/>
  <c r="W23" i="6"/>
  <c r="V23" i="6"/>
  <c r="U23" i="6"/>
  <c r="U25" i="6" s="1"/>
  <c r="T23" i="6"/>
  <c r="T25" i="6" s="1"/>
  <c r="S23" i="6"/>
  <c r="R23" i="6"/>
  <c r="Q23" i="6"/>
  <c r="AA23" i="6" s="1"/>
  <c r="P23" i="6"/>
  <c r="O23" i="6"/>
  <c r="N23" i="6"/>
  <c r="M23" i="6"/>
  <c r="M25" i="6" s="1"/>
  <c r="L23" i="6"/>
  <c r="L25" i="6" s="1"/>
  <c r="K23" i="6"/>
  <c r="J23" i="6"/>
  <c r="Z23" i="6" s="1"/>
  <c r="I23" i="6"/>
  <c r="H23" i="6"/>
  <c r="G23" i="6"/>
  <c r="F23" i="6"/>
  <c r="E23" i="6"/>
  <c r="E25" i="6" s="1"/>
  <c r="D23" i="6"/>
  <c r="C23" i="6"/>
  <c r="B23" i="6"/>
  <c r="X22" i="6"/>
  <c r="AB22" i="6" s="1"/>
  <c r="W22" i="6"/>
  <c r="V22" i="6"/>
  <c r="U22" i="6"/>
  <c r="T22" i="6"/>
  <c r="T24" i="6" s="1"/>
  <c r="S22" i="6"/>
  <c r="R22" i="6"/>
  <c r="Q22" i="6"/>
  <c r="AA22" i="6" s="1"/>
  <c r="P22" i="6"/>
  <c r="O22" i="6"/>
  <c r="N22" i="6"/>
  <c r="M22" i="6"/>
  <c r="L22" i="6"/>
  <c r="L24" i="6" s="1"/>
  <c r="K22" i="6"/>
  <c r="K24" i="6" s="1"/>
  <c r="J22" i="6"/>
  <c r="Z22" i="6" s="1"/>
  <c r="I22" i="6"/>
  <c r="H22" i="6"/>
  <c r="G22" i="6"/>
  <c r="F22" i="6"/>
  <c r="E22" i="6"/>
  <c r="D22" i="6"/>
  <c r="D24" i="6" s="1"/>
  <c r="C22" i="6"/>
  <c r="B22" i="6"/>
  <c r="X21" i="6"/>
  <c r="AB21" i="6" s="1"/>
  <c r="W21" i="6"/>
  <c r="V21" i="6"/>
  <c r="U21" i="6"/>
  <c r="T21" i="6"/>
  <c r="S21" i="6"/>
  <c r="R21" i="6"/>
  <c r="Q21" i="6"/>
  <c r="AA21" i="6" s="1"/>
  <c r="P21" i="6"/>
  <c r="O21" i="6"/>
  <c r="N21" i="6"/>
  <c r="M21" i="6"/>
  <c r="L21" i="6"/>
  <c r="K21" i="6"/>
  <c r="J21" i="6"/>
  <c r="Z21" i="6" s="1"/>
  <c r="I21" i="6"/>
  <c r="H21" i="6"/>
  <c r="G21" i="6"/>
  <c r="F21" i="6"/>
  <c r="E21" i="6"/>
  <c r="D21" i="6"/>
  <c r="C21" i="6"/>
  <c r="B21" i="6"/>
  <c r="X20" i="6"/>
  <c r="AB20" i="6" s="1"/>
  <c r="W20" i="6"/>
  <c r="V20" i="6"/>
  <c r="U20" i="6"/>
  <c r="T20" i="6"/>
  <c r="S20" i="6"/>
  <c r="R20" i="6"/>
  <c r="Q20" i="6"/>
  <c r="AA20" i="6" s="1"/>
  <c r="P20" i="6"/>
  <c r="O20" i="6"/>
  <c r="N20" i="6"/>
  <c r="M20" i="6"/>
  <c r="L20" i="6"/>
  <c r="K20" i="6"/>
  <c r="J20" i="6"/>
  <c r="Z20" i="6" s="1"/>
  <c r="I20" i="6"/>
  <c r="H20" i="6"/>
  <c r="G20" i="6"/>
  <c r="F20" i="6"/>
  <c r="E20" i="6"/>
  <c r="D20" i="6"/>
  <c r="C20" i="6"/>
  <c r="B20" i="6"/>
  <c r="X19" i="6"/>
  <c r="AB19" i="6" s="1"/>
  <c r="W19" i="6"/>
  <c r="V19" i="6"/>
  <c r="U19" i="6"/>
  <c r="T19" i="6"/>
  <c r="S19" i="6"/>
  <c r="R19" i="6"/>
  <c r="Q19" i="6"/>
  <c r="AA19" i="6" s="1"/>
  <c r="P19" i="6"/>
  <c r="O19" i="6"/>
  <c r="N19" i="6"/>
  <c r="M19" i="6"/>
  <c r="L19" i="6"/>
  <c r="K19" i="6"/>
  <c r="J19" i="6"/>
  <c r="Z19" i="6" s="1"/>
  <c r="I19" i="6"/>
  <c r="H19" i="6"/>
  <c r="G19" i="6"/>
  <c r="G25" i="6" s="1"/>
  <c r="F19" i="6"/>
  <c r="E19" i="6"/>
  <c r="D19" i="6"/>
  <c r="C19" i="6"/>
  <c r="B19" i="6"/>
  <c r="X18" i="6"/>
  <c r="AB18" i="6" s="1"/>
  <c r="W18" i="6"/>
  <c r="V18" i="6"/>
  <c r="U18" i="6"/>
  <c r="T18" i="6"/>
  <c r="S18" i="6"/>
  <c r="R18" i="6"/>
  <c r="Q18" i="6"/>
  <c r="AA18" i="6" s="1"/>
  <c r="P18" i="6"/>
  <c r="O18" i="6"/>
  <c r="N18" i="6"/>
  <c r="M18" i="6"/>
  <c r="L18" i="6"/>
  <c r="K18" i="6"/>
  <c r="J18" i="6"/>
  <c r="Z18" i="6" s="1"/>
  <c r="I18" i="6"/>
  <c r="H18" i="6"/>
  <c r="G18" i="6"/>
  <c r="F18" i="6"/>
  <c r="E18" i="6"/>
  <c r="D18" i="6"/>
  <c r="C18" i="6"/>
  <c r="B18" i="6"/>
  <c r="X17" i="6"/>
  <c r="AB17" i="6" s="1"/>
  <c r="W17" i="6"/>
  <c r="V17" i="6"/>
  <c r="U17" i="6"/>
  <c r="T17" i="6"/>
  <c r="S17" i="6"/>
  <c r="R17" i="6"/>
  <c r="Q17" i="6"/>
  <c r="AA17" i="6" s="1"/>
  <c r="P17" i="6"/>
  <c r="O17" i="6"/>
  <c r="N17" i="6"/>
  <c r="M17" i="6"/>
  <c r="L17" i="6"/>
  <c r="K17" i="6"/>
  <c r="J17" i="6"/>
  <c r="Z17" i="6" s="1"/>
  <c r="I17" i="6"/>
  <c r="H17" i="6"/>
  <c r="G17" i="6"/>
  <c r="F17" i="6"/>
  <c r="E17" i="6"/>
  <c r="D17" i="6"/>
  <c r="C17" i="6"/>
  <c r="B17" i="6"/>
  <c r="X10" i="6"/>
  <c r="AB10" i="6" s="1"/>
  <c r="W10" i="6"/>
  <c r="V10" i="6"/>
  <c r="U10" i="6"/>
  <c r="T10" i="6"/>
  <c r="S10" i="6"/>
  <c r="R10" i="6"/>
  <c r="Q10" i="6"/>
  <c r="AA10" i="6" s="1"/>
  <c r="P10" i="6"/>
  <c r="O10" i="6"/>
  <c r="N10" i="6"/>
  <c r="M10" i="6"/>
  <c r="L10" i="6"/>
  <c r="K10" i="6"/>
  <c r="J10" i="6"/>
  <c r="Z10" i="6" s="1"/>
  <c r="I10" i="6"/>
  <c r="H10" i="6"/>
  <c r="G10" i="6"/>
  <c r="F10" i="6"/>
  <c r="E10" i="6"/>
  <c r="D10" i="6"/>
  <c r="C10" i="6"/>
  <c r="B10" i="6"/>
  <c r="X9" i="6"/>
  <c r="AB9" i="6" s="1"/>
  <c r="W9" i="6"/>
  <c r="V9" i="6"/>
  <c r="U9" i="6"/>
  <c r="T9" i="6"/>
  <c r="S9" i="6"/>
  <c r="R9" i="6"/>
  <c r="Q9" i="6"/>
  <c r="AA9" i="6" s="1"/>
  <c r="P9" i="6"/>
  <c r="O9" i="6"/>
  <c r="N9" i="6"/>
  <c r="M9" i="6"/>
  <c r="L9" i="6"/>
  <c r="K9" i="6"/>
  <c r="J9" i="6"/>
  <c r="Z9" i="6" s="1"/>
  <c r="I9" i="6"/>
  <c r="H9" i="6"/>
  <c r="G9" i="6"/>
  <c r="F9" i="6"/>
  <c r="E9" i="6"/>
  <c r="D9" i="6"/>
  <c r="C9" i="6"/>
  <c r="B9" i="6"/>
  <c r="X8" i="6"/>
  <c r="AB8" i="6" s="1"/>
  <c r="W8" i="6"/>
  <c r="V8" i="6"/>
  <c r="U8" i="6"/>
  <c r="T8" i="6"/>
  <c r="S8" i="6"/>
  <c r="R8" i="6"/>
  <c r="Q8" i="6"/>
  <c r="AA8" i="6" s="1"/>
  <c r="P8" i="6"/>
  <c r="O8" i="6"/>
  <c r="N8" i="6"/>
  <c r="M8" i="6"/>
  <c r="L8" i="6"/>
  <c r="K8" i="6"/>
  <c r="J8" i="6"/>
  <c r="Z8" i="6" s="1"/>
  <c r="I8" i="6"/>
  <c r="H8" i="6"/>
  <c r="G8" i="6"/>
  <c r="F8" i="6"/>
  <c r="E8" i="6"/>
  <c r="D8" i="6"/>
  <c r="C8" i="6"/>
  <c r="B8" i="6"/>
  <c r="X7" i="6"/>
  <c r="AB7" i="6" s="1"/>
  <c r="W7" i="6"/>
  <c r="V7" i="6"/>
  <c r="U7" i="6"/>
  <c r="T7" i="6"/>
  <c r="S7" i="6"/>
  <c r="S11" i="6" s="1"/>
  <c r="R7" i="6"/>
  <c r="Q7" i="6"/>
  <c r="AA7" i="6" s="1"/>
  <c r="P7" i="6"/>
  <c r="O7" i="6"/>
  <c r="N7" i="6"/>
  <c r="M7" i="6"/>
  <c r="L7" i="6"/>
  <c r="K7" i="6"/>
  <c r="K11" i="6" s="1"/>
  <c r="J7" i="6"/>
  <c r="Z7" i="6" s="1"/>
  <c r="I7" i="6"/>
  <c r="H7" i="6"/>
  <c r="G7" i="6"/>
  <c r="F7" i="6"/>
  <c r="E7" i="6"/>
  <c r="D7" i="6"/>
  <c r="C7" i="6"/>
  <c r="C11" i="6" s="1"/>
  <c r="B7" i="6"/>
  <c r="X6" i="6"/>
  <c r="AB6" i="6" s="1"/>
  <c r="W6" i="6"/>
  <c r="V6" i="6"/>
  <c r="U6" i="6"/>
  <c r="T6" i="6"/>
  <c r="S6" i="6"/>
  <c r="R6" i="6"/>
  <c r="R12" i="6" s="1"/>
  <c r="Q6" i="6"/>
  <c r="AA6" i="6" s="1"/>
  <c r="P6" i="6"/>
  <c r="O6" i="6"/>
  <c r="N6" i="6"/>
  <c r="M6" i="6"/>
  <c r="L6" i="6"/>
  <c r="K6" i="6"/>
  <c r="J6" i="6"/>
  <c r="J12" i="6" s="1"/>
  <c r="Z12" i="6" s="1"/>
  <c r="I6" i="6"/>
  <c r="H6" i="6"/>
  <c r="G6" i="6"/>
  <c r="F6" i="6"/>
  <c r="E6" i="6"/>
  <c r="D6" i="6"/>
  <c r="C6" i="6"/>
  <c r="B6" i="6"/>
  <c r="B12" i="6" s="1"/>
  <c r="X5" i="6"/>
  <c r="AB5" i="6" s="1"/>
  <c r="W5" i="6"/>
  <c r="V5" i="6"/>
  <c r="U5" i="6"/>
  <c r="T5" i="6"/>
  <c r="S5" i="6"/>
  <c r="R5" i="6"/>
  <c r="Q5" i="6"/>
  <c r="AA5" i="6" s="1"/>
  <c r="P5" i="6"/>
  <c r="O5" i="6"/>
  <c r="N5" i="6"/>
  <c r="M5" i="6"/>
  <c r="L5" i="6"/>
  <c r="K5" i="6"/>
  <c r="J5" i="6"/>
  <c r="Z5" i="6" s="1"/>
  <c r="I5" i="6"/>
  <c r="H5" i="6"/>
  <c r="G5" i="6"/>
  <c r="F5" i="6"/>
  <c r="E5" i="6"/>
  <c r="D5" i="6"/>
  <c r="C5" i="6"/>
  <c r="B5" i="6"/>
  <c r="X4" i="6"/>
  <c r="AB4" i="6" s="1"/>
  <c r="W4" i="6"/>
  <c r="V4" i="6"/>
  <c r="U4" i="6"/>
  <c r="T4" i="6"/>
  <c r="S4" i="6"/>
  <c r="R4" i="6"/>
  <c r="Q4" i="6"/>
  <c r="AA4" i="6" s="1"/>
  <c r="P4" i="6"/>
  <c r="O4" i="6"/>
  <c r="N4" i="6"/>
  <c r="M4" i="6"/>
  <c r="L4" i="6"/>
  <c r="K4" i="6"/>
  <c r="J4" i="6"/>
  <c r="Z4" i="6" s="1"/>
  <c r="I4" i="6"/>
  <c r="H4" i="6"/>
  <c r="G4" i="6"/>
  <c r="F4" i="6"/>
  <c r="E4" i="6"/>
  <c r="D4" i="6"/>
  <c r="C4" i="6"/>
  <c r="B4" i="6"/>
  <c r="D77" i="6"/>
  <c r="S76" i="6"/>
  <c r="C76" i="6"/>
  <c r="X77" i="6"/>
  <c r="AB77" i="6" s="1"/>
  <c r="R77" i="6"/>
  <c r="P77" i="6"/>
  <c r="O77" i="6"/>
  <c r="J77" i="6"/>
  <c r="Z77" i="6" s="1"/>
  <c r="H77" i="6"/>
  <c r="B77" i="6"/>
  <c r="Q76" i="6"/>
  <c r="AA76" i="6" s="1"/>
  <c r="K76" i="6"/>
  <c r="I76" i="6"/>
  <c r="T77" i="6"/>
  <c r="L77" i="6"/>
  <c r="W64" i="6"/>
  <c r="U64" i="6"/>
  <c r="M64" i="6"/>
  <c r="E64" i="6"/>
  <c r="D64" i="6"/>
  <c r="U63" i="6"/>
  <c r="T63" i="6"/>
  <c r="M63" i="6"/>
  <c r="L63" i="6"/>
  <c r="K63" i="6"/>
  <c r="E63" i="6"/>
  <c r="D63" i="6"/>
  <c r="V63" i="6"/>
  <c r="R63" i="6"/>
  <c r="N63" i="6"/>
  <c r="F63" i="6"/>
  <c r="V51" i="6"/>
  <c r="J51" i="6"/>
  <c r="Z51" i="6" s="1"/>
  <c r="V50" i="6"/>
  <c r="N50" i="6"/>
  <c r="F50" i="6"/>
  <c r="X51" i="6"/>
  <c r="AB51" i="6" s="1"/>
  <c r="T51" i="6"/>
  <c r="P51" i="6"/>
  <c r="M51" i="6"/>
  <c r="L51" i="6"/>
  <c r="I51" i="6"/>
  <c r="H51" i="6"/>
  <c r="D51" i="6"/>
  <c r="T50" i="6"/>
  <c r="S50" i="6"/>
  <c r="O50" i="6"/>
  <c r="K50" i="6"/>
  <c r="C50" i="6"/>
  <c r="U50" i="6"/>
  <c r="M50" i="6"/>
  <c r="E50" i="6"/>
  <c r="M38" i="6"/>
  <c r="E38" i="6"/>
  <c r="U38" i="6"/>
  <c r="Q38" i="6"/>
  <c r="AA38" i="6" s="1"/>
  <c r="I38" i="6"/>
  <c r="V37" i="6"/>
  <c r="N37" i="6"/>
  <c r="F37" i="6"/>
  <c r="L37" i="6"/>
  <c r="D37" i="6"/>
  <c r="X25" i="6"/>
  <c r="AB25" i="6" s="1"/>
  <c r="D25" i="6"/>
  <c r="P25" i="6"/>
  <c r="H25" i="6"/>
  <c r="W24" i="6"/>
  <c r="O24" i="6"/>
  <c r="G24" i="6"/>
  <c r="F24" i="6"/>
  <c r="S24" i="6"/>
  <c r="C24" i="6"/>
  <c r="O12" i="6"/>
  <c r="F11" i="6"/>
  <c r="L12" i="6"/>
  <c r="G12" i="6"/>
  <c r="V11" i="6"/>
  <c r="N11" i="6"/>
  <c r="W12" i="6"/>
  <c r="B69" i="5"/>
  <c r="C69" i="5"/>
  <c r="D69" i="5"/>
  <c r="E69" i="5"/>
  <c r="F69" i="5"/>
  <c r="G69" i="5"/>
  <c r="H69" i="5"/>
  <c r="I69" i="5"/>
  <c r="J69" i="5"/>
  <c r="K69" i="5"/>
  <c r="C69" i="2" s="1"/>
  <c r="L69" i="5"/>
  <c r="D69" i="2" s="1"/>
  <c r="M69" i="5"/>
  <c r="E69" i="2" s="1"/>
  <c r="N69" i="5"/>
  <c r="F69" i="2" s="1"/>
  <c r="O69" i="5"/>
  <c r="G69" i="2" s="1"/>
  <c r="P69" i="5"/>
  <c r="H69" i="2" s="1"/>
  <c r="Q69" i="5"/>
  <c r="R69" i="5"/>
  <c r="J69" i="2" s="1"/>
  <c r="S69" i="5"/>
  <c r="K69" i="2" s="1"/>
  <c r="T69" i="5"/>
  <c r="L69" i="2" s="1"/>
  <c r="U69" i="5"/>
  <c r="M69" i="2" s="1"/>
  <c r="V69" i="5"/>
  <c r="N69" i="2" s="1"/>
  <c r="W69" i="5"/>
  <c r="O69" i="2" s="1"/>
  <c r="X69" i="5"/>
  <c r="B70" i="5"/>
  <c r="C70" i="5"/>
  <c r="D70" i="5"/>
  <c r="E70" i="5"/>
  <c r="F70" i="5"/>
  <c r="G70" i="5"/>
  <c r="H70" i="5"/>
  <c r="I70" i="5"/>
  <c r="J70" i="5"/>
  <c r="K70" i="5"/>
  <c r="C70" i="2" s="1"/>
  <c r="L70" i="5"/>
  <c r="D70" i="2" s="1"/>
  <c r="M70" i="5"/>
  <c r="E70" i="2" s="1"/>
  <c r="N70" i="5"/>
  <c r="F70" i="2" s="1"/>
  <c r="O70" i="5"/>
  <c r="G70" i="2" s="1"/>
  <c r="P70" i="5"/>
  <c r="H70" i="2" s="1"/>
  <c r="Q70" i="5"/>
  <c r="I70" i="2" s="1"/>
  <c r="R70" i="5"/>
  <c r="J70" i="2" s="1"/>
  <c r="S70" i="5"/>
  <c r="K70" i="2" s="1"/>
  <c r="T70" i="5"/>
  <c r="L70" i="2" s="1"/>
  <c r="U70" i="5"/>
  <c r="M70" i="2" s="1"/>
  <c r="V70" i="5"/>
  <c r="N70" i="2" s="1"/>
  <c r="W70" i="5"/>
  <c r="O70" i="2" s="1"/>
  <c r="X70" i="5"/>
  <c r="B71" i="5"/>
  <c r="C71" i="5"/>
  <c r="D71" i="5"/>
  <c r="E71" i="5"/>
  <c r="F71" i="5"/>
  <c r="G71" i="5"/>
  <c r="H71" i="5"/>
  <c r="I71" i="5"/>
  <c r="J71" i="5"/>
  <c r="K71" i="5"/>
  <c r="C71" i="2" s="1"/>
  <c r="L71" i="5"/>
  <c r="D71" i="2" s="1"/>
  <c r="M71" i="5"/>
  <c r="E71" i="2" s="1"/>
  <c r="N71" i="5"/>
  <c r="F71" i="2" s="1"/>
  <c r="O71" i="5"/>
  <c r="G71" i="2" s="1"/>
  <c r="P71" i="5"/>
  <c r="H71" i="2" s="1"/>
  <c r="Q71" i="5"/>
  <c r="R71" i="5"/>
  <c r="J71" i="2" s="1"/>
  <c r="S71" i="5"/>
  <c r="K71" i="2" s="1"/>
  <c r="T71" i="5"/>
  <c r="L71" i="2" s="1"/>
  <c r="U71" i="5"/>
  <c r="M71" i="2" s="1"/>
  <c r="V71" i="5"/>
  <c r="N71" i="2" s="1"/>
  <c r="W71" i="5"/>
  <c r="O71" i="2" s="1"/>
  <c r="X71" i="5"/>
  <c r="B72" i="5"/>
  <c r="C72" i="5"/>
  <c r="D72" i="5"/>
  <c r="E72" i="5"/>
  <c r="F72" i="5"/>
  <c r="G72" i="5"/>
  <c r="H72" i="5"/>
  <c r="I72" i="5"/>
  <c r="J72" i="5"/>
  <c r="K72" i="5"/>
  <c r="C72" i="2" s="1"/>
  <c r="L72" i="5"/>
  <c r="D72" i="2" s="1"/>
  <c r="M72" i="5"/>
  <c r="E72" i="2" s="1"/>
  <c r="N72" i="5"/>
  <c r="F72" i="2" s="1"/>
  <c r="O72" i="5"/>
  <c r="G72" i="2" s="1"/>
  <c r="P72" i="5"/>
  <c r="H72" i="2" s="1"/>
  <c r="Q72" i="5"/>
  <c r="R72" i="5"/>
  <c r="J72" i="2" s="1"/>
  <c r="S72" i="5"/>
  <c r="K72" i="2" s="1"/>
  <c r="T72" i="5"/>
  <c r="L72" i="2" s="1"/>
  <c r="U72" i="5"/>
  <c r="M72" i="2" s="1"/>
  <c r="V72" i="5"/>
  <c r="N72" i="2" s="1"/>
  <c r="W72" i="5"/>
  <c r="O72" i="2" s="1"/>
  <c r="X72" i="5"/>
  <c r="B73" i="5"/>
  <c r="C73" i="5"/>
  <c r="D73" i="5"/>
  <c r="E73" i="5"/>
  <c r="F73" i="5"/>
  <c r="G73" i="5"/>
  <c r="H73" i="5"/>
  <c r="I73" i="5"/>
  <c r="J73" i="5"/>
  <c r="B73" i="2" s="1"/>
  <c r="X9" i="2" s="1"/>
  <c r="K73" i="5"/>
  <c r="C73" i="2" s="1"/>
  <c r="L73" i="5"/>
  <c r="D73" i="2" s="1"/>
  <c r="M73" i="5"/>
  <c r="E73" i="2" s="1"/>
  <c r="N73" i="5"/>
  <c r="F73" i="2" s="1"/>
  <c r="O73" i="5"/>
  <c r="G73" i="2" s="1"/>
  <c r="P73" i="5"/>
  <c r="H73" i="2" s="1"/>
  <c r="Q73" i="5"/>
  <c r="R73" i="5"/>
  <c r="J73" i="2" s="1"/>
  <c r="S73" i="5"/>
  <c r="K73" i="2" s="1"/>
  <c r="T73" i="5"/>
  <c r="L73" i="2" s="1"/>
  <c r="U73" i="5"/>
  <c r="M73" i="2" s="1"/>
  <c r="V73" i="5"/>
  <c r="N73" i="2" s="1"/>
  <c r="W73" i="5"/>
  <c r="O73" i="2" s="1"/>
  <c r="X73" i="5"/>
  <c r="B74" i="5"/>
  <c r="C74" i="5"/>
  <c r="C76" i="5" s="1"/>
  <c r="D74" i="5"/>
  <c r="E74" i="5"/>
  <c r="F74" i="5"/>
  <c r="G74" i="5"/>
  <c r="H74" i="5"/>
  <c r="I74" i="5"/>
  <c r="J74" i="5"/>
  <c r="K74" i="5"/>
  <c r="C74" i="2" s="1"/>
  <c r="L74" i="5"/>
  <c r="D74" i="2" s="1"/>
  <c r="M74" i="5"/>
  <c r="E74" i="2" s="1"/>
  <c r="N74" i="5"/>
  <c r="F74" i="2" s="1"/>
  <c r="O74" i="5"/>
  <c r="G74" i="2" s="1"/>
  <c r="P74" i="5"/>
  <c r="H74" i="2" s="1"/>
  <c r="Q74" i="5"/>
  <c r="R74" i="5"/>
  <c r="S74" i="5"/>
  <c r="T74" i="5"/>
  <c r="L74" i="2" s="1"/>
  <c r="U74" i="5"/>
  <c r="M74" i="2" s="1"/>
  <c r="V74" i="5"/>
  <c r="N74" i="2" s="1"/>
  <c r="W74" i="5"/>
  <c r="O74" i="2" s="1"/>
  <c r="X74" i="5"/>
  <c r="B75" i="5"/>
  <c r="C75" i="5"/>
  <c r="D75" i="5"/>
  <c r="E75" i="5"/>
  <c r="F75" i="5"/>
  <c r="G75" i="5"/>
  <c r="H75" i="5"/>
  <c r="I75" i="5"/>
  <c r="I77" i="5" s="1"/>
  <c r="J75" i="5"/>
  <c r="K75" i="5"/>
  <c r="C75" i="2" s="1"/>
  <c r="L75" i="5"/>
  <c r="M75" i="5"/>
  <c r="E75" i="2" s="1"/>
  <c r="N75" i="5"/>
  <c r="F75" i="2" s="1"/>
  <c r="O75" i="5"/>
  <c r="G75" i="2" s="1"/>
  <c r="P75" i="5"/>
  <c r="H75" i="2" s="1"/>
  <c r="Q75" i="5"/>
  <c r="R75" i="5"/>
  <c r="J75" i="2" s="1"/>
  <c r="S75" i="5"/>
  <c r="K75" i="2" s="1"/>
  <c r="T75" i="5"/>
  <c r="L75" i="2" s="1"/>
  <c r="U75" i="5"/>
  <c r="M75" i="2" s="1"/>
  <c r="V75" i="5"/>
  <c r="N75" i="2" s="1"/>
  <c r="W75" i="5"/>
  <c r="O75" i="2" s="1"/>
  <c r="X75" i="5"/>
  <c r="P75" i="2" s="1"/>
  <c r="V76" i="5"/>
  <c r="N76" i="2" s="1"/>
  <c r="B56" i="5"/>
  <c r="C56" i="5"/>
  <c r="D56" i="5"/>
  <c r="E56" i="5"/>
  <c r="F56" i="5"/>
  <c r="G56" i="5"/>
  <c r="H56" i="5"/>
  <c r="I56" i="5"/>
  <c r="J56" i="5"/>
  <c r="K56" i="5"/>
  <c r="C56" i="2" s="1"/>
  <c r="L56" i="5"/>
  <c r="M56" i="5"/>
  <c r="E56" i="2" s="1"/>
  <c r="N56" i="5"/>
  <c r="F56" i="2" s="1"/>
  <c r="O56" i="5"/>
  <c r="G56" i="2" s="1"/>
  <c r="P56" i="5"/>
  <c r="H56" i="2" s="1"/>
  <c r="Q56" i="5"/>
  <c r="R56" i="5"/>
  <c r="J56" i="2" s="1"/>
  <c r="S56" i="5"/>
  <c r="K56" i="2" s="1"/>
  <c r="T56" i="5"/>
  <c r="U56" i="5"/>
  <c r="M56" i="2" s="1"/>
  <c r="V56" i="5"/>
  <c r="N56" i="2" s="1"/>
  <c r="W56" i="5"/>
  <c r="O56" i="2" s="1"/>
  <c r="X56" i="5"/>
  <c r="B57" i="5"/>
  <c r="C57" i="5"/>
  <c r="D57" i="5"/>
  <c r="E57" i="5"/>
  <c r="F57" i="5"/>
  <c r="G57" i="5"/>
  <c r="H57" i="5"/>
  <c r="I57" i="5"/>
  <c r="J57" i="5"/>
  <c r="K57" i="5"/>
  <c r="C57" i="2" s="1"/>
  <c r="L57" i="5"/>
  <c r="D57" i="2" s="1"/>
  <c r="M57" i="5"/>
  <c r="N57" i="5"/>
  <c r="F57" i="2" s="1"/>
  <c r="O57" i="5"/>
  <c r="G57" i="2" s="1"/>
  <c r="P57" i="5"/>
  <c r="H57" i="2" s="1"/>
  <c r="Q57" i="5"/>
  <c r="R57" i="5"/>
  <c r="J57" i="2" s="1"/>
  <c r="S57" i="5"/>
  <c r="K57" i="2" s="1"/>
  <c r="T57" i="5"/>
  <c r="L57" i="2" s="1"/>
  <c r="U57" i="5"/>
  <c r="V57" i="5"/>
  <c r="N57" i="2" s="1"/>
  <c r="W57" i="5"/>
  <c r="O57" i="2" s="1"/>
  <c r="X57" i="5"/>
  <c r="B58" i="5"/>
  <c r="C58" i="5"/>
  <c r="D58" i="5"/>
  <c r="E58" i="5"/>
  <c r="F58" i="5"/>
  <c r="G58" i="5"/>
  <c r="H58" i="5"/>
  <c r="I58" i="5"/>
  <c r="J58" i="5"/>
  <c r="K58" i="5"/>
  <c r="C58" i="2" s="1"/>
  <c r="L58" i="5"/>
  <c r="D58" i="2" s="1"/>
  <c r="M58" i="5"/>
  <c r="E58" i="2" s="1"/>
  <c r="N58" i="5"/>
  <c r="O58" i="5"/>
  <c r="G58" i="2" s="1"/>
  <c r="P58" i="5"/>
  <c r="H58" i="2" s="1"/>
  <c r="Q58" i="5"/>
  <c r="I58" i="2" s="1"/>
  <c r="R58" i="5"/>
  <c r="J58" i="2" s="1"/>
  <c r="S58" i="5"/>
  <c r="K58" i="2" s="1"/>
  <c r="T58" i="5"/>
  <c r="L58" i="2" s="1"/>
  <c r="U58" i="5"/>
  <c r="M58" i="2" s="1"/>
  <c r="V58" i="5"/>
  <c r="W58" i="5"/>
  <c r="O58" i="2" s="1"/>
  <c r="X58" i="5"/>
  <c r="B59" i="5"/>
  <c r="C59" i="5"/>
  <c r="D59" i="5"/>
  <c r="E59" i="5"/>
  <c r="F59" i="5"/>
  <c r="G59" i="5"/>
  <c r="H59" i="5"/>
  <c r="I59" i="5"/>
  <c r="J59" i="5"/>
  <c r="K59" i="5"/>
  <c r="C59" i="2" s="1"/>
  <c r="L59" i="5"/>
  <c r="D59" i="2" s="1"/>
  <c r="M59" i="5"/>
  <c r="E59" i="2" s="1"/>
  <c r="N59" i="5"/>
  <c r="F59" i="2" s="1"/>
  <c r="O59" i="5"/>
  <c r="P59" i="5"/>
  <c r="H59" i="2" s="1"/>
  <c r="Q59" i="5"/>
  <c r="R59" i="5"/>
  <c r="J59" i="2" s="1"/>
  <c r="S59" i="5"/>
  <c r="K59" i="2" s="1"/>
  <c r="T59" i="5"/>
  <c r="L59" i="2" s="1"/>
  <c r="U59" i="5"/>
  <c r="M59" i="2" s="1"/>
  <c r="V59" i="5"/>
  <c r="N59" i="2" s="1"/>
  <c r="W59" i="5"/>
  <c r="X59" i="5"/>
  <c r="B60" i="5"/>
  <c r="C60" i="5"/>
  <c r="D60" i="5"/>
  <c r="E60" i="5"/>
  <c r="F60" i="5"/>
  <c r="G60" i="5"/>
  <c r="H60" i="5"/>
  <c r="I60" i="5"/>
  <c r="J60" i="5"/>
  <c r="K60" i="5"/>
  <c r="C60" i="2" s="1"/>
  <c r="L60" i="5"/>
  <c r="D60" i="2" s="1"/>
  <c r="M60" i="5"/>
  <c r="E60" i="2" s="1"/>
  <c r="N60" i="5"/>
  <c r="F60" i="2" s="1"/>
  <c r="O60" i="5"/>
  <c r="G60" i="2" s="1"/>
  <c r="P60" i="5"/>
  <c r="Q60" i="5"/>
  <c r="R60" i="5"/>
  <c r="J60" i="2" s="1"/>
  <c r="S60" i="5"/>
  <c r="K60" i="2" s="1"/>
  <c r="T60" i="5"/>
  <c r="L60" i="2" s="1"/>
  <c r="U60" i="5"/>
  <c r="M60" i="2" s="1"/>
  <c r="V60" i="5"/>
  <c r="N60" i="2" s="1"/>
  <c r="W60" i="5"/>
  <c r="O60" i="2" s="1"/>
  <c r="X60" i="5"/>
  <c r="B61" i="5"/>
  <c r="C61" i="5"/>
  <c r="D61" i="5"/>
  <c r="E61" i="5"/>
  <c r="F61" i="5"/>
  <c r="G61" i="5"/>
  <c r="H61" i="5"/>
  <c r="I61" i="5"/>
  <c r="J61" i="5"/>
  <c r="B61" i="2" s="1"/>
  <c r="K61" i="5"/>
  <c r="C61" i="2" s="1"/>
  <c r="L61" i="5"/>
  <c r="D61" i="2" s="1"/>
  <c r="M61" i="5"/>
  <c r="E61" i="2" s="1"/>
  <c r="N61" i="5"/>
  <c r="F61" i="2" s="1"/>
  <c r="O61" i="5"/>
  <c r="P61" i="5"/>
  <c r="H61" i="2" s="1"/>
  <c r="Q61" i="5"/>
  <c r="R61" i="5"/>
  <c r="J61" i="2" s="1"/>
  <c r="S61" i="5"/>
  <c r="K61" i="2" s="1"/>
  <c r="T61" i="5"/>
  <c r="L61" i="2" s="1"/>
  <c r="U61" i="5"/>
  <c r="M61" i="2" s="1"/>
  <c r="V61" i="5"/>
  <c r="N61" i="2" s="1"/>
  <c r="W61" i="5"/>
  <c r="O61" i="2" s="1"/>
  <c r="X61" i="5"/>
  <c r="B62" i="5"/>
  <c r="C62" i="5"/>
  <c r="C64" i="5" s="1"/>
  <c r="D62" i="5"/>
  <c r="E62" i="5"/>
  <c r="F62" i="5"/>
  <c r="G62" i="5"/>
  <c r="H62" i="5"/>
  <c r="I62" i="5"/>
  <c r="J62" i="5"/>
  <c r="K62" i="5"/>
  <c r="C62" i="2" s="1"/>
  <c r="L62" i="5"/>
  <c r="D62" i="2" s="1"/>
  <c r="M62" i="5"/>
  <c r="E62" i="2" s="1"/>
  <c r="N62" i="5"/>
  <c r="O62" i="5"/>
  <c r="G62" i="2" s="1"/>
  <c r="P62" i="5"/>
  <c r="H62" i="2" s="1"/>
  <c r="Q62" i="5"/>
  <c r="R62" i="5"/>
  <c r="J62" i="2" s="1"/>
  <c r="S62" i="5"/>
  <c r="K62" i="2" s="1"/>
  <c r="T62" i="5"/>
  <c r="L62" i="2" s="1"/>
  <c r="U62" i="5"/>
  <c r="M62" i="2" s="1"/>
  <c r="V62" i="5"/>
  <c r="W62" i="5"/>
  <c r="O62" i="2" s="1"/>
  <c r="X62" i="5"/>
  <c r="B43" i="5"/>
  <c r="C43" i="5"/>
  <c r="D43" i="5"/>
  <c r="E43" i="5"/>
  <c r="F43" i="5"/>
  <c r="G43" i="5"/>
  <c r="H43" i="5"/>
  <c r="I43" i="5"/>
  <c r="J43" i="5"/>
  <c r="K43" i="5"/>
  <c r="C43" i="2" s="1"/>
  <c r="L43" i="5"/>
  <c r="D43" i="2" s="1"/>
  <c r="M43" i="5"/>
  <c r="N43" i="5"/>
  <c r="F43" i="2" s="1"/>
  <c r="O43" i="5"/>
  <c r="G43" i="2" s="1"/>
  <c r="P43" i="5"/>
  <c r="H43" i="2" s="1"/>
  <c r="Q43" i="5"/>
  <c r="R43" i="5"/>
  <c r="J43" i="2" s="1"/>
  <c r="S43" i="5"/>
  <c r="K43" i="2" s="1"/>
  <c r="T43" i="5"/>
  <c r="L43" i="2" s="1"/>
  <c r="U43" i="5"/>
  <c r="V43" i="5"/>
  <c r="N43" i="2" s="1"/>
  <c r="W43" i="5"/>
  <c r="O43" i="2" s="1"/>
  <c r="X43" i="5"/>
  <c r="P43" i="2" s="1"/>
  <c r="B44" i="5"/>
  <c r="C44" i="5"/>
  <c r="D44" i="5"/>
  <c r="E44" i="5"/>
  <c r="F44" i="5"/>
  <c r="G44" i="5"/>
  <c r="H44" i="5"/>
  <c r="I44" i="5"/>
  <c r="J44" i="5"/>
  <c r="K44" i="5"/>
  <c r="C44" i="2" s="1"/>
  <c r="L44" i="5"/>
  <c r="D44" i="2" s="1"/>
  <c r="M44" i="5"/>
  <c r="E44" i="2" s="1"/>
  <c r="N44" i="5"/>
  <c r="O44" i="5"/>
  <c r="G44" i="2" s="1"/>
  <c r="P44" i="5"/>
  <c r="H44" i="2" s="1"/>
  <c r="Q44" i="5"/>
  <c r="R44" i="5"/>
  <c r="J44" i="2" s="1"/>
  <c r="S44" i="5"/>
  <c r="K44" i="2" s="1"/>
  <c r="T44" i="5"/>
  <c r="L44" i="2" s="1"/>
  <c r="U44" i="5"/>
  <c r="M44" i="2" s="1"/>
  <c r="V44" i="5"/>
  <c r="W44" i="5"/>
  <c r="O44" i="2" s="1"/>
  <c r="X44" i="5"/>
  <c r="B45" i="5"/>
  <c r="C45" i="5"/>
  <c r="D45" i="5"/>
  <c r="E45" i="5"/>
  <c r="F45" i="5"/>
  <c r="G45" i="5"/>
  <c r="H45" i="5"/>
  <c r="I45" i="5"/>
  <c r="J45" i="5"/>
  <c r="K45" i="5"/>
  <c r="C45" i="2" s="1"/>
  <c r="L45" i="5"/>
  <c r="M45" i="5"/>
  <c r="E45" i="2" s="1"/>
  <c r="N45" i="5"/>
  <c r="F45" i="2" s="1"/>
  <c r="O45" i="5"/>
  <c r="P45" i="5"/>
  <c r="H45" i="2" s="1"/>
  <c r="Q45" i="5"/>
  <c r="R45" i="5"/>
  <c r="J45" i="2" s="1"/>
  <c r="S45" i="5"/>
  <c r="K45" i="2" s="1"/>
  <c r="T45" i="5"/>
  <c r="U45" i="5"/>
  <c r="M45" i="2" s="1"/>
  <c r="V45" i="5"/>
  <c r="N45" i="2" s="1"/>
  <c r="W45" i="5"/>
  <c r="X45" i="5"/>
  <c r="B46" i="5"/>
  <c r="C46" i="5"/>
  <c r="D46" i="5"/>
  <c r="E46" i="5"/>
  <c r="F46" i="5"/>
  <c r="G46" i="5"/>
  <c r="H46" i="5"/>
  <c r="I46" i="5"/>
  <c r="J46" i="5"/>
  <c r="K46" i="5"/>
  <c r="C46" i="2" s="1"/>
  <c r="L46" i="5"/>
  <c r="D46" i="2" s="1"/>
  <c r="M46" i="5"/>
  <c r="E46" i="2" s="1"/>
  <c r="N46" i="5"/>
  <c r="F46" i="2" s="1"/>
  <c r="O46" i="5"/>
  <c r="G46" i="2" s="1"/>
  <c r="P46" i="5"/>
  <c r="Q46" i="5"/>
  <c r="I46" i="2" s="1"/>
  <c r="R46" i="5"/>
  <c r="J46" i="2" s="1"/>
  <c r="S46" i="5"/>
  <c r="K46" i="2" s="1"/>
  <c r="T46" i="5"/>
  <c r="L46" i="2" s="1"/>
  <c r="U46" i="5"/>
  <c r="M46" i="2" s="1"/>
  <c r="V46" i="5"/>
  <c r="N46" i="2" s="1"/>
  <c r="W46" i="5"/>
  <c r="O46" i="2" s="1"/>
  <c r="X46" i="5"/>
  <c r="B47" i="5"/>
  <c r="C47" i="5"/>
  <c r="D47" i="5"/>
  <c r="E47" i="5"/>
  <c r="F47" i="5"/>
  <c r="G47" i="5"/>
  <c r="H47" i="5"/>
  <c r="I47" i="5"/>
  <c r="J47" i="5"/>
  <c r="K47" i="5"/>
  <c r="C47" i="2" s="1"/>
  <c r="L47" i="5"/>
  <c r="D47" i="2" s="1"/>
  <c r="M47" i="5"/>
  <c r="E47" i="2" s="1"/>
  <c r="N47" i="5"/>
  <c r="F47" i="2" s="1"/>
  <c r="O47" i="5"/>
  <c r="G47" i="2" s="1"/>
  <c r="P47" i="5"/>
  <c r="H47" i="2" s="1"/>
  <c r="Q47" i="5"/>
  <c r="R47" i="5"/>
  <c r="J47" i="2" s="1"/>
  <c r="S47" i="5"/>
  <c r="K47" i="2" s="1"/>
  <c r="T47" i="5"/>
  <c r="L47" i="2" s="1"/>
  <c r="U47" i="5"/>
  <c r="M47" i="2" s="1"/>
  <c r="V47" i="5"/>
  <c r="N47" i="2" s="1"/>
  <c r="W47" i="5"/>
  <c r="O47" i="2" s="1"/>
  <c r="X47" i="5"/>
  <c r="B48" i="5"/>
  <c r="C48" i="5"/>
  <c r="D48" i="5"/>
  <c r="E48" i="5"/>
  <c r="F48" i="5"/>
  <c r="G48" i="5"/>
  <c r="H48" i="5"/>
  <c r="H50" i="5" s="1"/>
  <c r="I48" i="5"/>
  <c r="J48" i="5"/>
  <c r="K48" i="5"/>
  <c r="C48" i="2" s="1"/>
  <c r="L48" i="5"/>
  <c r="D48" i="2" s="1"/>
  <c r="M48" i="5"/>
  <c r="E48" i="2" s="1"/>
  <c r="N48" i="5"/>
  <c r="F48" i="2" s="1"/>
  <c r="O48" i="5"/>
  <c r="P48" i="5"/>
  <c r="Q48" i="5"/>
  <c r="R48" i="5"/>
  <c r="S48" i="5"/>
  <c r="K48" i="2" s="1"/>
  <c r="T48" i="5"/>
  <c r="L48" i="2" s="1"/>
  <c r="U48" i="5"/>
  <c r="M48" i="2" s="1"/>
  <c r="V48" i="5"/>
  <c r="N48" i="2" s="1"/>
  <c r="W48" i="5"/>
  <c r="O48" i="2" s="1"/>
  <c r="X48" i="5"/>
  <c r="B49" i="5"/>
  <c r="B51" i="5" s="1"/>
  <c r="C49" i="5"/>
  <c r="D49" i="5"/>
  <c r="E49" i="5"/>
  <c r="F49" i="5"/>
  <c r="G49" i="5"/>
  <c r="G51" i="5" s="1"/>
  <c r="H49" i="5"/>
  <c r="H51" i="5" s="1"/>
  <c r="I49" i="5"/>
  <c r="I51" i="5" s="1"/>
  <c r="J49" i="5"/>
  <c r="K49" i="5"/>
  <c r="L49" i="5"/>
  <c r="D49" i="2" s="1"/>
  <c r="M49" i="5"/>
  <c r="E49" i="2" s="1"/>
  <c r="N49" i="5"/>
  <c r="F49" i="2" s="1"/>
  <c r="O49" i="5"/>
  <c r="P49" i="5"/>
  <c r="Q49" i="5"/>
  <c r="R49" i="5"/>
  <c r="S49" i="5"/>
  <c r="T49" i="5"/>
  <c r="L49" i="2" s="1"/>
  <c r="U49" i="5"/>
  <c r="M49" i="2" s="1"/>
  <c r="V49" i="5"/>
  <c r="N49" i="2" s="1"/>
  <c r="W49" i="5"/>
  <c r="X49" i="5"/>
  <c r="B30" i="5"/>
  <c r="C30" i="5"/>
  <c r="D30" i="5"/>
  <c r="E30" i="5"/>
  <c r="F30" i="5"/>
  <c r="G30" i="5"/>
  <c r="H30" i="5"/>
  <c r="I30" i="5"/>
  <c r="J30" i="5"/>
  <c r="K30" i="5"/>
  <c r="C30" i="2" s="1"/>
  <c r="C111" i="2" s="1"/>
  <c r="L30" i="5"/>
  <c r="D30" i="2" s="1"/>
  <c r="M30" i="5"/>
  <c r="E30" i="2" s="1"/>
  <c r="E111" i="2" s="1"/>
  <c r="N30" i="5"/>
  <c r="O30" i="5"/>
  <c r="G30" i="2" s="1"/>
  <c r="G111" i="2" s="1"/>
  <c r="P30" i="5"/>
  <c r="H30" i="2" s="1"/>
  <c r="H111" i="2" s="1"/>
  <c r="Q30" i="5"/>
  <c r="R30" i="5"/>
  <c r="J30" i="2" s="1"/>
  <c r="J111" i="2" s="1"/>
  <c r="S30" i="5"/>
  <c r="K30" i="2" s="1"/>
  <c r="K111" i="2" s="1"/>
  <c r="T30" i="5"/>
  <c r="L30" i="2" s="1"/>
  <c r="U30" i="5"/>
  <c r="M30" i="2" s="1"/>
  <c r="M111" i="2" s="1"/>
  <c r="V30" i="5"/>
  <c r="W30" i="5"/>
  <c r="O30" i="2" s="1"/>
  <c r="O111" i="2" s="1"/>
  <c r="X30" i="5"/>
  <c r="B31" i="5"/>
  <c r="C31" i="5"/>
  <c r="D31" i="5"/>
  <c r="E31" i="5"/>
  <c r="F31" i="5"/>
  <c r="G31" i="5"/>
  <c r="H31" i="5"/>
  <c r="I31" i="5"/>
  <c r="J31" i="5"/>
  <c r="K31" i="5"/>
  <c r="C31" i="2" s="1"/>
  <c r="C112" i="2" s="1"/>
  <c r="L31" i="5"/>
  <c r="D31" i="2" s="1"/>
  <c r="D112" i="2" s="1"/>
  <c r="M31" i="5"/>
  <c r="E31" i="2" s="1"/>
  <c r="N31" i="5"/>
  <c r="F31" i="2" s="1"/>
  <c r="F112" i="2" s="1"/>
  <c r="O31" i="5"/>
  <c r="P31" i="5"/>
  <c r="H31" i="2" s="1"/>
  <c r="H112" i="2" s="1"/>
  <c r="Q31" i="5"/>
  <c r="R31" i="5"/>
  <c r="J31" i="2" s="1"/>
  <c r="J112" i="2" s="1"/>
  <c r="S31" i="5"/>
  <c r="K31" i="2" s="1"/>
  <c r="K112" i="2" s="1"/>
  <c r="T31" i="5"/>
  <c r="L31" i="2" s="1"/>
  <c r="L112" i="2" s="1"/>
  <c r="U31" i="5"/>
  <c r="M31" i="2" s="1"/>
  <c r="V31" i="5"/>
  <c r="N31" i="2" s="1"/>
  <c r="N112" i="2" s="1"/>
  <c r="W31" i="5"/>
  <c r="X31" i="5"/>
  <c r="P31" i="2" s="1"/>
  <c r="B32" i="5"/>
  <c r="B38" i="5" s="1"/>
  <c r="C32" i="5"/>
  <c r="D32" i="5"/>
  <c r="E32" i="5"/>
  <c r="F32" i="5"/>
  <c r="G32" i="5"/>
  <c r="H32" i="5"/>
  <c r="I32" i="5"/>
  <c r="J32" i="5"/>
  <c r="K32" i="5"/>
  <c r="C32" i="2" s="1"/>
  <c r="C113" i="2" s="1"/>
  <c r="L32" i="5"/>
  <c r="D32" i="2" s="1"/>
  <c r="D113" i="2" s="1"/>
  <c r="M32" i="5"/>
  <c r="E32" i="2" s="1"/>
  <c r="E113" i="2" s="1"/>
  <c r="N32" i="5"/>
  <c r="F32" i="2" s="1"/>
  <c r="O32" i="5"/>
  <c r="G32" i="2" s="1"/>
  <c r="G113" i="2" s="1"/>
  <c r="P32" i="5"/>
  <c r="Q32" i="5"/>
  <c r="R32" i="5"/>
  <c r="S32" i="5"/>
  <c r="K32" i="2" s="1"/>
  <c r="K113" i="2" s="1"/>
  <c r="T32" i="5"/>
  <c r="L32" i="2" s="1"/>
  <c r="L113" i="2" s="1"/>
  <c r="U32" i="5"/>
  <c r="M32" i="2" s="1"/>
  <c r="M113" i="2" s="1"/>
  <c r="V32" i="5"/>
  <c r="N32" i="2" s="1"/>
  <c r="W32" i="5"/>
  <c r="O32" i="2" s="1"/>
  <c r="O113" i="2" s="1"/>
  <c r="X32" i="5"/>
  <c r="B33" i="5"/>
  <c r="C33" i="5"/>
  <c r="D33" i="5"/>
  <c r="E33" i="5"/>
  <c r="F33" i="5"/>
  <c r="G33" i="5"/>
  <c r="H33" i="5"/>
  <c r="I33" i="5"/>
  <c r="J33" i="5"/>
  <c r="K33" i="5"/>
  <c r="C33" i="2" s="1"/>
  <c r="C114" i="2" s="1"/>
  <c r="L33" i="5"/>
  <c r="D33" i="2" s="1"/>
  <c r="D114" i="2" s="1"/>
  <c r="M33" i="5"/>
  <c r="E33" i="2" s="1"/>
  <c r="E114" i="2" s="1"/>
  <c r="N33" i="5"/>
  <c r="F33" i="2" s="1"/>
  <c r="F114" i="2" s="1"/>
  <c r="O33" i="5"/>
  <c r="G33" i="2" s="1"/>
  <c r="P33" i="5"/>
  <c r="H33" i="2" s="1"/>
  <c r="H114" i="2" s="1"/>
  <c r="Q33" i="5"/>
  <c r="R33" i="5"/>
  <c r="J33" i="2" s="1"/>
  <c r="J114" i="2" s="1"/>
  <c r="S33" i="5"/>
  <c r="K33" i="2" s="1"/>
  <c r="K114" i="2" s="1"/>
  <c r="T33" i="5"/>
  <c r="L33" i="2" s="1"/>
  <c r="L114" i="2" s="1"/>
  <c r="U33" i="5"/>
  <c r="M33" i="2" s="1"/>
  <c r="M114" i="2" s="1"/>
  <c r="V33" i="5"/>
  <c r="N33" i="2" s="1"/>
  <c r="N114" i="2" s="1"/>
  <c r="W33" i="5"/>
  <c r="O33" i="2" s="1"/>
  <c r="X33" i="5"/>
  <c r="B34" i="5"/>
  <c r="C34" i="5"/>
  <c r="D34" i="5"/>
  <c r="E34" i="5"/>
  <c r="F34" i="5"/>
  <c r="G34" i="5"/>
  <c r="H34" i="5"/>
  <c r="I34" i="5"/>
  <c r="J34" i="5"/>
  <c r="K34" i="5"/>
  <c r="C34" i="2" s="1"/>
  <c r="C115" i="2" s="1"/>
  <c r="L34" i="5"/>
  <c r="D34" i="2" s="1"/>
  <c r="D115" i="2" s="1"/>
  <c r="M34" i="5"/>
  <c r="E34" i="2" s="1"/>
  <c r="E115" i="2" s="1"/>
  <c r="N34" i="5"/>
  <c r="F34" i="2" s="1"/>
  <c r="F115" i="2" s="1"/>
  <c r="O34" i="5"/>
  <c r="G34" i="2" s="1"/>
  <c r="G115" i="2" s="1"/>
  <c r="P34" i="5"/>
  <c r="H34" i="2" s="1"/>
  <c r="Q34" i="5"/>
  <c r="I34" i="2" s="1"/>
  <c r="R34" i="5"/>
  <c r="S34" i="5"/>
  <c r="K34" i="2" s="1"/>
  <c r="K115" i="2" s="1"/>
  <c r="T34" i="5"/>
  <c r="L34" i="2" s="1"/>
  <c r="L115" i="2" s="1"/>
  <c r="U34" i="5"/>
  <c r="M34" i="2" s="1"/>
  <c r="M115" i="2" s="1"/>
  <c r="V34" i="5"/>
  <c r="N34" i="2" s="1"/>
  <c r="N115" i="2" s="1"/>
  <c r="W34" i="5"/>
  <c r="O34" i="2" s="1"/>
  <c r="O115" i="2" s="1"/>
  <c r="X34" i="5"/>
  <c r="B35" i="5"/>
  <c r="C35" i="5"/>
  <c r="D35" i="5"/>
  <c r="E35" i="5"/>
  <c r="F35" i="5"/>
  <c r="G35" i="5"/>
  <c r="G37" i="5" s="1"/>
  <c r="H35" i="5"/>
  <c r="I35" i="5"/>
  <c r="J35" i="5"/>
  <c r="K35" i="5"/>
  <c r="L35" i="5"/>
  <c r="D35" i="2" s="1"/>
  <c r="D116" i="2" s="1"/>
  <c r="M35" i="5"/>
  <c r="E35" i="2" s="1"/>
  <c r="E116" i="2" s="1"/>
  <c r="N35" i="5"/>
  <c r="F35" i="2" s="1"/>
  <c r="F116" i="2" s="1"/>
  <c r="O35" i="5"/>
  <c r="P35" i="5"/>
  <c r="H35" i="2" s="1"/>
  <c r="H116" i="2" s="1"/>
  <c r="Q35" i="5"/>
  <c r="R35" i="5"/>
  <c r="J35" i="2" s="1"/>
  <c r="S35" i="5"/>
  <c r="T35" i="5"/>
  <c r="L35" i="2" s="1"/>
  <c r="L116" i="2" s="1"/>
  <c r="U35" i="5"/>
  <c r="M35" i="2" s="1"/>
  <c r="M116" i="2" s="1"/>
  <c r="V35" i="5"/>
  <c r="N35" i="2" s="1"/>
  <c r="N116" i="2" s="1"/>
  <c r="W35" i="5"/>
  <c r="X35" i="5"/>
  <c r="B36" i="5"/>
  <c r="C36" i="5"/>
  <c r="D36" i="5"/>
  <c r="E36" i="5"/>
  <c r="F36" i="5"/>
  <c r="F38" i="5" s="1"/>
  <c r="G36" i="5"/>
  <c r="G38" i="5" s="1"/>
  <c r="H36" i="5"/>
  <c r="I36" i="5"/>
  <c r="J36" i="5"/>
  <c r="K36" i="5"/>
  <c r="C36" i="2" s="1"/>
  <c r="C117" i="2" s="1"/>
  <c r="L36" i="5"/>
  <c r="M36" i="5"/>
  <c r="E36" i="2" s="1"/>
  <c r="E117" i="2" s="1"/>
  <c r="N36" i="5"/>
  <c r="O36" i="5"/>
  <c r="P36" i="5"/>
  <c r="Q36" i="5"/>
  <c r="R36" i="5"/>
  <c r="J36" i="2" s="1"/>
  <c r="S36" i="5"/>
  <c r="K36" i="2" s="1"/>
  <c r="K117" i="2" s="1"/>
  <c r="T36" i="5"/>
  <c r="U36" i="5"/>
  <c r="M36" i="2" s="1"/>
  <c r="M117" i="2" s="1"/>
  <c r="V36" i="5"/>
  <c r="W36" i="5"/>
  <c r="X36" i="5"/>
  <c r="B17" i="5"/>
  <c r="C17" i="5"/>
  <c r="D17" i="5"/>
  <c r="E17" i="5"/>
  <c r="F17" i="5"/>
  <c r="G17" i="5"/>
  <c r="H17" i="5"/>
  <c r="I17" i="5"/>
  <c r="J17" i="5"/>
  <c r="B17" i="2" s="1"/>
  <c r="K17" i="5"/>
  <c r="C17" i="2" s="1"/>
  <c r="C98" i="2" s="1"/>
  <c r="L17" i="5"/>
  <c r="D17" i="2" s="1"/>
  <c r="M17" i="5"/>
  <c r="E17" i="2" s="1"/>
  <c r="E98" i="2" s="1"/>
  <c r="N17" i="5"/>
  <c r="F17" i="2" s="1"/>
  <c r="F98" i="2" s="1"/>
  <c r="O17" i="5"/>
  <c r="G17" i="2" s="1"/>
  <c r="G98" i="2" s="1"/>
  <c r="P17" i="5"/>
  <c r="H17" i="2" s="1"/>
  <c r="H98" i="2" s="1"/>
  <c r="Q17" i="5"/>
  <c r="R17" i="5"/>
  <c r="J17" i="2" s="1"/>
  <c r="S17" i="5"/>
  <c r="K17" i="2" s="1"/>
  <c r="K98" i="2" s="1"/>
  <c r="T17" i="5"/>
  <c r="L17" i="2" s="1"/>
  <c r="U17" i="5"/>
  <c r="M17" i="2" s="1"/>
  <c r="M98" i="2" s="1"/>
  <c r="V17" i="5"/>
  <c r="N17" i="2" s="1"/>
  <c r="N98" i="2" s="1"/>
  <c r="W17" i="5"/>
  <c r="O17" i="2" s="1"/>
  <c r="O98" i="2" s="1"/>
  <c r="X17" i="5"/>
  <c r="B18" i="5"/>
  <c r="C18" i="5"/>
  <c r="D18" i="5"/>
  <c r="E18" i="5"/>
  <c r="F18" i="5"/>
  <c r="G18" i="5"/>
  <c r="H18" i="5"/>
  <c r="I18" i="5"/>
  <c r="J18" i="5"/>
  <c r="K18" i="5"/>
  <c r="C18" i="2" s="1"/>
  <c r="L18" i="5"/>
  <c r="D18" i="2" s="1"/>
  <c r="D99" i="2" s="1"/>
  <c r="M18" i="5"/>
  <c r="E18" i="2" s="1"/>
  <c r="N18" i="5"/>
  <c r="F18" i="2" s="1"/>
  <c r="F99" i="2" s="1"/>
  <c r="O18" i="5"/>
  <c r="G18" i="2" s="1"/>
  <c r="G99" i="2" s="1"/>
  <c r="P18" i="5"/>
  <c r="H18" i="2" s="1"/>
  <c r="H99" i="2" s="1"/>
  <c r="Q18" i="5"/>
  <c r="R18" i="5"/>
  <c r="J18" i="2" s="1"/>
  <c r="J99" i="2" s="1"/>
  <c r="S18" i="5"/>
  <c r="K18" i="2" s="1"/>
  <c r="T18" i="5"/>
  <c r="L18" i="2" s="1"/>
  <c r="L99" i="2" s="1"/>
  <c r="U18" i="5"/>
  <c r="M18" i="2" s="1"/>
  <c r="V18" i="5"/>
  <c r="N18" i="2" s="1"/>
  <c r="N99" i="2" s="1"/>
  <c r="W18" i="5"/>
  <c r="O18" i="2" s="1"/>
  <c r="O99" i="2" s="1"/>
  <c r="X18" i="5"/>
  <c r="B19" i="5"/>
  <c r="C19" i="5"/>
  <c r="D19" i="5"/>
  <c r="E19" i="5"/>
  <c r="F19" i="5"/>
  <c r="G19" i="5"/>
  <c r="H19" i="5"/>
  <c r="I19" i="5"/>
  <c r="J19" i="5"/>
  <c r="K19" i="5"/>
  <c r="C19" i="2" s="1"/>
  <c r="C100" i="2" s="1"/>
  <c r="L19" i="5"/>
  <c r="D19" i="2" s="1"/>
  <c r="M19" i="5"/>
  <c r="E19" i="2" s="1"/>
  <c r="E100" i="2" s="1"/>
  <c r="N19" i="5"/>
  <c r="F19" i="2" s="1"/>
  <c r="O19" i="5"/>
  <c r="G19" i="2" s="1"/>
  <c r="G100" i="2" s="1"/>
  <c r="P19" i="5"/>
  <c r="H19" i="2" s="1"/>
  <c r="H100" i="2" s="1"/>
  <c r="Q19" i="5"/>
  <c r="R19" i="5"/>
  <c r="J19" i="2" s="1"/>
  <c r="J100" i="2" s="1"/>
  <c r="S19" i="5"/>
  <c r="K19" i="2" s="1"/>
  <c r="K100" i="2" s="1"/>
  <c r="T19" i="5"/>
  <c r="L19" i="2" s="1"/>
  <c r="U19" i="5"/>
  <c r="M19" i="2" s="1"/>
  <c r="M100" i="2" s="1"/>
  <c r="V19" i="5"/>
  <c r="N19" i="2" s="1"/>
  <c r="W19" i="5"/>
  <c r="O19" i="2" s="1"/>
  <c r="O100" i="2" s="1"/>
  <c r="X19" i="5"/>
  <c r="P19" i="2" s="1"/>
  <c r="B20" i="5"/>
  <c r="B24" i="5" s="1"/>
  <c r="C20" i="5"/>
  <c r="D20" i="5"/>
  <c r="E20" i="5"/>
  <c r="F20" i="5"/>
  <c r="G20" i="5"/>
  <c r="H20" i="5"/>
  <c r="I20" i="5"/>
  <c r="J20" i="5"/>
  <c r="K20" i="5"/>
  <c r="L20" i="5"/>
  <c r="D20" i="2" s="1"/>
  <c r="D101" i="2" s="1"/>
  <c r="M20" i="5"/>
  <c r="E20" i="2" s="1"/>
  <c r="N20" i="5"/>
  <c r="F20" i="2" s="1"/>
  <c r="F101" i="2" s="1"/>
  <c r="O20" i="5"/>
  <c r="G20" i="2" s="1"/>
  <c r="P20" i="5"/>
  <c r="H20" i="2" s="1"/>
  <c r="H101" i="2" s="1"/>
  <c r="Q20" i="5"/>
  <c r="R20" i="5"/>
  <c r="S20" i="5"/>
  <c r="T20" i="5"/>
  <c r="L20" i="2" s="1"/>
  <c r="L101" i="2" s="1"/>
  <c r="U20" i="5"/>
  <c r="M20" i="2" s="1"/>
  <c r="V20" i="5"/>
  <c r="N20" i="2" s="1"/>
  <c r="N101" i="2" s="1"/>
  <c r="W20" i="5"/>
  <c r="O20" i="2" s="1"/>
  <c r="X20" i="5"/>
  <c r="B21" i="5"/>
  <c r="C21" i="5"/>
  <c r="D21" i="5"/>
  <c r="E21" i="5"/>
  <c r="F21" i="5"/>
  <c r="G21" i="5"/>
  <c r="H21" i="5"/>
  <c r="I21" i="5"/>
  <c r="J21" i="5"/>
  <c r="K21" i="5"/>
  <c r="C21" i="2" s="1"/>
  <c r="C102" i="2" s="1"/>
  <c r="L21" i="5"/>
  <c r="D21" i="2" s="1"/>
  <c r="D102" i="2" s="1"/>
  <c r="M21" i="5"/>
  <c r="E21" i="2" s="1"/>
  <c r="E102" i="2" s="1"/>
  <c r="N21" i="5"/>
  <c r="F21" i="2" s="1"/>
  <c r="O21" i="5"/>
  <c r="G21" i="2" s="1"/>
  <c r="G102" i="2" s="1"/>
  <c r="P21" i="5"/>
  <c r="H21" i="2" s="1"/>
  <c r="Q21" i="5"/>
  <c r="R21" i="5"/>
  <c r="J21" i="2" s="1"/>
  <c r="J102" i="2" s="1"/>
  <c r="S21" i="5"/>
  <c r="K21" i="2" s="1"/>
  <c r="K102" i="2" s="1"/>
  <c r="T21" i="5"/>
  <c r="L21" i="2" s="1"/>
  <c r="L102" i="2" s="1"/>
  <c r="U21" i="5"/>
  <c r="M21" i="2" s="1"/>
  <c r="M102" i="2" s="1"/>
  <c r="V21" i="5"/>
  <c r="N21" i="2" s="1"/>
  <c r="W21" i="5"/>
  <c r="O21" i="2" s="1"/>
  <c r="O102" i="2" s="1"/>
  <c r="X21" i="5"/>
  <c r="B22" i="5"/>
  <c r="C22" i="5"/>
  <c r="D22" i="5"/>
  <c r="E22" i="5"/>
  <c r="F22" i="5"/>
  <c r="F24" i="5" s="1"/>
  <c r="G22" i="5"/>
  <c r="G24" i="5" s="1"/>
  <c r="H22" i="5"/>
  <c r="I22" i="5"/>
  <c r="I24" i="5" s="1"/>
  <c r="J22" i="5"/>
  <c r="K22" i="5"/>
  <c r="C22" i="2" s="1"/>
  <c r="C103" i="2" s="1"/>
  <c r="L22" i="5"/>
  <c r="D22" i="2" s="1"/>
  <c r="D103" i="2" s="1"/>
  <c r="M22" i="5"/>
  <c r="E22" i="2" s="1"/>
  <c r="E103" i="2" s="1"/>
  <c r="N22" i="5"/>
  <c r="O22" i="5"/>
  <c r="G22" i="2" s="1"/>
  <c r="P22" i="5"/>
  <c r="H22" i="2" s="1"/>
  <c r="H103" i="2" s="1"/>
  <c r="Q22" i="5"/>
  <c r="I22" i="2" s="1"/>
  <c r="R22" i="5"/>
  <c r="J22" i="2" s="1"/>
  <c r="J103" i="2" s="1"/>
  <c r="S22" i="5"/>
  <c r="K22" i="2" s="1"/>
  <c r="K103" i="2" s="1"/>
  <c r="T22" i="5"/>
  <c r="L22" i="2" s="1"/>
  <c r="L103" i="2" s="1"/>
  <c r="U22" i="5"/>
  <c r="M22" i="2" s="1"/>
  <c r="M103" i="2" s="1"/>
  <c r="V22" i="5"/>
  <c r="W22" i="5"/>
  <c r="O22" i="2" s="1"/>
  <c r="X22" i="5"/>
  <c r="B23" i="5"/>
  <c r="C23" i="5"/>
  <c r="D23" i="5"/>
  <c r="E23" i="5"/>
  <c r="E25" i="5" s="1"/>
  <c r="F23" i="5"/>
  <c r="G23" i="5"/>
  <c r="G25" i="5" s="1"/>
  <c r="H23" i="5"/>
  <c r="I23" i="5"/>
  <c r="I25" i="5" s="1"/>
  <c r="J23" i="5"/>
  <c r="K23" i="5"/>
  <c r="C23" i="2" s="1"/>
  <c r="C104" i="2" s="1"/>
  <c r="L23" i="5"/>
  <c r="D23" i="2" s="1"/>
  <c r="D104" i="2" s="1"/>
  <c r="M23" i="5"/>
  <c r="N23" i="5"/>
  <c r="F23" i="2" s="1"/>
  <c r="O23" i="5"/>
  <c r="P23" i="5"/>
  <c r="Q23" i="5"/>
  <c r="R23" i="5"/>
  <c r="J23" i="2" s="1"/>
  <c r="J104" i="2" s="1"/>
  <c r="S23" i="5"/>
  <c r="K23" i="2" s="1"/>
  <c r="K104" i="2" s="1"/>
  <c r="T23" i="5"/>
  <c r="L23" i="2" s="1"/>
  <c r="L104" i="2" s="1"/>
  <c r="U23" i="5"/>
  <c r="V23" i="5"/>
  <c r="N23" i="2" s="1"/>
  <c r="W23" i="5"/>
  <c r="X23" i="5"/>
  <c r="B4" i="5"/>
  <c r="C4" i="5"/>
  <c r="D4" i="5"/>
  <c r="E4" i="5"/>
  <c r="F4" i="5"/>
  <c r="G4" i="5"/>
  <c r="H4" i="5"/>
  <c r="I4" i="5"/>
  <c r="J4" i="5"/>
  <c r="Z4" i="5" s="1"/>
  <c r="K4" i="5"/>
  <c r="L4" i="5"/>
  <c r="M4" i="5"/>
  <c r="N4" i="5"/>
  <c r="O4" i="5"/>
  <c r="P4" i="5"/>
  <c r="Q4" i="5"/>
  <c r="AA4" i="5" s="1"/>
  <c r="R4" i="5"/>
  <c r="S4" i="5"/>
  <c r="T4" i="5"/>
  <c r="U4" i="5"/>
  <c r="V4" i="5"/>
  <c r="W4" i="5"/>
  <c r="X4" i="5"/>
  <c r="AB4" i="5" s="1"/>
  <c r="B5" i="5"/>
  <c r="C5" i="5"/>
  <c r="D5" i="5"/>
  <c r="E5" i="5"/>
  <c r="F5" i="5"/>
  <c r="G5" i="5"/>
  <c r="H5" i="5"/>
  <c r="I5" i="5"/>
  <c r="J5" i="5"/>
  <c r="Z5" i="5" s="1"/>
  <c r="K5" i="5"/>
  <c r="L5" i="5"/>
  <c r="M5" i="5"/>
  <c r="N5" i="5"/>
  <c r="O5" i="5"/>
  <c r="P5" i="5"/>
  <c r="Q5" i="5"/>
  <c r="AA5" i="5" s="1"/>
  <c r="R5" i="5"/>
  <c r="S5" i="5"/>
  <c r="T5" i="5"/>
  <c r="U5" i="5"/>
  <c r="V5" i="5"/>
  <c r="W5" i="5"/>
  <c r="X5" i="5"/>
  <c r="AB5" i="5" s="1"/>
  <c r="B6" i="5"/>
  <c r="C6" i="5"/>
  <c r="D6" i="5"/>
  <c r="E6" i="5"/>
  <c r="F6" i="5"/>
  <c r="G6" i="5"/>
  <c r="H6" i="5"/>
  <c r="I6" i="5"/>
  <c r="J6" i="5"/>
  <c r="Z6" i="5" s="1"/>
  <c r="K6" i="5"/>
  <c r="L6" i="5"/>
  <c r="M6" i="5"/>
  <c r="N6" i="5"/>
  <c r="O6" i="5"/>
  <c r="P6" i="5"/>
  <c r="Q6" i="5"/>
  <c r="AA6" i="5" s="1"/>
  <c r="R6" i="5"/>
  <c r="S6" i="5"/>
  <c r="T6" i="5"/>
  <c r="U6" i="5"/>
  <c r="V6" i="5"/>
  <c r="W6" i="5"/>
  <c r="X6" i="5"/>
  <c r="AB6" i="5" s="1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AA7" i="5" s="1"/>
  <c r="R7" i="5"/>
  <c r="R11" i="5" s="1"/>
  <c r="S7" i="5"/>
  <c r="T7" i="5"/>
  <c r="U7" i="5"/>
  <c r="V7" i="5"/>
  <c r="W7" i="5"/>
  <c r="X7" i="5"/>
  <c r="AB7" i="5" s="1"/>
  <c r="B8" i="5"/>
  <c r="C8" i="5"/>
  <c r="D8" i="5"/>
  <c r="E8" i="5"/>
  <c r="F8" i="5"/>
  <c r="G8" i="5"/>
  <c r="H8" i="5"/>
  <c r="I8" i="5"/>
  <c r="J8" i="5"/>
  <c r="Z8" i="5" s="1"/>
  <c r="K8" i="5"/>
  <c r="L8" i="5"/>
  <c r="M8" i="5"/>
  <c r="N8" i="5"/>
  <c r="O8" i="5"/>
  <c r="P8" i="5"/>
  <c r="Q8" i="5"/>
  <c r="AA8" i="5" s="1"/>
  <c r="R8" i="5"/>
  <c r="S8" i="5"/>
  <c r="T8" i="5"/>
  <c r="U8" i="5"/>
  <c r="V8" i="5"/>
  <c r="W8" i="5"/>
  <c r="X8" i="5"/>
  <c r="AB8" i="5" s="1"/>
  <c r="B9" i="5"/>
  <c r="C9" i="5"/>
  <c r="D9" i="5"/>
  <c r="E9" i="5"/>
  <c r="F9" i="5"/>
  <c r="G9" i="5"/>
  <c r="H9" i="5"/>
  <c r="I9" i="5"/>
  <c r="J9" i="5"/>
  <c r="Z9" i="5" s="1"/>
  <c r="K9" i="5"/>
  <c r="L9" i="5"/>
  <c r="M9" i="5"/>
  <c r="N9" i="5"/>
  <c r="O9" i="5"/>
  <c r="P9" i="5"/>
  <c r="Q9" i="5"/>
  <c r="AA9" i="5" s="1"/>
  <c r="R9" i="5"/>
  <c r="S9" i="5"/>
  <c r="T9" i="5"/>
  <c r="U9" i="5"/>
  <c r="V9" i="5"/>
  <c r="W9" i="5"/>
  <c r="X9" i="5"/>
  <c r="AB9" i="5" s="1"/>
  <c r="B10" i="5"/>
  <c r="C10" i="5"/>
  <c r="D10" i="5"/>
  <c r="D12" i="5" s="1"/>
  <c r="E10" i="5"/>
  <c r="F10" i="5"/>
  <c r="F12" i="5" s="1"/>
  <c r="G10" i="5"/>
  <c r="H10" i="5"/>
  <c r="I10" i="5"/>
  <c r="J10" i="5"/>
  <c r="Z10" i="5" s="1"/>
  <c r="K10" i="5"/>
  <c r="L10" i="5"/>
  <c r="L12" i="5" s="1"/>
  <c r="M10" i="5"/>
  <c r="N10" i="5"/>
  <c r="N12" i="5" s="1"/>
  <c r="O10" i="5"/>
  <c r="P10" i="5"/>
  <c r="Q10" i="5"/>
  <c r="AA10" i="5" s="1"/>
  <c r="R10" i="5"/>
  <c r="S10" i="5"/>
  <c r="T10" i="5"/>
  <c r="T12" i="5" s="1"/>
  <c r="U10" i="5"/>
  <c r="V10" i="5"/>
  <c r="V12" i="5" s="1"/>
  <c r="W10" i="5"/>
  <c r="X10" i="5"/>
  <c r="E64" i="5"/>
  <c r="M51" i="5"/>
  <c r="E51" i="2" s="1"/>
  <c r="D51" i="5"/>
  <c r="R50" i="5"/>
  <c r="J50" i="5"/>
  <c r="B50" i="5"/>
  <c r="H38" i="5"/>
  <c r="Q37" i="5"/>
  <c r="I37" i="5"/>
  <c r="H25" i="5"/>
  <c r="Q24" i="5"/>
  <c r="P24" i="5"/>
  <c r="H24" i="5"/>
  <c r="R24" i="5" l="1"/>
  <c r="J20" i="2"/>
  <c r="J101" i="2" s="1"/>
  <c r="P18" i="2"/>
  <c r="AB18" i="5"/>
  <c r="I74" i="2"/>
  <c r="AA74" i="5"/>
  <c r="B21" i="2"/>
  <c r="Z21" i="5"/>
  <c r="I20" i="2"/>
  <c r="AA20" i="5"/>
  <c r="B33" i="2"/>
  <c r="Z33" i="5"/>
  <c r="I32" i="2"/>
  <c r="AA32" i="5"/>
  <c r="B45" i="2"/>
  <c r="Z45" i="5"/>
  <c r="I44" i="2"/>
  <c r="AA44" i="5"/>
  <c r="B57" i="2"/>
  <c r="Z57" i="5"/>
  <c r="I56" i="2"/>
  <c r="AA56" i="5"/>
  <c r="Q77" i="5"/>
  <c r="I75" i="2"/>
  <c r="AA75" i="5"/>
  <c r="P74" i="2"/>
  <c r="AB74" i="5"/>
  <c r="J37" i="7"/>
  <c r="Z37" i="7" s="1"/>
  <c r="AA22" i="5"/>
  <c r="N38" i="5"/>
  <c r="F36" i="2"/>
  <c r="F117" i="2" s="1"/>
  <c r="J38" i="5"/>
  <c r="B32" i="2"/>
  <c r="Z32" i="5"/>
  <c r="P73" i="2"/>
  <c r="Z9" i="2" s="1"/>
  <c r="AB73" i="5"/>
  <c r="B22" i="2"/>
  <c r="B103" i="2" s="1"/>
  <c r="R103" i="2" s="1"/>
  <c r="Z22" i="5"/>
  <c r="I21" i="2"/>
  <c r="AA21" i="5"/>
  <c r="P20" i="2"/>
  <c r="AB20" i="5"/>
  <c r="L36" i="2"/>
  <c r="L117" i="2" s="1"/>
  <c r="D36" i="2"/>
  <c r="K35" i="2"/>
  <c r="C35" i="2"/>
  <c r="C116" i="2" s="1"/>
  <c r="J34" i="2"/>
  <c r="J115" i="2" s="1"/>
  <c r="B34" i="2"/>
  <c r="Z34" i="5"/>
  <c r="I33" i="2"/>
  <c r="AA33" i="5"/>
  <c r="P32" i="2"/>
  <c r="AB32" i="5"/>
  <c r="H32" i="2"/>
  <c r="H113" i="2" s="1"/>
  <c r="O31" i="2"/>
  <c r="O112" i="2" s="1"/>
  <c r="G31" i="2"/>
  <c r="G112" i="2" s="1"/>
  <c r="N30" i="2"/>
  <c r="N111" i="2" s="1"/>
  <c r="F30" i="2"/>
  <c r="F111" i="2" s="1"/>
  <c r="B46" i="2"/>
  <c r="Z46" i="5"/>
  <c r="I45" i="2"/>
  <c r="AA45" i="5"/>
  <c r="P44" i="2"/>
  <c r="AB44" i="5"/>
  <c r="V64" i="5"/>
  <c r="N62" i="2"/>
  <c r="N64" i="5"/>
  <c r="F62" i="2"/>
  <c r="F64" i="5"/>
  <c r="B58" i="2"/>
  <c r="Z58" i="5"/>
  <c r="I57" i="2"/>
  <c r="AA57" i="5"/>
  <c r="P56" i="2"/>
  <c r="AB56" i="5"/>
  <c r="B69" i="2"/>
  <c r="Z69" i="5"/>
  <c r="X37" i="6"/>
  <c r="AB37" i="6" s="1"/>
  <c r="D12" i="6"/>
  <c r="T12" i="6"/>
  <c r="N24" i="6"/>
  <c r="V24" i="6"/>
  <c r="O25" i="6"/>
  <c r="W25" i="6"/>
  <c r="AA58" i="5"/>
  <c r="W51" i="5"/>
  <c r="O51" i="2" s="1"/>
  <c r="O49" i="2"/>
  <c r="B56" i="2"/>
  <c r="Z56" i="5"/>
  <c r="X50" i="6"/>
  <c r="AB50" i="6" s="1"/>
  <c r="AB46" i="6"/>
  <c r="B23" i="2"/>
  <c r="B104" i="2" s="1"/>
  <c r="R104" i="2" s="1"/>
  <c r="Z23" i="5"/>
  <c r="P21" i="2"/>
  <c r="AB21" i="5"/>
  <c r="N100" i="2"/>
  <c r="B35" i="2"/>
  <c r="Z35" i="5"/>
  <c r="Y8" i="2"/>
  <c r="P33" i="2"/>
  <c r="AB33" i="5"/>
  <c r="B47" i="2"/>
  <c r="X5" i="2" s="1"/>
  <c r="Z47" i="5"/>
  <c r="P45" i="2"/>
  <c r="AB45" i="5"/>
  <c r="B59" i="2"/>
  <c r="Z59" i="5"/>
  <c r="P57" i="2"/>
  <c r="AB57" i="5"/>
  <c r="B70" i="2"/>
  <c r="Z70" i="5"/>
  <c r="I69" i="2"/>
  <c r="AA69" i="5"/>
  <c r="T37" i="6"/>
  <c r="AB31" i="5"/>
  <c r="Z61" i="5"/>
  <c r="M25" i="5"/>
  <c r="E23" i="2"/>
  <c r="E104" i="2" s="1"/>
  <c r="Q25" i="5"/>
  <c r="I19" i="2"/>
  <c r="I100" i="2" s="1"/>
  <c r="S100" i="2" s="1"/>
  <c r="AA19" i="5"/>
  <c r="O63" i="5"/>
  <c r="G63" i="2" s="1"/>
  <c r="G61" i="2"/>
  <c r="I23" i="2"/>
  <c r="AA23" i="5"/>
  <c r="P22" i="2"/>
  <c r="AB22" i="5"/>
  <c r="J117" i="2"/>
  <c r="B36" i="2"/>
  <c r="Z36" i="5"/>
  <c r="I35" i="2"/>
  <c r="I116" i="2" s="1"/>
  <c r="S116" i="2" s="1"/>
  <c r="AA35" i="5"/>
  <c r="P34" i="2"/>
  <c r="AB34" i="5"/>
  <c r="H115" i="2"/>
  <c r="O114" i="2"/>
  <c r="G114" i="2"/>
  <c r="N113" i="2"/>
  <c r="F113" i="2"/>
  <c r="M112" i="2"/>
  <c r="E112" i="2"/>
  <c r="L111" i="2"/>
  <c r="D111" i="2"/>
  <c r="K49" i="2"/>
  <c r="C49" i="2"/>
  <c r="J48" i="2"/>
  <c r="B48" i="2"/>
  <c r="Z48" i="5"/>
  <c r="I47" i="2"/>
  <c r="Y5" i="2" s="1"/>
  <c r="AA47" i="5"/>
  <c r="P46" i="2"/>
  <c r="AB46" i="5"/>
  <c r="H46" i="2"/>
  <c r="O45" i="2"/>
  <c r="G45" i="2"/>
  <c r="N44" i="2"/>
  <c r="F44" i="2"/>
  <c r="M43" i="2"/>
  <c r="E43" i="2"/>
  <c r="B60" i="2"/>
  <c r="X7" i="2" s="1"/>
  <c r="Z60" i="5"/>
  <c r="I59" i="2"/>
  <c r="AA59" i="5"/>
  <c r="P58" i="2"/>
  <c r="P100" i="2" s="1"/>
  <c r="T100" i="2" s="1"/>
  <c r="AB58" i="5"/>
  <c r="B71" i="2"/>
  <c r="Z71" i="5"/>
  <c r="P69" i="2"/>
  <c r="AB69" i="5"/>
  <c r="AA34" i="5"/>
  <c r="U25" i="5"/>
  <c r="M23" i="2"/>
  <c r="M104" i="2" s="1"/>
  <c r="J24" i="5"/>
  <c r="B20" i="2"/>
  <c r="B101" i="2" s="1"/>
  <c r="R101" i="2" s="1"/>
  <c r="Z20" i="5"/>
  <c r="I43" i="2"/>
  <c r="AA43" i="5"/>
  <c r="AA37" i="5"/>
  <c r="X25" i="5"/>
  <c r="P23" i="2"/>
  <c r="P104" i="2" s="1"/>
  <c r="T104" i="2" s="1"/>
  <c r="AB23" i="5"/>
  <c r="P25" i="5"/>
  <c r="H25" i="2" s="1"/>
  <c r="H23" i="2"/>
  <c r="H104" i="2" s="1"/>
  <c r="O103" i="2"/>
  <c r="G103" i="2"/>
  <c r="N102" i="2"/>
  <c r="F102" i="2"/>
  <c r="M101" i="2"/>
  <c r="E101" i="2"/>
  <c r="L100" i="2"/>
  <c r="D100" i="2"/>
  <c r="K99" i="2"/>
  <c r="C99" i="2"/>
  <c r="J98" i="2"/>
  <c r="B98" i="2"/>
  <c r="R98" i="2" s="1"/>
  <c r="I36" i="2"/>
  <c r="I117" i="2" s="1"/>
  <c r="S117" i="2" s="1"/>
  <c r="AA36" i="5"/>
  <c r="P35" i="2"/>
  <c r="P116" i="2" s="1"/>
  <c r="T116" i="2" s="1"/>
  <c r="AB35" i="5"/>
  <c r="R51" i="5"/>
  <c r="J51" i="2" s="1"/>
  <c r="J49" i="2"/>
  <c r="J51" i="5"/>
  <c r="B49" i="2"/>
  <c r="I48" i="2"/>
  <c r="AA48" i="5"/>
  <c r="P47" i="2"/>
  <c r="Z5" i="2" s="1"/>
  <c r="AB47" i="5"/>
  <c r="I60" i="2"/>
  <c r="Y7" i="2" s="1"/>
  <c r="AA60" i="5"/>
  <c r="P59" i="2"/>
  <c r="AB59" i="5"/>
  <c r="B72" i="2"/>
  <c r="Z72" i="5"/>
  <c r="I71" i="2"/>
  <c r="AA71" i="5"/>
  <c r="P70" i="2"/>
  <c r="P112" i="2" s="1"/>
  <c r="T112" i="2" s="1"/>
  <c r="AB70" i="5"/>
  <c r="Q11" i="6"/>
  <c r="AA11" i="6" s="1"/>
  <c r="Q50" i="7"/>
  <c r="AA50" i="7" s="1"/>
  <c r="AA70" i="5"/>
  <c r="I31" i="2"/>
  <c r="I112" i="2" s="1"/>
  <c r="S112" i="2" s="1"/>
  <c r="AA31" i="5"/>
  <c r="P62" i="2"/>
  <c r="AB62" i="5"/>
  <c r="J77" i="5"/>
  <c r="B75" i="2"/>
  <c r="Z75" i="5"/>
  <c r="X12" i="5"/>
  <c r="AB12" i="5" s="1"/>
  <c r="AB10" i="5"/>
  <c r="O25" i="5"/>
  <c r="G25" i="2" s="1"/>
  <c r="G23" i="2"/>
  <c r="G104" i="2" s="1"/>
  <c r="B18" i="2"/>
  <c r="B99" i="2" s="1"/>
  <c r="R99" i="2" s="1"/>
  <c r="Z18" i="5"/>
  <c r="I17" i="2"/>
  <c r="I98" i="2" s="1"/>
  <c r="S98" i="2" s="1"/>
  <c r="AA17" i="5"/>
  <c r="X38" i="5"/>
  <c r="P36" i="2"/>
  <c r="P117" i="2" s="1"/>
  <c r="T117" i="2" s="1"/>
  <c r="AB36" i="5"/>
  <c r="P38" i="5"/>
  <c r="H38" i="2" s="1"/>
  <c r="H36" i="2"/>
  <c r="H117" i="2" s="1"/>
  <c r="W37" i="5"/>
  <c r="O35" i="2"/>
  <c r="O116" i="2" s="1"/>
  <c r="O37" i="5"/>
  <c r="G35" i="2"/>
  <c r="G116" i="2" s="1"/>
  <c r="B30" i="2"/>
  <c r="B111" i="2" s="1"/>
  <c r="R111" i="2" s="1"/>
  <c r="Z30" i="5"/>
  <c r="Q51" i="5"/>
  <c r="I49" i="2"/>
  <c r="AA49" i="5"/>
  <c r="X50" i="5"/>
  <c r="P48" i="2"/>
  <c r="AB48" i="5"/>
  <c r="P50" i="5"/>
  <c r="H50" i="2" s="1"/>
  <c r="H48" i="2"/>
  <c r="B62" i="2"/>
  <c r="Z62" i="5"/>
  <c r="I61" i="2"/>
  <c r="I103" i="2" s="1"/>
  <c r="S103" i="2" s="1"/>
  <c r="AA61" i="5"/>
  <c r="P60" i="2"/>
  <c r="Z7" i="2" s="1"/>
  <c r="AB60" i="5"/>
  <c r="H60" i="2"/>
  <c r="H102" i="2" s="1"/>
  <c r="O59" i="2"/>
  <c r="O101" i="2" s="1"/>
  <c r="G59" i="2"/>
  <c r="G101" i="2" s="1"/>
  <c r="N58" i="2"/>
  <c r="F58" i="2"/>
  <c r="F100" i="2" s="1"/>
  <c r="M57" i="2"/>
  <c r="M99" i="2" s="1"/>
  <c r="E57" i="2"/>
  <c r="E99" i="2" s="1"/>
  <c r="L56" i="2"/>
  <c r="L98" i="2" s="1"/>
  <c r="D56" i="2"/>
  <c r="D98" i="2" s="1"/>
  <c r="L77" i="5"/>
  <c r="D77" i="2" s="1"/>
  <c r="D75" i="2"/>
  <c r="S76" i="5"/>
  <c r="K76" i="2" s="1"/>
  <c r="K74" i="2"/>
  <c r="I72" i="2"/>
  <c r="AA72" i="5"/>
  <c r="P71" i="2"/>
  <c r="AB71" i="5"/>
  <c r="J5" i="2"/>
  <c r="J86" i="2" s="1"/>
  <c r="C6" i="2"/>
  <c r="C87" i="2" s="1"/>
  <c r="K6" i="2"/>
  <c r="K87" i="2" s="1"/>
  <c r="D7" i="2"/>
  <c r="D88" i="2" s="1"/>
  <c r="L7" i="2"/>
  <c r="L88" i="2" s="1"/>
  <c r="E8" i="2"/>
  <c r="E89" i="2" s="1"/>
  <c r="M8" i="2"/>
  <c r="M89" i="2" s="1"/>
  <c r="F9" i="2"/>
  <c r="F90" i="2" s="1"/>
  <c r="N9" i="2"/>
  <c r="N90" i="2" s="1"/>
  <c r="G10" i="2"/>
  <c r="G91" i="2" s="1"/>
  <c r="O10" i="2"/>
  <c r="O91" i="2" s="1"/>
  <c r="Z19" i="7"/>
  <c r="J25" i="7"/>
  <c r="Z25" i="7" s="1"/>
  <c r="Q38" i="7"/>
  <c r="AA38" i="7" s="1"/>
  <c r="AA32" i="7"/>
  <c r="X51" i="7"/>
  <c r="AB51" i="7" s="1"/>
  <c r="AB45" i="7"/>
  <c r="AB59" i="7"/>
  <c r="X63" i="7"/>
  <c r="AB63" i="7" s="1"/>
  <c r="J63" i="7"/>
  <c r="Z63" i="7" s="1"/>
  <c r="Z61" i="7"/>
  <c r="J77" i="7"/>
  <c r="Z77" i="7" s="1"/>
  <c r="Z75" i="7"/>
  <c r="AB43" i="5"/>
  <c r="Z73" i="5"/>
  <c r="V38" i="5"/>
  <c r="N36" i="2"/>
  <c r="N117" i="2" s="1"/>
  <c r="R38" i="5"/>
  <c r="J32" i="2"/>
  <c r="J113" i="2" s="1"/>
  <c r="P30" i="2"/>
  <c r="P111" i="2" s="1"/>
  <c r="T111" i="2" s="1"/>
  <c r="AB30" i="5"/>
  <c r="O51" i="5"/>
  <c r="G51" i="2" s="1"/>
  <c r="G49" i="2"/>
  <c r="B44" i="2"/>
  <c r="Z44" i="5"/>
  <c r="X38" i="6"/>
  <c r="AB38" i="6" s="1"/>
  <c r="AB32" i="6"/>
  <c r="AA24" i="5"/>
  <c r="W25" i="5"/>
  <c r="O23" i="2"/>
  <c r="O104" i="2" s="1"/>
  <c r="V24" i="5"/>
  <c r="N24" i="2" s="1"/>
  <c r="N22" i="2"/>
  <c r="N103" i="2" s="1"/>
  <c r="N24" i="5"/>
  <c r="F24" i="2" s="1"/>
  <c r="F22" i="2"/>
  <c r="F103" i="2" s="1"/>
  <c r="X24" i="5"/>
  <c r="Z50" i="5"/>
  <c r="L11" i="5"/>
  <c r="J11" i="5"/>
  <c r="Z11" i="5" s="1"/>
  <c r="Z7" i="5"/>
  <c r="N104" i="2"/>
  <c r="F104" i="2"/>
  <c r="S24" i="5"/>
  <c r="K24" i="2" s="1"/>
  <c r="K20" i="2"/>
  <c r="K101" i="2" s="1"/>
  <c r="K24" i="5"/>
  <c r="C24" i="2" s="1"/>
  <c r="C20" i="2"/>
  <c r="C101" i="2" s="1"/>
  <c r="C24" i="5"/>
  <c r="B19" i="2"/>
  <c r="B100" i="2" s="1"/>
  <c r="R100" i="2" s="1"/>
  <c r="Z19" i="5"/>
  <c r="I18" i="2"/>
  <c r="I99" i="2" s="1"/>
  <c r="S99" i="2" s="1"/>
  <c r="AA18" i="5"/>
  <c r="P17" i="2"/>
  <c r="P98" i="2" s="1"/>
  <c r="T98" i="2" s="1"/>
  <c r="AB17" i="5"/>
  <c r="W38" i="5"/>
  <c r="O36" i="2"/>
  <c r="O117" i="2" s="1"/>
  <c r="O38" i="5"/>
  <c r="G38" i="2" s="1"/>
  <c r="G119" i="2" s="1"/>
  <c r="G36" i="2"/>
  <c r="G117" i="2" s="1"/>
  <c r="B31" i="2"/>
  <c r="B112" i="2" s="1"/>
  <c r="R112" i="2" s="1"/>
  <c r="Z31" i="5"/>
  <c r="I30" i="2"/>
  <c r="I111" i="2" s="1"/>
  <c r="S111" i="2" s="1"/>
  <c r="AA30" i="5"/>
  <c r="X51" i="5"/>
  <c r="P49" i="2"/>
  <c r="AB49" i="5"/>
  <c r="P51" i="5"/>
  <c r="H51" i="2" s="1"/>
  <c r="H49" i="2"/>
  <c r="O50" i="5"/>
  <c r="G50" i="2" s="1"/>
  <c r="G48" i="2"/>
  <c r="T51" i="5"/>
  <c r="L51" i="2" s="1"/>
  <c r="L45" i="2"/>
  <c r="L51" i="5"/>
  <c r="D51" i="2" s="1"/>
  <c r="D45" i="2"/>
  <c r="B43" i="2"/>
  <c r="Z43" i="5"/>
  <c r="I62" i="2"/>
  <c r="AA62" i="5"/>
  <c r="P61" i="2"/>
  <c r="AB61" i="5"/>
  <c r="R76" i="5"/>
  <c r="J74" i="2"/>
  <c r="J116" i="2" s="1"/>
  <c r="B74" i="2"/>
  <c r="Z74" i="5"/>
  <c r="I73" i="2"/>
  <c r="Y9" i="2" s="1"/>
  <c r="Y18" i="2" s="1"/>
  <c r="AA73" i="5"/>
  <c r="P72" i="2"/>
  <c r="AB72" i="5"/>
  <c r="Z17" i="5"/>
  <c r="AA46" i="5"/>
  <c r="AB75" i="5"/>
  <c r="H4" i="2"/>
  <c r="H85" i="2" s="1"/>
  <c r="J6" i="2"/>
  <c r="J87" i="2" s="1"/>
  <c r="D8" i="2"/>
  <c r="D89" i="2" s="1"/>
  <c r="L8" i="2"/>
  <c r="L89" i="2" s="1"/>
  <c r="E9" i="2"/>
  <c r="E90" i="2" s="1"/>
  <c r="M9" i="2"/>
  <c r="M90" i="2" s="1"/>
  <c r="F10" i="2"/>
  <c r="F91" i="2" s="1"/>
  <c r="N10" i="2"/>
  <c r="N91" i="2" s="1"/>
  <c r="Q25" i="7"/>
  <c r="AA25" i="7" s="1"/>
  <c r="E25" i="7"/>
  <c r="M25" i="7"/>
  <c r="U25" i="7"/>
  <c r="K51" i="7"/>
  <c r="S51" i="7"/>
  <c r="I63" i="7"/>
  <c r="J64" i="7"/>
  <c r="Z64" i="7" s="1"/>
  <c r="R64" i="7"/>
  <c r="I77" i="7"/>
  <c r="AB58" i="6"/>
  <c r="G37" i="6"/>
  <c r="O37" i="6"/>
  <c r="W37" i="6"/>
  <c r="J4" i="2"/>
  <c r="J85" i="2" s="1"/>
  <c r="C5" i="2"/>
  <c r="C86" i="2" s="1"/>
  <c r="K5" i="2"/>
  <c r="K86" i="2" s="1"/>
  <c r="D6" i="2"/>
  <c r="E7" i="2"/>
  <c r="E88" i="2" s="1"/>
  <c r="M7" i="2"/>
  <c r="M88" i="2" s="1"/>
  <c r="F8" i="2"/>
  <c r="F89" i="2" s="1"/>
  <c r="N8" i="2"/>
  <c r="N89" i="2" s="1"/>
  <c r="G9" i="2"/>
  <c r="G90" i="2" s="1"/>
  <c r="O9" i="2"/>
  <c r="O90" i="2" s="1"/>
  <c r="H10" i="2"/>
  <c r="H91" i="2" s="1"/>
  <c r="P10" i="2"/>
  <c r="T10" i="2" s="1"/>
  <c r="D64" i="7"/>
  <c r="T64" i="7"/>
  <c r="B76" i="7"/>
  <c r="J76" i="7"/>
  <c r="Z76" i="7" s="1"/>
  <c r="R76" i="7"/>
  <c r="C77" i="7"/>
  <c r="K77" i="7"/>
  <c r="S77" i="7"/>
  <c r="C4" i="2"/>
  <c r="C85" i="2" s="1"/>
  <c r="K4" i="2"/>
  <c r="K85" i="2" s="1"/>
  <c r="D5" i="2"/>
  <c r="D86" i="2" s="1"/>
  <c r="L5" i="2"/>
  <c r="L86" i="2" s="1"/>
  <c r="E6" i="2"/>
  <c r="E87" i="2" s="1"/>
  <c r="M6" i="2"/>
  <c r="M87" i="2" s="1"/>
  <c r="F7" i="2"/>
  <c r="F88" i="2" s="1"/>
  <c r="N7" i="2"/>
  <c r="N88" i="2" s="1"/>
  <c r="G8" i="2"/>
  <c r="G89" i="2" s="1"/>
  <c r="O8" i="2"/>
  <c r="O89" i="2" s="1"/>
  <c r="H9" i="2"/>
  <c r="H90" i="2" s="1"/>
  <c r="B63" i="7"/>
  <c r="R63" i="7"/>
  <c r="E64" i="7"/>
  <c r="I76" i="7"/>
  <c r="Q76" i="7"/>
  <c r="AA76" i="7" s="1"/>
  <c r="D77" i="7"/>
  <c r="T77" i="7"/>
  <c r="AB32" i="7"/>
  <c r="Z62" i="7"/>
  <c r="D4" i="2"/>
  <c r="D85" i="2" s="1"/>
  <c r="L4" i="2"/>
  <c r="L85" i="2" s="1"/>
  <c r="E5" i="2"/>
  <c r="E86" i="2" s="1"/>
  <c r="M5" i="2"/>
  <c r="M86" i="2" s="1"/>
  <c r="F6" i="2"/>
  <c r="F87" i="2" s="1"/>
  <c r="N6" i="2"/>
  <c r="N87" i="2" s="1"/>
  <c r="G7" i="2"/>
  <c r="G88" i="2" s="1"/>
  <c r="H8" i="2"/>
  <c r="H89" i="2" s="1"/>
  <c r="J10" i="2"/>
  <c r="J91" i="2" s="1"/>
  <c r="B108" i="8" a="1"/>
  <c r="AA45" i="6"/>
  <c r="AB74" i="6"/>
  <c r="G64" i="6"/>
  <c r="O64" i="6"/>
  <c r="H63" i="6"/>
  <c r="P63" i="6"/>
  <c r="X63" i="6"/>
  <c r="AB63" i="6" s="1"/>
  <c r="C64" i="6"/>
  <c r="K64" i="6"/>
  <c r="S64" i="6"/>
  <c r="E4" i="2"/>
  <c r="M4" i="2"/>
  <c r="M85" i="2" s="1"/>
  <c r="F5" i="2"/>
  <c r="F86" i="2" s="1"/>
  <c r="N5" i="2"/>
  <c r="N86" i="2" s="1"/>
  <c r="G6" i="2"/>
  <c r="G87" i="2" s="1"/>
  <c r="O6" i="2"/>
  <c r="O87" i="2" s="1"/>
  <c r="C10" i="2"/>
  <c r="C91" i="2" s="1"/>
  <c r="K10" i="2"/>
  <c r="K91" i="2" s="1"/>
  <c r="AA33" i="7"/>
  <c r="Z48" i="7"/>
  <c r="AA48" i="6"/>
  <c r="M37" i="6"/>
  <c r="U37" i="6"/>
  <c r="F38" i="6"/>
  <c r="N38" i="6"/>
  <c r="V38" i="6"/>
  <c r="D50" i="6"/>
  <c r="L50" i="6"/>
  <c r="E51" i="6"/>
  <c r="U51" i="6"/>
  <c r="C63" i="6"/>
  <c r="S63" i="6"/>
  <c r="L64" i="6"/>
  <c r="T64" i="6"/>
  <c r="F4" i="2"/>
  <c r="F85" i="2" s="1"/>
  <c r="N4" i="2"/>
  <c r="N85" i="2" s="1"/>
  <c r="G5" i="2"/>
  <c r="G86" i="2" s="1"/>
  <c r="O5" i="2"/>
  <c r="O86" i="2" s="1"/>
  <c r="H6" i="2"/>
  <c r="H87" i="2" s="1"/>
  <c r="J8" i="2"/>
  <c r="J89" i="2" s="1"/>
  <c r="C9" i="2"/>
  <c r="C90" i="2" s="1"/>
  <c r="K9" i="2"/>
  <c r="K90" i="2" s="1"/>
  <c r="D10" i="2"/>
  <c r="D91" i="2" s="1"/>
  <c r="L10" i="2"/>
  <c r="L91" i="2" s="1"/>
  <c r="AA72" i="7"/>
  <c r="AA75" i="6"/>
  <c r="G38" i="6"/>
  <c r="O38" i="6"/>
  <c r="W38" i="6"/>
  <c r="G4" i="2"/>
  <c r="G85" i="2" s="1"/>
  <c r="O4" i="2"/>
  <c r="O85" i="2" s="1"/>
  <c r="H5" i="2"/>
  <c r="H86" i="2" s="1"/>
  <c r="B7" i="2"/>
  <c r="B88" i="2" s="1"/>
  <c r="R88" i="2" s="1"/>
  <c r="J7" i="2"/>
  <c r="J88" i="2" s="1"/>
  <c r="C8" i="2"/>
  <c r="C89" i="2" s="1"/>
  <c r="K8" i="2"/>
  <c r="K89" i="2" s="1"/>
  <c r="D9" i="2"/>
  <c r="D90" i="2" s="1"/>
  <c r="L9" i="2"/>
  <c r="L90" i="2" s="1"/>
  <c r="E10" i="2"/>
  <c r="E91" i="2" s="1"/>
  <c r="M10" i="2"/>
  <c r="M91" i="2" s="1"/>
  <c r="AA19" i="7"/>
  <c r="Z61" i="6"/>
  <c r="E11" i="7"/>
  <c r="H12" i="7"/>
  <c r="I12" i="7"/>
  <c r="AA4" i="7"/>
  <c r="I4" i="2"/>
  <c r="W11" i="7"/>
  <c r="O7" i="2"/>
  <c r="O88" i="2" s="1"/>
  <c r="AB8" i="7"/>
  <c r="P8" i="2"/>
  <c r="I11" i="7"/>
  <c r="AA9" i="7"/>
  <c r="I9" i="2"/>
  <c r="Z10" i="7"/>
  <c r="B10" i="2"/>
  <c r="T12" i="7"/>
  <c r="L12" i="2" s="1"/>
  <c r="L93" i="2" s="1"/>
  <c r="L6" i="2"/>
  <c r="L87" i="2" s="1"/>
  <c r="L12" i="7"/>
  <c r="D12" i="2" s="1"/>
  <c r="D93" i="2" s="1"/>
  <c r="H11" i="7"/>
  <c r="P11" i="7"/>
  <c r="H7" i="2"/>
  <c r="H88" i="2" s="1"/>
  <c r="AB7" i="7"/>
  <c r="P7" i="2"/>
  <c r="AA8" i="7"/>
  <c r="I8" i="2"/>
  <c r="Z9" i="7"/>
  <c r="B9" i="2"/>
  <c r="R11" i="7"/>
  <c r="J9" i="2"/>
  <c r="J90" i="2" s="1"/>
  <c r="Z5" i="7"/>
  <c r="B5" i="2"/>
  <c r="AA12" i="7"/>
  <c r="P91" i="2"/>
  <c r="T91" i="2" s="1"/>
  <c r="T62" i="2"/>
  <c r="AA10" i="7"/>
  <c r="I10" i="2"/>
  <c r="AB6" i="7"/>
  <c r="P6" i="2"/>
  <c r="AA7" i="7"/>
  <c r="I7" i="2"/>
  <c r="Z8" i="7"/>
  <c r="B8" i="2"/>
  <c r="X12" i="7"/>
  <c r="AB9" i="7"/>
  <c r="P9" i="2"/>
  <c r="AB5" i="7"/>
  <c r="P5" i="2"/>
  <c r="AA6" i="7"/>
  <c r="I6" i="2"/>
  <c r="R20" i="2"/>
  <c r="Z4" i="7"/>
  <c r="B4" i="2"/>
  <c r="AB4" i="7"/>
  <c r="P4" i="2"/>
  <c r="AA5" i="7"/>
  <c r="I5" i="2"/>
  <c r="Z6" i="7"/>
  <c r="B6" i="2"/>
  <c r="K11" i="7"/>
  <c r="C11" i="2" s="1"/>
  <c r="C7" i="2"/>
  <c r="C88" i="2" s="1"/>
  <c r="S11" i="7"/>
  <c r="K7" i="2"/>
  <c r="K88" i="2" s="1"/>
  <c r="AB10" i="7"/>
  <c r="R12" i="7"/>
  <c r="X11" i="7"/>
  <c r="B11" i="7"/>
  <c r="J11" i="7"/>
  <c r="Z7" i="7"/>
  <c r="M11" i="7"/>
  <c r="U11" i="7"/>
  <c r="F12" i="7"/>
  <c r="N12" i="7"/>
  <c r="F12" i="2" s="1"/>
  <c r="V12" i="7"/>
  <c r="C12" i="7"/>
  <c r="K12" i="7"/>
  <c r="S12" i="7"/>
  <c r="K12" i="2" s="1"/>
  <c r="F11" i="7"/>
  <c r="N11" i="7"/>
  <c r="V11" i="7"/>
  <c r="N11" i="2" s="1"/>
  <c r="N92" i="2" s="1"/>
  <c r="G12" i="7"/>
  <c r="O12" i="7"/>
  <c r="W12" i="7"/>
  <c r="Q11" i="7"/>
  <c r="Z6" i="6"/>
  <c r="I11" i="6"/>
  <c r="G11" i="7"/>
  <c r="O11" i="7"/>
  <c r="B12" i="7"/>
  <c r="J12" i="7"/>
  <c r="L11" i="7"/>
  <c r="T11" i="7"/>
  <c r="L11" i="2" s="1"/>
  <c r="L92" i="2" s="1"/>
  <c r="M12" i="7"/>
  <c r="E12" i="2" s="1"/>
  <c r="E93" i="2" s="1"/>
  <c r="U12" i="7"/>
  <c r="H25" i="7"/>
  <c r="B95" i="8" s="1" a="1"/>
  <c r="X25" i="7"/>
  <c r="AB25" i="7" s="1"/>
  <c r="Q63" i="7"/>
  <c r="AA63" i="7" s="1"/>
  <c r="P76" i="7"/>
  <c r="X76" i="7"/>
  <c r="AB76" i="7" s="1"/>
  <c r="I37" i="6"/>
  <c r="Q37" i="6"/>
  <c r="AA37" i="6" s="1"/>
  <c r="B50" i="6"/>
  <c r="J50" i="6"/>
  <c r="Z50" i="6" s="1"/>
  <c r="R50" i="6"/>
  <c r="J50" i="2" s="1"/>
  <c r="B38" i="6"/>
  <c r="J38" i="6"/>
  <c r="Z38" i="6" s="1"/>
  <c r="R38" i="6"/>
  <c r="J37" i="6"/>
  <c r="Z37" i="6" s="1"/>
  <c r="R37" i="6"/>
  <c r="C38" i="6"/>
  <c r="K38" i="6"/>
  <c r="S38" i="6"/>
  <c r="X37" i="5"/>
  <c r="P37" i="5"/>
  <c r="H37" i="2" s="1"/>
  <c r="H37" i="5"/>
  <c r="C37" i="6"/>
  <c r="B69" i="8" s="1" a="1"/>
  <c r="K37" i="6"/>
  <c r="S37" i="6"/>
  <c r="D38" i="6"/>
  <c r="L38" i="6"/>
  <c r="T38" i="6"/>
  <c r="F64" i="6"/>
  <c r="N64" i="6"/>
  <c r="V64" i="6"/>
  <c r="Q64" i="5"/>
  <c r="I64" i="5"/>
  <c r="U64" i="5"/>
  <c r="M64" i="2" s="1"/>
  <c r="M64" i="5"/>
  <c r="E64" i="2" s="1"/>
  <c r="I64" i="6"/>
  <c r="Q64" i="6"/>
  <c r="AA64" i="6" s="1"/>
  <c r="I63" i="6"/>
  <c r="Q63" i="6"/>
  <c r="AA63" i="6" s="1"/>
  <c r="B64" i="6"/>
  <c r="J64" i="6"/>
  <c r="Z64" i="6" s="1"/>
  <c r="R64" i="6"/>
  <c r="X76" i="5"/>
  <c r="P76" i="5"/>
  <c r="H76" i="2" s="1"/>
  <c r="H76" i="5"/>
  <c r="G76" i="6"/>
  <c r="O76" i="6"/>
  <c r="W76" i="6"/>
  <c r="X77" i="5"/>
  <c r="P77" i="5"/>
  <c r="H77" i="2" s="1"/>
  <c r="H77" i="5"/>
  <c r="T77" i="5"/>
  <c r="L77" i="2" s="1"/>
  <c r="D77" i="5"/>
  <c r="B76" i="6"/>
  <c r="J76" i="6"/>
  <c r="Z76" i="6" s="1"/>
  <c r="R76" i="6"/>
  <c r="C77" i="6"/>
  <c r="K77" i="6"/>
  <c r="S77" i="6"/>
  <c r="N76" i="5"/>
  <c r="F76" i="2" s="1"/>
  <c r="F76" i="5"/>
  <c r="D76" i="5"/>
  <c r="D76" i="6"/>
  <c r="L76" i="6"/>
  <c r="T76" i="6"/>
  <c r="E77" i="6"/>
  <c r="M77" i="6"/>
  <c r="U77" i="6"/>
  <c r="M77" i="5"/>
  <c r="E77" i="5"/>
  <c r="E76" i="6"/>
  <c r="M76" i="6"/>
  <c r="U76" i="6"/>
  <c r="F77" i="6"/>
  <c r="N77" i="6"/>
  <c r="V77" i="6"/>
  <c r="E24" i="6"/>
  <c r="M24" i="6"/>
  <c r="U24" i="6"/>
  <c r="F25" i="6"/>
  <c r="N25" i="6"/>
  <c r="V25" i="6"/>
  <c r="H24" i="6"/>
  <c r="P24" i="6"/>
  <c r="H24" i="2" s="1"/>
  <c r="H105" i="2" s="1"/>
  <c r="X24" i="6"/>
  <c r="AB24" i="6" s="1"/>
  <c r="I25" i="6"/>
  <c r="Q25" i="6"/>
  <c r="AA25" i="6" s="1"/>
  <c r="I24" i="6"/>
  <c r="Q24" i="6"/>
  <c r="AA24" i="6" s="1"/>
  <c r="B25" i="6"/>
  <c r="J25" i="6"/>
  <c r="Z25" i="6" s="1"/>
  <c r="R25" i="6"/>
  <c r="B24" i="6"/>
  <c r="B56" i="8" s="1" a="1"/>
  <c r="J24" i="6"/>
  <c r="Z24" i="6" s="1"/>
  <c r="R24" i="6"/>
  <c r="C25" i="6"/>
  <c r="K25" i="6"/>
  <c r="S25" i="6"/>
  <c r="P12" i="5"/>
  <c r="H12" i="2" s="1"/>
  <c r="H93" i="2" s="1"/>
  <c r="H12" i="5"/>
  <c r="B11" i="6"/>
  <c r="B43" i="8" s="1" a="1"/>
  <c r="J11" i="6"/>
  <c r="Z11" i="6" s="1"/>
  <c r="R11" i="6"/>
  <c r="D11" i="6"/>
  <c r="L11" i="6"/>
  <c r="T11" i="6"/>
  <c r="E12" i="6"/>
  <c r="M12" i="6"/>
  <c r="U12" i="6"/>
  <c r="E11" i="6"/>
  <c r="M11" i="6"/>
  <c r="U11" i="6"/>
  <c r="F12" i="6"/>
  <c r="N12" i="6"/>
  <c r="V12" i="6"/>
  <c r="C12" i="6"/>
  <c r="K12" i="6"/>
  <c r="S12" i="6"/>
  <c r="G11" i="6"/>
  <c r="O11" i="6"/>
  <c r="W11" i="6"/>
  <c r="H12" i="6"/>
  <c r="P12" i="6"/>
  <c r="X12" i="6"/>
  <c r="AB12" i="6" s="1"/>
  <c r="H11" i="6"/>
  <c r="P11" i="6"/>
  <c r="X11" i="6"/>
  <c r="AB11" i="6" s="1"/>
  <c r="I12" i="6"/>
  <c r="Q12" i="6"/>
  <c r="AA12" i="6" s="1"/>
  <c r="L37" i="5"/>
  <c r="D37" i="2" s="1"/>
  <c r="D37" i="5"/>
  <c r="U50" i="5"/>
  <c r="M50" i="2" s="1"/>
  <c r="M50" i="5"/>
  <c r="E50" i="2" s="1"/>
  <c r="E50" i="5"/>
  <c r="V63" i="5"/>
  <c r="N63" i="2" s="1"/>
  <c r="N63" i="5"/>
  <c r="F63" i="2" s="1"/>
  <c r="F63" i="5"/>
  <c r="K76" i="5"/>
  <c r="C76" i="2" s="1"/>
  <c r="S37" i="5"/>
  <c r="K37" i="2" s="1"/>
  <c r="K118" i="2" s="1"/>
  <c r="K37" i="5"/>
  <c r="C37" i="5"/>
  <c r="U63" i="5"/>
  <c r="M63" i="2" s="1"/>
  <c r="M63" i="5"/>
  <c r="E63" i="2" s="1"/>
  <c r="E63" i="5"/>
  <c r="Q12" i="5"/>
  <c r="AA12" i="5" s="1"/>
  <c r="I12" i="5"/>
  <c r="T64" i="5"/>
  <c r="L64" i="2" s="1"/>
  <c r="L64" i="5"/>
  <c r="D64" i="2" s="1"/>
  <c r="D64" i="5"/>
  <c r="S63" i="5"/>
  <c r="K63" i="5"/>
  <c r="C63" i="2" s="1"/>
  <c r="C63" i="5"/>
  <c r="Q63" i="5"/>
  <c r="X64" i="5"/>
  <c r="P64" i="5"/>
  <c r="H64" i="2" s="1"/>
  <c r="H64" i="5"/>
  <c r="T11" i="5"/>
  <c r="D11" i="5"/>
  <c r="S12" i="5"/>
  <c r="K12" i="5"/>
  <c r="C12" i="5"/>
  <c r="T25" i="5"/>
  <c r="L25" i="2" s="1"/>
  <c r="D25" i="5"/>
  <c r="E38" i="5"/>
  <c r="Q50" i="5"/>
  <c r="I50" i="5"/>
  <c r="W50" i="5"/>
  <c r="O50" i="2" s="1"/>
  <c r="G50" i="5"/>
  <c r="R63" i="5"/>
  <c r="J63" i="2" s="1"/>
  <c r="J63" i="5"/>
  <c r="B63" i="5"/>
  <c r="X63" i="5"/>
  <c r="P63" i="5"/>
  <c r="H63" i="2" s="1"/>
  <c r="H63" i="5"/>
  <c r="Q76" i="5"/>
  <c r="I76" i="5"/>
  <c r="W76" i="5"/>
  <c r="O76" i="5"/>
  <c r="G76" i="5"/>
  <c r="S11" i="5"/>
  <c r="K11" i="5"/>
  <c r="T24" i="5"/>
  <c r="L24" i="2" s="1"/>
  <c r="L24" i="5"/>
  <c r="D24" i="2" s="1"/>
  <c r="D24" i="5"/>
  <c r="B17" i="8" s="1" a="1"/>
  <c r="U51" i="5"/>
  <c r="M51" i="2" s="1"/>
  <c r="E51" i="5"/>
  <c r="U77" i="5"/>
  <c r="M77" i="2" s="1"/>
  <c r="U24" i="5"/>
  <c r="M24" i="2" s="1"/>
  <c r="M105" i="2" s="1"/>
  <c r="M24" i="5"/>
  <c r="E24" i="2" s="1"/>
  <c r="E24" i="5"/>
  <c r="V37" i="5"/>
  <c r="N37" i="2" s="1"/>
  <c r="N118" i="2" s="1"/>
  <c r="N37" i="5"/>
  <c r="F37" i="2" s="1"/>
  <c r="F118" i="2" s="1"/>
  <c r="F37" i="5"/>
  <c r="T37" i="5"/>
  <c r="L37" i="2" s="1"/>
  <c r="S38" i="5"/>
  <c r="K38" i="2" s="1"/>
  <c r="K38" i="5"/>
  <c r="C38" i="2" s="1"/>
  <c r="C38" i="5"/>
  <c r="I63" i="5"/>
  <c r="W63" i="5"/>
  <c r="O63" i="2" s="1"/>
  <c r="G63" i="5"/>
  <c r="C11" i="5"/>
  <c r="B4" i="8" s="1" a="1"/>
  <c r="V50" i="5"/>
  <c r="N50" i="2" s="1"/>
  <c r="N50" i="5"/>
  <c r="F50" i="2" s="1"/>
  <c r="F50" i="5"/>
  <c r="T50" i="5"/>
  <c r="L50" i="2" s="1"/>
  <c r="L50" i="5"/>
  <c r="D50" i="2" s="1"/>
  <c r="D50" i="5"/>
  <c r="S51" i="5"/>
  <c r="K51" i="2" s="1"/>
  <c r="K51" i="5"/>
  <c r="C51" i="2" s="1"/>
  <c r="C51" i="5"/>
  <c r="L25" i="5"/>
  <c r="D25" i="2" s="1"/>
  <c r="D106" i="2" s="1"/>
  <c r="U38" i="5"/>
  <c r="M38" i="2" s="1"/>
  <c r="M38" i="5"/>
  <c r="E38" i="2" s="1"/>
  <c r="R37" i="5"/>
  <c r="J37" i="5"/>
  <c r="B37" i="5"/>
  <c r="B30" i="8" s="1" a="1"/>
  <c r="Q38" i="5"/>
  <c r="I38" i="5"/>
  <c r="W64" i="5"/>
  <c r="O64" i="2" s="1"/>
  <c r="O64" i="5"/>
  <c r="G64" i="2" s="1"/>
  <c r="G64" i="5"/>
  <c r="T63" i="5"/>
  <c r="L63" i="2" s="1"/>
  <c r="L63" i="5"/>
  <c r="D63" i="2" s="1"/>
  <c r="D63" i="5"/>
  <c r="S64" i="5"/>
  <c r="K64" i="2" s="1"/>
  <c r="K64" i="5"/>
  <c r="C64" i="2" s="1"/>
  <c r="U12" i="5"/>
  <c r="M12" i="5"/>
  <c r="E12" i="5"/>
  <c r="W24" i="5"/>
  <c r="O24" i="2" s="1"/>
  <c r="O24" i="5"/>
  <c r="G24" i="2" s="1"/>
  <c r="G105" i="2" s="1"/>
  <c r="W77" i="5"/>
  <c r="O77" i="2" s="1"/>
  <c r="L76" i="5"/>
  <c r="S77" i="5"/>
  <c r="C77" i="5"/>
  <c r="V77" i="5"/>
  <c r="N77" i="2" s="1"/>
  <c r="N77" i="5"/>
  <c r="F77" i="5"/>
  <c r="U76" i="5"/>
  <c r="M76" i="2" s="1"/>
  <c r="M76" i="5"/>
  <c r="E76" i="2" s="1"/>
  <c r="E76" i="5"/>
  <c r="R77" i="5"/>
  <c r="J77" i="2" s="1"/>
  <c r="B77" i="5"/>
  <c r="J76" i="5"/>
  <c r="B76" i="5"/>
  <c r="O77" i="5"/>
  <c r="G77" i="2" s="1"/>
  <c r="G77" i="5"/>
  <c r="T76" i="5"/>
  <c r="L76" i="2" s="1"/>
  <c r="K77" i="5"/>
  <c r="C77" i="2" s="1"/>
  <c r="V11" i="5"/>
  <c r="N11" i="5"/>
  <c r="F11" i="5"/>
  <c r="V51" i="5"/>
  <c r="N51" i="2" s="1"/>
  <c r="N51" i="5"/>
  <c r="F51" i="2" s="1"/>
  <c r="F51" i="5"/>
  <c r="S50" i="5"/>
  <c r="K50" i="2" s="1"/>
  <c r="K50" i="5"/>
  <c r="C50" i="2" s="1"/>
  <c r="C50" i="5"/>
  <c r="R64" i="5"/>
  <c r="J64" i="2" s="1"/>
  <c r="J64" i="5"/>
  <c r="B64" i="5"/>
  <c r="U37" i="5"/>
  <c r="M37" i="2" s="1"/>
  <c r="M37" i="5"/>
  <c r="E37" i="2" s="1"/>
  <c r="E37" i="5"/>
  <c r="T38" i="5"/>
  <c r="L38" i="2" s="1"/>
  <c r="L119" i="2" s="1"/>
  <c r="L38" i="5"/>
  <c r="D38" i="5"/>
  <c r="S25" i="5"/>
  <c r="K25" i="2" s="1"/>
  <c r="K106" i="2" s="1"/>
  <c r="K25" i="5"/>
  <c r="C25" i="5"/>
  <c r="V25" i="5"/>
  <c r="N25" i="2" s="1"/>
  <c r="N25" i="5"/>
  <c r="F25" i="2" s="1"/>
  <c r="F25" i="5"/>
  <c r="R25" i="5"/>
  <c r="J25" i="2" s="1"/>
  <c r="J25" i="5"/>
  <c r="B25" i="5"/>
  <c r="I11" i="5"/>
  <c r="X11" i="5"/>
  <c r="AB11" i="5" s="1"/>
  <c r="P11" i="5"/>
  <c r="H11" i="5"/>
  <c r="U11" i="5"/>
  <c r="M11" i="5"/>
  <c r="E11" i="5"/>
  <c r="W11" i="5"/>
  <c r="O11" i="5"/>
  <c r="G11" i="5"/>
  <c r="O12" i="5"/>
  <c r="R12" i="5"/>
  <c r="J12" i="5"/>
  <c r="Z12" i="5" s="1"/>
  <c r="B12" i="5"/>
  <c r="Q11" i="5"/>
  <c r="AA11" i="5" s="1"/>
  <c r="W12" i="5"/>
  <c r="G12" i="5"/>
  <c r="B17" i="8" l="1"/>
  <c r="AA20" i="8"/>
  <c r="AA21" i="8"/>
  <c r="AH5" i="8" s="1"/>
  <c r="AC19" i="8"/>
  <c r="AB17" i="8"/>
  <c r="AB24" i="8"/>
  <c r="AA18" i="8"/>
  <c r="AC23" i="8"/>
  <c r="AA19" i="8"/>
  <c r="AB22" i="8"/>
  <c r="AC17" i="8"/>
  <c r="AC21" i="8"/>
  <c r="AJ5" i="8" s="1"/>
  <c r="AA25" i="8"/>
  <c r="AB20" i="8"/>
  <c r="AA23" i="8"/>
  <c r="AB25" i="8"/>
  <c r="AB23" i="8"/>
  <c r="AC25" i="8"/>
  <c r="AC18" i="8"/>
  <c r="AB19" i="8"/>
  <c r="AC22" i="8"/>
  <c r="AB21" i="8"/>
  <c r="AI5" i="8" s="1"/>
  <c r="AA22" i="8"/>
  <c r="AC20" i="8"/>
  <c r="AB18" i="8"/>
  <c r="AA24" i="8"/>
  <c r="AC24" i="8"/>
  <c r="AA17" i="8"/>
  <c r="B69" i="8"/>
  <c r="AC76" i="8"/>
  <c r="AC73" i="8"/>
  <c r="AJ9" i="8" s="1"/>
  <c r="AJ21" i="8" s="1"/>
  <c r="AA75" i="8"/>
  <c r="AB73" i="8"/>
  <c r="AI9" i="8" s="1"/>
  <c r="AC71" i="8"/>
  <c r="AA76" i="8"/>
  <c r="AB76" i="8"/>
  <c r="AC77" i="8"/>
  <c r="AA70" i="8"/>
  <c r="AA72" i="8"/>
  <c r="AB75" i="8"/>
  <c r="AB70" i="8"/>
  <c r="AA74" i="8"/>
  <c r="AA69" i="8"/>
  <c r="AB69" i="8"/>
  <c r="AC72" i="8"/>
  <c r="AB71" i="8"/>
  <c r="AB74" i="8"/>
  <c r="AC74" i="8"/>
  <c r="AA77" i="8"/>
  <c r="AB77" i="8"/>
  <c r="AC69" i="8"/>
  <c r="AA73" i="8"/>
  <c r="AH9" i="8" s="1"/>
  <c r="AC70" i="8"/>
  <c r="AA71" i="8"/>
  <c r="AB72" i="8"/>
  <c r="AC75" i="8"/>
  <c r="B56" i="8"/>
  <c r="AC56" i="8"/>
  <c r="AC59" i="8"/>
  <c r="AA60" i="8"/>
  <c r="AH8" i="8" s="1"/>
  <c r="AB63" i="8"/>
  <c r="AA56" i="8"/>
  <c r="AB56" i="8"/>
  <c r="AC64" i="8"/>
  <c r="AB59" i="8"/>
  <c r="AB62" i="8"/>
  <c r="AC62" i="8"/>
  <c r="AA62" i="8"/>
  <c r="AB58" i="8"/>
  <c r="AC57" i="8"/>
  <c r="AA61" i="8"/>
  <c r="AC58" i="8"/>
  <c r="AA59" i="8"/>
  <c r="AB60" i="8"/>
  <c r="AI8" i="8" s="1"/>
  <c r="AC63" i="8"/>
  <c r="AB61" i="8"/>
  <c r="AC61" i="8"/>
  <c r="AA63" i="8"/>
  <c r="AA64" i="8"/>
  <c r="AB64" i="8"/>
  <c r="AA58" i="8"/>
  <c r="AA57" i="8"/>
  <c r="AB57" i="8"/>
  <c r="AC60" i="8"/>
  <c r="AJ8" i="8" s="1"/>
  <c r="B30" i="8"/>
  <c r="AB35" i="8"/>
  <c r="AC37" i="8"/>
  <c r="AC30" i="8"/>
  <c r="AB31" i="8"/>
  <c r="AC31" i="8"/>
  <c r="AA32" i="8"/>
  <c r="AC34" i="8"/>
  <c r="AJ6" i="8" s="1"/>
  <c r="AB33" i="8"/>
  <c r="AA34" i="8"/>
  <c r="AH6" i="8" s="1"/>
  <c r="AH18" i="8" s="1"/>
  <c r="AC32" i="8"/>
  <c r="AB30" i="8"/>
  <c r="AA36" i="8"/>
  <c r="AC36" i="8"/>
  <c r="AA33" i="8"/>
  <c r="AC38" i="8"/>
  <c r="AA37" i="8"/>
  <c r="AC35" i="8"/>
  <c r="AA31" i="8"/>
  <c r="AB34" i="8"/>
  <c r="AI6" i="8" s="1"/>
  <c r="AI18" i="8" s="1"/>
  <c r="AB38" i="8"/>
  <c r="AC33" i="8"/>
  <c r="AA38" i="8"/>
  <c r="AB32" i="8"/>
  <c r="AB36" i="8"/>
  <c r="AA30" i="8"/>
  <c r="AB37" i="8"/>
  <c r="AA35" i="8"/>
  <c r="B43" i="8"/>
  <c r="AB44" i="8"/>
  <c r="AB47" i="8"/>
  <c r="AI7" i="8" s="1"/>
  <c r="AI19" i="8" s="1"/>
  <c r="AC45" i="8"/>
  <c r="AA49" i="8"/>
  <c r="AA46" i="8"/>
  <c r="AC46" i="8"/>
  <c r="AA47" i="8"/>
  <c r="AB48" i="8"/>
  <c r="AC51" i="8"/>
  <c r="AB43" i="8"/>
  <c r="AB49" i="8"/>
  <c r="AA45" i="8"/>
  <c r="AC49" i="8"/>
  <c r="AA51" i="8"/>
  <c r="AC44" i="8"/>
  <c r="AA50" i="8"/>
  <c r="AB45" i="8"/>
  <c r="AC48" i="8"/>
  <c r="AA44" i="8"/>
  <c r="AA48" i="8"/>
  <c r="AB51" i="8"/>
  <c r="AB50" i="8"/>
  <c r="AC50" i="8"/>
  <c r="AC43" i="8"/>
  <c r="AC47" i="8"/>
  <c r="AJ7" i="8" s="1"/>
  <c r="AA43" i="8"/>
  <c r="AB46" i="8"/>
  <c r="B95" i="8"/>
  <c r="AA97" i="8"/>
  <c r="AC97" i="8"/>
  <c r="AC100" i="8"/>
  <c r="AA101" i="8"/>
  <c r="AC96" i="8"/>
  <c r="AB102" i="8"/>
  <c r="AB103" i="8"/>
  <c r="AC103" i="8"/>
  <c r="AB99" i="8"/>
  <c r="AI11" i="8" s="1"/>
  <c r="AA100" i="8"/>
  <c r="AC98" i="8"/>
  <c r="AA103" i="8"/>
  <c r="AB97" i="8"/>
  <c r="AA96" i="8"/>
  <c r="AA102" i="8"/>
  <c r="AB100" i="8"/>
  <c r="AC102" i="8"/>
  <c r="AB101" i="8"/>
  <c r="AC99" i="8"/>
  <c r="AJ11" i="8" s="1"/>
  <c r="AJ23" i="8" s="1"/>
  <c r="AB96" i="8"/>
  <c r="AA95" i="8"/>
  <c r="AB95" i="8"/>
  <c r="AC95" i="8"/>
  <c r="AA99" i="8"/>
  <c r="AH11" i="8" s="1"/>
  <c r="AA98" i="8"/>
  <c r="AB98" i="8"/>
  <c r="AC101" i="8"/>
  <c r="B4" i="8"/>
  <c r="AB8" i="8"/>
  <c r="AI4" i="8" s="1"/>
  <c r="AB12" i="8"/>
  <c r="AB9" i="8"/>
  <c r="AA10" i="8"/>
  <c r="AC7" i="8"/>
  <c r="AB11" i="8"/>
  <c r="AA11" i="8"/>
  <c r="AC4" i="8"/>
  <c r="AC6" i="8"/>
  <c r="AB7" i="8"/>
  <c r="AC8" i="8"/>
  <c r="AJ4" i="8" s="1"/>
  <c r="AJ16" i="8" s="1"/>
  <c r="AB6" i="8"/>
  <c r="AA12" i="8"/>
  <c r="AC12" i="8"/>
  <c r="AA4" i="8"/>
  <c r="AA5" i="8"/>
  <c r="AA8" i="8"/>
  <c r="AH4" i="8" s="1"/>
  <c r="AA9" i="8"/>
  <c r="AB4" i="8"/>
  <c r="AA6" i="8"/>
  <c r="AC11" i="8"/>
  <c r="AA7" i="8"/>
  <c r="AB10" i="8"/>
  <c r="AC10" i="8"/>
  <c r="AB5" i="8"/>
  <c r="AC5" i="8"/>
  <c r="AC9" i="8"/>
  <c r="D76" i="2"/>
  <c r="I38" i="2"/>
  <c r="AA38" i="5"/>
  <c r="O76" i="2"/>
  <c r="I63" i="2"/>
  <c r="AA63" i="5"/>
  <c r="P77" i="2"/>
  <c r="AB77" i="5"/>
  <c r="M12" i="2"/>
  <c r="M93" i="2" s="1"/>
  <c r="B82" i="8" a="1"/>
  <c r="E11" i="2"/>
  <c r="E92" i="2" s="1"/>
  <c r="K11" i="2"/>
  <c r="K92" i="2" s="1"/>
  <c r="R33" i="2"/>
  <c r="I12" i="2"/>
  <c r="F105" i="2"/>
  <c r="J38" i="2"/>
  <c r="J119" i="2" s="1"/>
  <c r="P50" i="2"/>
  <c r="AB50" i="5"/>
  <c r="G37" i="2"/>
  <c r="G118" i="2" s="1"/>
  <c r="X16" i="2"/>
  <c r="I115" i="2"/>
  <c r="S115" i="2" s="1"/>
  <c r="F38" i="2"/>
  <c r="K93" i="2"/>
  <c r="X6" i="2"/>
  <c r="X15" i="2" s="1"/>
  <c r="B102" i="2"/>
  <c r="R102" i="2" s="1"/>
  <c r="C12" i="2"/>
  <c r="C93" i="2" s="1"/>
  <c r="C92" i="2"/>
  <c r="T75" i="2"/>
  <c r="O11" i="2"/>
  <c r="O92" i="2" s="1"/>
  <c r="J76" i="2"/>
  <c r="N105" i="2"/>
  <c r="N38" i="2"/>
  <c r="N119" i="2" s="1"/>
  <c r="O37" i="2"/>
  <c r="B77" i="2"/>
  <c r="Z77" i="5"/>
  <c r="B51" i="2"/>
  <c r="Z51" i="5"/>
  <c r="P25" i="2"/>
  <c r="AB25" i="5"/>
  <c r="B24" i="2"/>
  <c r="Z24" i="5"/>
  <c r="P103" i="2"/>
  <c r="T103" i="2" s="1"/>
  <c r="I25" i="2"/>
  <c r="S51" i="2" s="1"/>
  <c r="AA25" i="5"/>
  <c r="B116" i="2"/>
  <c r="R116" i="2" s="1"/>
  <c r="P113" i="2"/>
  <c r="T113" i="2" s="1"/>
  <c r="D117" i="2"/>
  <c r="I113" i="2"/>
  <c r="S113" i="2" s="1"/>
  <c r="F106" i="2"/>
  <c r="N106" i="2"/>
  <c r="I76" i="2"/>
  <c r="AA76" i="5"/>
  <c r="M118" i="2"/>
  <c r="J37" i="2"/>
  <c r="J118" i="2" s="1"/>
  <c r="L105" i="2"/>
  <c r="K63" i="2"/>
  <c r="K105" i="2" s="1"/>
  <c r="D11" i="2"/>
  <c r="D92" i="2" s="1"/>
  <c r="O12" i="2"/>
  <c r="O93" i="2" s="1"/>
  <c r="R72" i="2"/>
  <c r="T49" i="2"/>
  <c r="E85" i="2"/>
  <c r="P51" i="2"/>
  <c r="AB51" i="5"/>
  <c r="O38" i="2"/>
  <c r="O119" i="2" s="1"/>
  <c r="I51" i="2"/>
  <c r="AA51" i="5"/>
  <c r="Y14" i="2"/>
  <c r="P115" i="2"/>
  <c r="T115" i="2" s="1"/>
  <c r="Z8" i="2"/>
  <c r="Z17" i="2" s="1"/>
  <c r="F64" i="2"/>
  <c r="Z18" i="2"/>
  <c r="K116" i="2"/>
  <c r="E118" i="2"/>
  <c r="B37" i="2"/>
  <c r="B118" i="2" s="1"/>
  <c r="R118" i="2" s="1"/>
  <c r="Z37" i="5"/>
  <c r="D105" i="2"/>
  <c r="O105" i="2"/>
  <c r="C25" i="2"/>
  <c r="C106" i="2" s="1"/>
  <c r="F77" i="2"/>
  <c r="E105" i="2"/>
  <c r="I50" i="2"/>
  <c r="AA50" i="5"/>
  <c r="E77" i="2"/>
  <c r="E119" i="2" s="1"/>
  <c r="H118" i="2"/>
  <c r="G12" i="2"/>
  <c r="G93" i="2" s="1"/>
  <c r="N12" i="2"/>
  <c r="N93" i="2" s="1"/>
  <c r="R7" i="2"/>
  <c r="C105" i="2"/>
  <c r="O25" i="2"/>
  <c r="O106" i="2" s="1"/>
  <c r="H119" i="2"/>
  <c r="Y16" i="2"/>
  <c r="M25" i="2"/>
  <c r="M106" i="2" s="1"/>
  <c r="I104" i="2"/>
  <c r="S104" i="2" s="1"/>
  <c r="E25" i="2"/>
  <c r="E106" i="2" s="1"/>
  <c r="I114" i="2"/>
  <c r="S114" i="2" s="1"/>
  <c r="B114" i="2"/>
  <c r="R114" i="2" s="1"/>
  <c r="I64" i="2"/>
  <c r="AA64" i="5"/>
  <c r="B64" i="2"/>
  <c r="Z64" i="5"/>
  <c r="B76" i="2"/>
  <c r="Z76" i="5"/>
  <c r="M119" i="2"/>
  <c r="C119" i="2"/>
  <c r="P63" i="2"/>
  <c r="AB63" i="5"/>
  <c r="C37" i="2"/>
  <c r="C118" i="2" s="1"/>
  <c r="P37" i="2"/>
  <c r="P118" i="2" s="1"/>
  <c r="T118" i="2" s="1"/>
  <c r="AB37" i="5"/>
  <c r="F93" i="2"/>
  <c r="J12" i="2"/>
  <c r="J93" i="2" s="1"/>
  <c r="R46" i="2"/>
  <c r="T36" i="2"/>
  <c r="J11" i="2"/>
  <c r="J92" i="2" s="1"/>
  <c r="H11" i="2"/>
  <c r="H92" i="2" s="1"/>
  <c r="B50" i="2"/>
  <c r="G106" i="2"/>
  <c r="I37" i="2"/>
  <c r="N64" i="2"/>
  <c r="P101" i="2"/>
  <c r="T101" i="2" s="1"/>
  <c r="B113" i="2"/>
  <c r="R113" i="2" s="1"/>
  <c r="P99" i="2"/>
  <c r="T99" i="2" s="1"/>
  <c r="P76" i="2"/>
  <c r="AB76" i="5"/>
  <c r="G11" i="2"/>
  <c r="G92" i="2" s="1"/>
  <c r="R59" i="2"/>
  <c r="T23" i="2"/>
  <c r="B108" i="8"/>
  <c r="AA116" i="8"/>
  <c r="AB108" i="8"/>
  <c r="AA109" i="8"/>
  <c r="AA111" i="8"/>
  <c r="AC108" i="8"/>
  <c r="AC109" i="8"/>
  <c r="AB115" i="8"/>
  <c r="AB110" i="8"/>
  <c r="AC113" i="8"/>
  <c r="AA115" i="8"/>
  <c r="AA113" i="8"/>
  <c r="AB116" i="8"/>
  <c r="AA110" i="8"/>
  <c r="AB114" i="8"/>
  <c r="AC115" i="8"/>
  <c r="AB111" i="8"/>
  <c r="AC112" i="8"/>
  <c r="AJ12" i="8" s="1"/>
  <c r="AB109" i="8"/>
  <c r="AA108" i="8"/>
  <c r="AA114" i="8"/>
  <c r="AC111" i="8"/>
  <c r="AB112" i="8"/>
  <c r="AI12" i="8" s="1"/>
  <c r="AA112" i="8"/>
  <c r="AH12" i="8" s="1"/>
  <c r="AC110" i="8"/>
  <c r="AC116" i="8"/>
  <c r="AC114" i="8"/>
  <c r="AB113" i="8"/>
  <c r="D87" i="2"/>
  <c r="P24" i="2"/>
  <c r="AB24" i="5"/>
  <c r="I24" i="2"/>
  <c r="I105" i="2" s="1"/>
  <c r="S105" i="2" s="1"/>
  <c r="P114" i="2"/>
  <c r="T114" i="2" s="1"/>
  <c r="P102" i="2"/>
  <c r="T102" i="2" s="1"/>
  <c r="Z6" i="2"/>
  <c r="Z15" i="2" s="1"/>
  <c r="X8" i="2"/>
  <c r="B115" i="2"/>
  <c r="R115" i="2" s="1"/>
  <c r="B38" i="2"/>
  <c r="Z38" i="5"/>
  <c r="B25" i="2"/>
  <c r="B106" i="2" s="1"/>
  <c r="R106" i="2" s="1"/>
  <c r="Z25" i="5"/>
  <c r="J106" i="2"/>
  <c r="D38" i="2"/>
  <c r="D119" i="2" s="1"/>
  <c r="K77" i="2"/>
  <c r="K119" i="2" s="1"/>
  <c r="L118" i="2"/>
  <c r="G76" i="2"/>
  <c r="B63" i="2"/>
  <c r="Z63" i="5"/>
  <c r="L106" i="2"/>
  <c r="P64" i="2"/>
  <c r="AB64" i="5"/>
  <c r="D118" i="2"/>
  <c r="F11" i="2"/>
  <c r="F92" i="2" s="1"/>
  <c r="M11" i="2"/>
  <c r="M92" i="2" s="1"/>
  <c r="Z16" i="2"/>
  <c r="P38" i="2"/>
  <c r="P119" i="2" s="1"/>
  <c r="T119" i="2" s="1"/>
  <c r="AB38" i="5"/>
  <c r="H106" i="2"/>
  <c r="B117" i="2"/>
  <c r="R117" i="2" s="1"/>
  <c r="Y17" i="2"/>
  <c r="Y6" i="2"/>
  <c r="Y15" i="2" s="1"/>
  <c r="I102" i="2"/>
  <c r="S102" i="2" s="1"/>
  <c r="I77" i="2"/>
  <c r="S77" i="2" s="1"/>
  <c r="AA77" i="5"/>
  <c r="I101" i="2"/>
  <c r="S101" i="2" s="1"/>
  <c r="J24" i="2"/>
  <c r="J105" i="2" s="1"/>
  <c r="B82" i="8"/>
  <c r="AC88" i="8"/>
  <c r="AA84" i="8"/>
  <c r="AC89" i="8"/>
  <c r="AA83" i="8"/>
  <c r="AC83" i="8"/>
  <c r="AC86" i="8"/>
  <c r="AJ10" i="8" s="1"/>
  <c r="AA88" i="8"/>
  <c r="AC85" i="8"/>
  <c r="AB86" i="8"/>
  <c r="AI10" i="8" s="1"/>
  <c r="AI22" i="8" s="1"/>
  <c r="AB89" i="8"/>
  <c r="AA82" i="8"/>
  <c r="AA85" i="8"/>
  <c r="AC82" i="8"/>
  <c r="AB88" i="8"/>
  <c r="AA89" i="8"/>
  <c r="AB82" i="8"/>
  <c r="AB85" i="8"/>
  <c r="AC84" i="8"/>
  <c r="AC87" i="8"/>
  <c r="AC90" i="8"/>
  <c r="AB83" i="8"/>
  <c r="AB84" i="8"/>
  <c r="AB87" i="8"/>
  <c r="AB90" i="8"/>
  <c r="AA86" i="8"/>
  <c r="AH10" i="8" s="1"/>
  <c r="AH22" i="8" s="1"/>
  <c r="AA87" i="8"/>
  <c r="AA90" i="8"/>
  <c r="AB12" i="7"/>
  <c r="P12" i="2"/>
  <c r="I91" i="2"/>
  <c r="S91" i="2" s="1"/>
  <c r="S62" i="2"/>
  <c r="S75" i="2"/>
  <c r="S49" i="2"/>
  <c r="S23" i="2"/>
  <c r="S10" i="2"/>
  <c r="S36" i="2"/>
  <c r="P89" i="2"/>
  <c r="T89" i="2" s="1"/>
  <c r="T21" i="2"/>
  <c r="T34" i="2"/>
  <c r="T73" i="2"/>
  <c r="T47" i="2"/>
  <c r="T60" i="2"/>
  <c r="T8" i="2"/>
  <c r="Z4" i="2"/>
  <c r="Z13" i="2" s="1"/>
  <c r="P87" i="2"/>
  <c r="T87" i="2" s="1"/>
  <c r="T71" i="2"/>
  <c r="T58" i="2"/>
  <c r="T45" i="2"/>
  <c r="T6" i="2"/>
  <c r="T19" i="2"/>
  <c r="T32" i="2"/>
  <c r="B85" i="2"/>
  <c r="R85" i="2" s="1"/>
  <c r="R17" i="2"/>
  <c r="R4" i="2"/>
  <c r="R30" i="2"/>
  <c r="R43" i="2"/>
  <c r="R69" i="2"/>
  <c r="R56" i="2"/>
  <c r="S38" i="2"/>
  <c r="S64" i="2"/>
  <c r="I93" i="2"/>
  <c r="S93" i="2" s="1"/>
  <c r="Y4" i="2"/>
  <c r="Y13" i="2" s="1"/>
  <c r="S60" i="2"/>
  <c r="I89" i="2"/>
  <c r="S89" i="2" s="1"/>
  <c r="S21" i="2"/>
  <c r="S34" i="2"/>
  <c r="S47" i="2"/>
  <c r="S8" i="2"/>
  <c r="S73" i="2"/>
  <c r="P85" i="2"/>
  <c r="T85" i="2" s="1"/>
  <c r="T56" i="2"/>
  <c r="T4" i="2"/>
  <c r="T69" i="2"/>
  <c r="T43" i="2"/>
  <c r="T17" i="2"/>
  <c r="T30" i="2"/>
  <c r="B90" i="2"/>
  <c r="R90" i="2" s="1"/>
  <c r="R61" i="2"/>
  <c r="R74" i="2"/>
  <c r="R48" i="2"/>
  <c r="R35" i="2"/>
  <c r="R9" i="2"/>
  <c r="R22" i="2"/>
  <c r="AA11" i="7"/>
  <c r="I11" i="2"/>
  <c r="Z11" i="7"/>
  <c r="B11" i="2"/>
  <c r="S71" i="2"/>
  <c r="S58" i="2"/>
  <c r="S6" i="2"/>
  <c r="I87" i="2"/>
  <c r="S87" i="2" s="1"/>
  <c r="S45" i="2"/>
  <c r="S32" i="2"/>
  <c r="S19" i="2"/>
  <c r="X4" i="2"/>
  <c r="X13" i="2" s="1"/>
  <c r="R34" i="2"/>
  <c r="B89" i="2"/>
  <c r="R89" i="2" s="1"/>
  <c r="R60" i="2"/>
  <c r="R8" i="2"/>
  <c r="R47" i="2"/>
  <c r="R73" i="2"/>
  <c r="R21" i="2"/>
  <c r="R45" i="2"/>
  <c r="R19" i="2"/>
  <c r="R6" i="2"/>
  <c r="R71" i="2"/>
  <c r="B87" i="2"/>
  <c r="R87" i="2" s="1"/>
  <c r="R32" i="2"/>
  <c r="R58" i="2"/>
  <c r="R5" i="2"/>
  <c r="R70" i="2"/>
  <c r="R31" i="2"/>
  <c r="B86" i="2"/>
  <c r="R86" i="2" s="1"/>
  <c r="R57" i="2"/>
  <c r="R44" i="2"/>
  <c r="R18" i="2"/>
  <c r="P88" i="2"/>
  <c r="T88" i="2" s="1"/>
  <c r="T20" i="2"/>
  <c r="T33" i="2"/>
  <c r="T46" i="2"/>
  <c r="T59" i="2"/>
  <c r="T7" i="2"/>
  <c r="T72" i="2"/>
  <c r="B91" i="2"/>
  <c r="R91" i="2" s="1"/>
  <c r="R23" i="2"/>
  <c r="R36" i="2"/>
  <c r="R49" i="2"/>
  <c r="R62" i="2"/>
  <c r="R10" i="2"/>
  <c r="R75" i="2"/>
  <c r="Z12" i="7"/>
  <c r="B12" i="2"/>
  <c r="AB11" i="7"/>
  <c r="P11" i="2"/>
  <c r="T44" i="2"/>
  <c r="T5" i="2"/>
  <c r="T31" i="2"/>
  <c r="P86" i="2"/>
  <c r="T86" i="2" s="1"/>
  <c r="T18" i="2"/>
  <c r="T57" i="2"/>
  <c r="T70" i="2"/>
  <c r="I88" i="2"/>
  <c r="S88" i="2" s="1"/>
  <c r="S7" i="2"/>
  <c r="S72" i="2"/>
  <c r="S59" i="2"/>
  <c r="S20" i="2"/>
  <c r="S46" i="2"/>
  <c r="S33" i="2"/>
  <c r="S69" i="2"/>
  <c r="I85" i="2"/>
  <c r="S85" i="2" s="1"/>
  <c r="S30" i="2"/>
  <c r="S56" i="2"/>
  <c r="S43" i="2"/>
  <c r="S4" i="2"/>
  <c r="S17" i="2"/>
  <c r="P90" i="2"/>
  <c r="T90" i="2" s="1"/>
  <c r="T22" i="2"/>
  <c r="T74" i="2"/>
  <c r="T48" i="2"/>
  <c r="T35" i="2"/>
  <c r="T61" i="2"/>
  <c r="T9" i="2"/>
  <c r="S31" i="2"/>
  <c r="S18" i="2"/>
  <c r="S57" i="2"/>
  <c r="S70" i="2"/>
  <c r="S5" i="2"/>
  <c r="I86" i="2"/>
  <c r="S86" i="2" s="1"/>
  <c r="S44" i="2"/>
  <c r="I90" i="2"/>
  <c r="S90" i="2" s="1"/>
  <c r="S74" i="2"/>
  <c r="S48" i="2"/>
  <c r="S61" i="2"/>
  <c r="S35" i="2"/>
  <c r="S22" i="2"/>
  <c r="S9" i="2"/>
  <c r="AH7" i="8" l="1"/>
  <c r="AH19" i="8" s="1"/>
  <c r="AF69" i="8"/>
  <c r="S25" i="2"/>
  <c r="I119" i="2"/>
  <c r="S119" i="2" s="1"/>
  <c r="AI23" i="8"/>
  <c r="AI17" i="8"/>
  <c r="AJ24" i="8"/>
  <c r="B119" i="2"/>
  <c r="R119" i="2" s="1"/>
  <c r="AH24" i="8"/>
  <c r="O118" i="2"/>
  <c r="AH23" i="8"/>
  <c r="P105" i="2"/>
  <c r="T105" i="2" s="1"/>
  <c r="AI24" i="8"/>
  <c r="I118" i="2"/>
  <c r="S118" i="2" s="1"/>
  <c r="X14" i="2"/>
  <c r="B105" i="2"/>
  <c r="R105" i="2" s="1"/>
  <c r="AJ18" i="8"/>
  <c r="AJ20" i="8"/>
  <c r="AH20" i="8"/>
  <c r="AH21" i="8"/>
  <c r="AJ17" i="8"/>
  <c r="Z14" i="2"/>
  <c r="X17" i="2"/>
  <c r="X18" i="2"/>
  <c r="AH17" i="8"/>
  <c r="I106" i="2"/>
  <c r="S106" i="2" s="1"/>
  <c r="P106" i="2"/>
  <c r="T106" i="2" s="1"/>
  <c r="F119" i="2"/>
  <c r="AH16" i="8"/>
  <c r="AI16" i="8"/>
  <c r="AJ19" i="8"/>
  <c r="AI20" i="8"/>
  <c r="S12" i="2"/>
  <c r="AJ22" i="8"/>
  <c r="AI21" i="8"/>
  <c r="R11" i="2"/>
  <c r="R76" i="2"/>
  <c r="R37" i="2"/>
  <c r="R63" i="2"/>
  <c r="B92" i="2"/>
  <c r="R92" i="2" s="1"/>
  <c r="R24" i="2"/>
  <c r="R50" i="2"/>
  <c r="I92" i="2"/>
  <c r="S92" i="2" s="1"/>
  <c r="S76" i="2"/>
  <c r="S63" i="2"/>
  <c r="S37" i="2"/>
  <c r="S50" i="2"/>
  <c r="S11" i="2"/>
  <c r="S24" i="2"/>
  <c r="P93" i="2"/>
  <c r="T93" i="2" s="1"/>
  <c r="T51" i="2"/>
  <c r="T38" i="2"/>
  <c r="T12" i="2"/>
  <c r="T77" i="2"/>
  <c r="T64" i="2"/>
  <c r="T25" i="2"/>
  <c r="T37" i="2"/>
  <c r="T63" i="2"/>
  <c r="P92" i="2"/>
  <c r="T92" i="2" s="1"/>
  <c r="T50" i="2"/>
  <c r="T76" i="2"/>
  <c r="T24" i="2"/>
  <c r="T11" i="2"/>
  <c r="B93" i="2"/>
  <c r="R93" i="2" s="1"/>
  <c r="R77" i="2"/>
  <c r="R64" i="2"/>
  <c r="R12" i="2"/>
  <c r="R51" i="2"/>
  <c r="R25" i="2"/>
  <c r="R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<sst xmlns="http://schemas.openxmlformats.org/spreadsheetml/2006/main" count="2000" uniqueCount="183">
  <si>
    <t>Type</t>
  </si>
  <si>
    <t>Mode</t>
  </si>
  <si>
    <t>Min Bound</t>
  </si>
  <si>
    <t>Sequential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</si>
  <si>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</si>
  <si>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</si>
  <si>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</si>
  <si>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</si>
  <si>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</si>
  <si>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</si>
  <si>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</si>
  <si>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</si>
  <si>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</si>
  <si>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</si>
  <si>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</si>
  <si>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</si>
  <si>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</si>
  <si>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</si>
  <si>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</si>
  <si>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</si>
  <si>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</si>
  <si>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</si>
  <si>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</si>
  <si>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</si>
  <si>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</si>
  <si>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</si>
  <si>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</si>
  <si>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</si>
  <si>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Standard</t>
  </si>
  <si>
    <t>Yield</t>
  </si>
  <si>
    <t>Simultaneous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</si>
  <si>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</si>
  <si>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</si>
  <si>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</si>
  <si>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</si>
  <si>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</si>
  <si>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</si>
  <si>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</si>
  <si>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</si>
  <si>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Quality</t>
  </si>
  <si>
    <t>Time</t>
  </si>
  <si>
    <t>Grade</t>
  </si>
  <si>
    <t>Scores</t>
  </si>
  <si>
    <t>Problem</t>
  </si>
  <si>
    <t>Difference between types</t>
  </si>
  <si>
    <t>Values represent sequential scores/grades minus simultaneous scores/grades.</t>
  </si>
  <si>
    <t>Green means sequential is better than simultaneous.</t>
  </si>
  <si>
    <t>Quality Score</t>
  </si>
  <si>
    <t>Time Score</t>
  </si>
  <si>
    <t>Overall Grade</t>
  </si>
  <si>
    <t>Level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</si>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</sst>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6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50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D8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Type-Wise Aggregates'!$X$3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Aggregates'!$X$4:$X$9</c:f>
              <c:numCache>
                <c:formatCode>General</c:formatCode>
                <c:ptCount val="6"/>
                <c:pt idx="0">
                  <c:v>0.98122065727699537</c:v>
                </c:pt>
                <c:pt idx="1">
                  <c:v>0.98122065727699537</c:v>
                </c:pt>
                <c:pt idx="2">
                  <c:v>0.96909944515578317</c:v>
                </c:pt>
                <c:pt idx="3">
                  <c:v>0.9726027397260274</c:v>
                </c:pt>
                <c:pt idx="4">
                  <c:v>0.9604815276048152</c:v>
                </c:pt>
                <c:pt idx="5">
                  <c:v>0.96909944515578317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9-4EEB-A8CD-B0FC071D36A8}"/>
            </c:ext>
          </c:extLst>
        </c:ser>
        <c:ser>
          <c:idx val="1"/>
          <c:order val="1"/>
          <c:tx>
            <c:strRef>
              <c:f>'Global Type-Wise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Aggregates'!$Y$4:$Y$9</c:f>
              <c:numCache>
                <c:formatCode>General</c:formatCode>
                <c:ptCount val="6"/>
                <c:pt idx="0">
                  <c:v>0.63661913825746208</c:v>
                </c:pt>
                <c:pt idx="1">
                  <c:v>0.63183762490527695</c:v>
                </c:pt>
                <c:pt idx="2">
                  <c:v>0.5948046920936757</c:v>
                </c:pt>
                <c:pt idx="3">
                  <c:v>0.58922115857881618</c:v>
                </c:pt>
                <c:pt idx="4">
                  <c:v>0.60482840648735359</c:v>
                </c:pt>
                <c:pt idx="5">
                  <c:v>0.60625950201350642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9-4EEB-A8CD-B0FC071D36A8}"/>
            </c:ext>
          </c:extLst>
        </c:ser>
        <c:ser>
          <c:idx val="2"/>
          <c:order val="2"/>
          <c:tx>
            <c:strRef>
              <c:f>'Global Type-Wise Aggregates'!$Z$3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Aggregates'!$Z$4:$Z$9</c:f>
              <c:numCache>
                <c:formatCode>General</c:formatCode>
                <c:ptCount val="6"/>
                <c:pt idx="0">
                  <c:v>0.62772873952977981</c:v>
                </c:pt>
                <c:pt idx="1">
                  <c:v>0.61686416819583856</c:v>
                </c:pt>
                <c:pt idx="2">
                  <c:v>0.57819600621855172</c:v>
                </c:pt>
                <c:pt idx="3">
                  <c:v>0.57434985175207354</c:v>
                </c:pt>
                <c:pt idx="4">
                  <c:v>0.58452281007674545</c:v>
                </c:pt>
                <c:pt idx="5">
                  <c:v>0.58645198839604329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9-4EEB-A8CD-B0FC071D3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893960"/>
        <c:axId val="1053898552"/>
      </c:barChart>
      <c:catAx>
        <c:axId val="105389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8552"/>
        <c:crosses val="autoZero"/>
        <c:auto val="1"/>
        <c:lblAlgn val="ctr"/>
        <c:lblOffset val="100"/>
        <c:noMultiLvlLbl val="0"/>
      </c:catAx>
      <c:valAx>
        <c:axId val="105389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'[19]Globals PS3'!$J$21</c:f>
              <c:numCache>
                <c:formatCode>General</c:formatCode>
                <c:ptCount val="1"/>
                <c:pt idx="0">
                  <c:v>0.7977321048901489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2-49EB-BBCF-8EAA53665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975848"/>
        <c:axId val="784978800"/>
      </c:barChart>
      <c:catAx>
        <c:axId val="78497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78800"/>
        <c:crosses val="autoZero"/>
        <c:auto val="1"/>
        <c:lblAlgn val="ctr"/>
        <c:lblOffset val="100"/>
        <c:noMultiLvlLbl val="0"/>
      </c:catAx>
      <c:valAx>
        <c:axId val="7849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All-Problems Seqa'!$AI$15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All-Problems Seqa'!$AF$16:$AG$24</c:f>
              <c:multiLvlStrCache>
                <c:ptCount val="9"/>
                <c:lvl>
                  <c:pt idx="0">
                    <c:v>Min Bound</c:v>
                  </c:pt>
                  <c:pt idx="1">
                    <c:v>Standard</c:v>
                  </c:pt>
                  <c:pt idx="2">
                    <c:v>Yield</c:v>
                  </c:pt>
                  <c:pt idx="3">
                    <c:v>Min Bound</c:v>
                  </c:pt>
                  <c:pt idx="4">
                    <c:v>Standard</c:v>
                  </c:pt>
                  <c:pt idx="5">
                    <c:v>Yield</c:v>
                  </c:pt>
                  <c:pt idx="6">
                    <c:v>Min Bound</c:v>
                  </c:pt>
                  <c:pt idx="7">
                    <c:v>Standard</c:v>
                  </c:pt>
                  <c:pt idx="8">
                    <c:v>Yield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</c:lvl>
              </c:multiLvlStrCache>
            </c:multiLvlStrRef>
          </c:cat>
          <c:val>
            <c:numRef>
              <c:f>'Globals All-Problems Seqa'!$AI$16:$AI$24</c:f>
              <c:numCache>
                <c:formatCode>General</c:formatCode>
                <c:ptCount val="9"/>
                <c:pt idx="0">
                  <c:v>4.0083052171685063E-2</c:v>
                </c:pt>
                <c:pt idx="1">
                  <c:v>1.5813285918901965E-2</c:v>
                </c:pt>
                <c:pt idx="2">
                  <c:v>0</c:v>
                </c:pt>
                <c:pt idx="3">
                  <c:v>5.6188242196129168E-2</c:v>
                </c:pt>
                <c:pt idx="4">
                  <c:v>0</c:v>
                </c:pt>
                <c:pt idx="5">
                  <c:v>2.1786117194951715E-2</c:v>
                </c:pt>
                <c:pt idx="6">
                  <c:v>4.4985330042447202E-2</c:v>
                </c:pt>
                <c:pt idx="7">
                  <c:v>0</c:v>
                </c:pt>
                <c:pt idx="8">
                  <c:v>2.4098311904984182E-2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F-425B-AC22-6B5BF34A1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874608"/>
        <c:axId val="1053876248"/>
      </c:barChart>
      <c:catAx>
        <c:axId val="10538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76248"/>
        <c:crosses val="autoZero"/>
        <c:auto val="1"/>
        <c:lblAlgn val="ctr"/>
        <c:lblOffset val="100"/>
        <c:noMultiLvlLbl val="0"/>
      </c:catAx>
      <c:valAx>
        <c:axId val="10538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301624</xdr:colOff>
      <xdr:row>19</xdr:row>
      <xdr:rowOff>66674</xdr:rowOff>
    </xdr:from>
    <xdr:to>
      <xdr:col>28</xdr:col>
      <xdr:colOff>190499</xdr:colOff>
      <xdr:row>40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E42D7-4663-4593-A410-5D451B0F5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358774</xdr:colOff>
      <xdr:row>25</xdr:row>
      <xdr:rowOff>22224</xdr:rowOff>
    </xdr:from>
    <xdr:to>
      <xdr:col>38</xdr:col>
      <xdr:colOff>393700</xdr:colOff>
      <xdr:row>44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1EB3D-7E6C-43F9-B726-8B60FD486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358774</xdr:colOff>
      <xdr:row>45</xdr:row>
      <xdr:rowOff>66674</xdr:rowOff>
    </xdr:from>
    <xdr:to>
      <xdr:col>38</xdr:col>
      <xdr:colOff>380999</xdr:colOff>
      <xdr:row>64</xdr:row>
      <xdr:rowOff>184149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E0B02C-96A5-4713-882F-F1F97E403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min_bound_seq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standard_seq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yield_seq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min_bound_sim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standard_sim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yield_sim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min_bound_seq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standard_seq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yield_seq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min_bound_sim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standard_sim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yield_sim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min_bound_seqa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standard_seq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yield_seq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min_bound_sima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standard_sim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yield_sim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oxk312_student_bham_ac_uk/Documents/Desktop/ASH%20-%20Planner/experiments/results/initial/online/Aggregate%20Online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10.25095886000001</v>
          </cell>
          <cell r="D30">
            <v>10.25095886000001</v>
          </cell>
          <cell r="E30">
            <v>10.25095886000001</v>
          </cell>
          <cell r="F30">
            <v>0.2628450989743592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0.75646637163255481</v>
          </cell>
          <cell r="M30">
            <v>0.75646637163255481</v>
          </cell>
          <cell r="N30">
            <v>0.75646637163255481</v>
          </cell>
          <cell r="O30">
            <v>1</v>
          </cell>
          <cell r="P30">
            <v>1</v>
          </cell>
          <cell r="Q30">
            <v>1</v>
          </cell>
          <cell r="R30">
            <v>0.75646637163255481</v>
          </cell>
          <cell r="S30">
            <v>0.75646637163255481</v>
          </cell>
          <cell r="T30">
            <v>0.75646637163255481</v>
          </cell>
          <cell r="U30">
            <v>0.75646637163255481</v>
          </cell>
          <cell r="V30">
            <v>1</v>
          </cell>
          <cell r="W30">
            <v>1</v>
          </cell>
          <cell r="X30">
            <v>1</v>
          </cell>
          <cell r="Y30">
            <v>0.75646637163255481</v>
          </cell>
        </row>
        <row r="31">
          <cell r="C31">
            <v>0.78649258669514732</v>
          </cell>
          <cell r="D31">
            <v>0.78649258669514732</v>
          </cell>
          <cell r="E31">
            <v>0.78649258669514732</v>
          </cell>
          <cell r="F31">
            <v>2.016647658192685E-2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1.6334184549544509E-2</v>
          </cell>
          <cell r="M31">
            <v>1.6334184549544509E-2</v>
          </cell>
          <cell r="N31">
            <v>1.6334184549544509E-2</v>
          </cell>
          <cell r="O31">
            <v>0</v>
          </cell>
          <cell r="P31">
            <v>0</v>
          </cell>
          <cell r="Q31">
            <v>0</v>
          </cell>
          <cell r="R31">
            <v>1.6334184549544509E-2</v>
          </cell>
          <cell r="S31">
            <v>1.6334184549544509E-2</v>
          </cell>
          <cell r="T31">
            <v>1.6334184549544509E-2</v>
          </cell>
          <cell r="U31">
            <v>1.6334184549544509E-2</v>
          </cell>
          <cell r="V31">
            <v>0</v>
          </cell>
          <cell r="W31">
            <v>0</v>
          </cell>
          <cell r="X31">
            <v>0</v>
          </cell>
          <cell r="Y31">
            <v>1.6334184549544509E-2</v>
          </cell>
        </row>
        <row r="32">
          <cell r="C32">
            <v>9.1733082999999311</v>
          </cell>
          <cell r="D32">
            <v>9.1733082999999311</v>
          </cell>
          <cell r="E32">
            <v>9.1733082999999311</v>
          </cell>
          <cell r="F32">
            <v>0.2352130333333316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0.71847016601098157</v>
          </cell>
          <cell r="M32">
            <v>0.71847016601098157</v>
          </cell>
          <cell r="N32">
            <v>0.71847016601098157</v>
          </cell>
          <cell r="O32">
            <v>1</v>
          </cell>
          <cell r="P32">
            <v>1</v>
          </cell>
          <cell r="Q32">
            <v>1</v>
          </cell>
          <cell r="R32">
            <v>0.71847016601098157</v>
          </cell>
          <cell r="S32">
            <v>0.71847016601098157</v>
          </cell>
          <cell r="T32">
            <v>0.71847016601098157</v>
          </cell>
          <cell r="U32">
            <v>0.71847016601098157</v>
          </cell>
          <cell r="V32">
            <v>1</v>
          </cell>
          <cell r="W32">
            <v>1</v>
          </cell>
          <cell r="X32">
            <v>1</v>
          </cell>
          <cell r="Y32">
            <v>0.71847016601098157</v>
          </cell>
        </row>
        <row r="33">
          <cell r="C33">
            <v>9.62397100000004</v>
          </cell>
          <cell r="D33">
            <v>9.62397100000004</v>
          </cell>
          <cell r="E33">
            <v>9.62397100000004</v>
          </cell>
          <cell r="F33">
            <v>0.24676848717948821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0.74330944337306792</v>
          </cell>
          <cell r="M33">
            <v>0.74330944337306792</v>
          </cell>
          <cell r="N33">
            <v>0.74330944337306792</v>
          </cell>
          <cell r="O33">
            <v>1</v>
          </cell>
          <cell r="P33">
            <v>1</v>
          </cell>
          <cell r="Q33">
            <v>1</v>
          </cell>
          <cell r="R33">
            <v>0.74330944337306792</v>
          </cell>
          <cell r="S33">
            <v>0.74330944337306792</v>
          </cell>
          <cell r="T33">
            <v>0.74330944337306792</v>
          </cell>
          <cell r="U33">
            <v>0.74330944337306792</v>
          </cell>
          <cell r="V33">
            <v>1</v>
          </cell>
          <cell r="W33">
            <v>1</v>
          </cell>
          <cell r="X33">
            <v>1</v>
          </cell>
          <cell r="Y33">
            <v>0.74330944337306792</v>
          </cell>
        </row>
        <row r="34">
          <cell r="C34">
            <v>10.02918240000005</v>
          </cell>
          <cell r="D34">
            <v>10.02918240000005</v>
          </cell>
          <cell r="E34">
            <v>10.02918240000005</v>
          </cell>
          <cell r="F34">
            <v>0.25715852307692438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0.76030933770053055</v>
          </cell>
          <cell r="M34">
            <v>0.76030933770053055</v>
          </cell>
          <cell r="N34">
            <v>0.76030933770053055</v>
          </cell>
          <cell r="O34">
            <v>1</v>
          </cell>
          <cell r="P34">
            <v>1</v>
          </cell>
          <cell r="Q34">
            <v>1</v>
          </cell>
          <cell r="R34">
            <v>0.76030933770053055</v>
          </cell>
          <cell r="S34">
            <v>0.76030933770053055</v>
          </cell>
          <cell r="T34">
            <v>0.76030933770053055</v>
          </cell>
          <cell r="U34">
            <v>0.76030933770053055</v>
          </cell>
          <cell r="V34">
            <v>1</v>
          </cell>
          <cell r="W34">
            <v>1</v>
          </cell>
          <cell r="X34">
            <v>1</v>
          </cell>
          <cell r="Y34">
            <v>0.76030933770053055</v>
          </cell>
        </row>
        <row r="35">
          <cell r="C35">
            <v>10.84853550000008</v>
          </cell>
          <cell r="D35">
            <v>10.84853550000008</v>
          </cell>
          <cell r="E35">
            <v>10.84853550000008</v>
          </cell>
          <cell r="F35">
            <v>0.27816757692307897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0.76959131028118188</v>
          </cell>
          <cell r="M35">
            <v>0.76959131028118188</v>
          </cell>
          <cell r="N35">
            <v>0.76959131028118188</v>
          </cell>
          <cell r="O35">
            <v>1</v>
          </cell>
          <cell r="P35">
            <v>1</v>
          </cell>
          <cell r="Q35">
            <v>1</v>
          </cell>
          <cell r="R35">
            <v>0.76959131028118188</v>
          </cell>
          <cell r="S35">
            <v>0.76959131028118188</v>
          </cell>
          <cell r="T35">
            <v>0.76959131028118188</v>
          </cell>
          <cell r="U35">
            <v>0.76959131028118188</v>
          </cell>
          <cell r="V35">
            <v>1</v>
          </cell>
          <cell r="W35">
            <v>1</v>
          </cell>
          <cell r="X35">
            <v>1</v>
          </cell>
          <cell r="Y35">
            <v>0.76959131028118188</v>
          </cell>
        </row>
        <row r="36">
          <cell r="C36">
            <v>12.25004519999999</v>
          </cell>
          <cell r="D36">
            <v>12.25004519999999</v>
          </cell>
          <cell r="E36">
            <v>12.25004519999999</v>
          </cell>
          <cell r="F36">
            <v>0.31410372307692269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0.78073468210011332</v>
          </cell>
          <cell r="M36">
            <v>0.78073468210011332</v>
          </cell>
          <cell r="N36">
            <v>0.78073468210011332</v>
          </cell>
          <cell r="O36">
            <v>1</v>
          </cell>
          <cell r="P36">
            <v>1</v>
          </cell>
          <cell r="Q36">
            <v>1</v>
          </cell>
          <cell r="R36">
            <v>0.78073468210011332</v>
          </cell>
          <cell r="S36">
            <v>0.78073468210011332</v>
          </cell>
          <cell r="T36">
            <v>0.78073468210011332</v>
          </cell>
          <cell r="U36">
            <v>0.78073468210011332</v>
          </cell>
          <cell r="V36">
            <v>1</v>
          </cell>
          <cell r="W36">
            <v>1</v>
          </cell>
          <cell r="X36">
            <v>1</v>
          </cell>
          <cell r="Y36">
            <v>0.78073468210011332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11.24126450400006</v>
          </cell>
          <cell r="D30">
            <v>11.24126450400006</v>
          </cell>
          <cell r="E30">
            <v>11.24126450400006</v>
          </cell>
          <cell r="F30">
            <v>0.28823755138461687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0.73603382882565993</v>
          </cell>
          <cell r="M30">
            <v>0.73603382882565993</v>
          </cell>
          <cell r="N30">
            <v>0.73603382882565993</v>
          </cell>
          <cell r="O30">
            <v>1</v>
          </cell>
          <cell r="P30">
            <v>1</v>
          </cell>
          <cell r="Q30">
            <v>1</v>
          </cell>
          <cell r="R30">
            <v>0.73603382882565993</v>
          </cell>
          <cell r="S30">
            <v>0.73603382882565993</v>
          </cell>
          <cell r="T30">
            <v>0.73603382882565993</v>
          </cell>
          <cell r="U30">
            <v>0.73603382882565993</v>
          </cell>
          <cell r="V30">
            <v>1</v>
          </cell>
          <cell r="W30">
            <v>1</v>
          </cell>
          <cell r="X30">
            <v>1</v>
          </cell>
          <cell r="Y30">
            <v>0.73603382882565993</v>
          </cell>
        </row>
        <row r="31">
          <cell r="C31">
            <v>0.37000328251480102</v>
          </cell>
          <cell r="D31">
            <v>0.37000328251480102</v>
          </cell>
          <cell r="E31">
            <v>0.37000328251480102</v>
          </cell>
          <cell r="F31">
            <v>9.4872636542256625E-3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6.7084864242251806E-3</v>
          </cell>
          <cell r="M31">
            <v>6.7084864242251806E-3</v>
          </cell>
          <cell r="N31">
            <v>6.7084864242251806E-3</v>
          </cell>
          <cell r="O31">
            <v>0</v>
          </cell>
          <cell r="P31">
            <v>0</v>
          </cell>
          <cell r="Q31">
            <v>0</v>
          </cell>
          <cell r="R31">
            <v>6.7084864242251806E-3</v>
          </cell>
          <cell r="S31">
            <v>6.7084864242251806E-3</v>
          </cell>
          <cell r="T31">
            <v>6.7084864242251806E-3</v>
          </cell>
          <cell r="U31">
            <v>6.7084864242251806E-3</v>
          </cell>
          <cell r="V31">
            <v>0</v>
          </cell>
          <cell r="W31">
            <v>0</v>
          </cell>
          <cell r="X31">
            <v>0</v>
          </cell>
          <cell r="Y31">
            <v>6.7084864242251806E-3</v>
          </cell>
        </row>
        <row r="32">
          <cell r="C32">
            <v>10.763305499999721</v>
          </cell>
          <cell r="D32">
            <v>10.763305499999721</v>
          </cell>
          <cell r="E32">
            <v>10.763305499999721</v>
          </cell>
          <cell r="F32">
            <v>0.27598219230768511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0.71996772543276644</v>
          </cell>
          <cell r="M32">
            <v>0.71996772543276644</v>
          </cell>
          <cell r="N32">
            <v>0.71996772543276644</v>
          </cell>
          <cell r="O32">
            <v>1</v>
          </cell>
          <cell r="P32">
            <v>1</v>
          </cell>
          <cell r="Q32">
            <v>1</v>
          </cell>
          <cell r="R32">
            <v>0.71996772543276644</v>
          </cell>
          <cell r="S32">
            <v>0.71996772543276644</v>
          </cell>
          <cell r="T32">
            <v>0.71996772543276644</v>
          </cell>
          <cell r="U32">
            <v>0.71996772543276644</v>
          </cell>
          <cell r="V32">
            <v>1</v>
          </cell>
          <cell r="W32">
            <v>1</v>
          </cell>
          <cell r="X32">
            <v>1</v>
          </cell>
          <cell r="Y32">
            <v>0.71996772543276644</v>
          </cell>
        </row>
        <row r="33">
          <cell r="C33">
            <v>10.96547340000043</v>
          </cell>
          <cell r="D33">
            <v>10.96547340000043</v>
          </cell>
          <cell r="E33">
            <v>10.96547340000043</v>
          </cell>
          <cell r="F33">
            <v>0.28116598461539571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0.73224758982711924</v>
          </cell>
          <cell r="M33">
            <v>0.73224758982711924</v>
          </cell>
          <cell r="N33">
            <v>0.73224758982711924</v>
          </cell>
          <cell r="O33">
            <v>1</v>
          </cell>
          <cell r="P33">
            <v>1</v>
          </cell>
          <cell r="Q33">
            <v>1</v>
          </cell>
          <cell r="R33">
            <v>0.73224758982711924</v>
          </cell>
          <cell r="S33">
            <v>0.73224758982711924</v>
          </cell>
          <cell r="T33">
            <v>0.73224758982711924</v>
          </cell>
          <cell r="U33">
            <v>0.73224758982711924</v>
          </cell>
          <cell r="V33">
            <v>1</v>
          </cell>
          <cell r="W33">
            <v>1</v>
          </cell>
          <cell r="X33">
            <v>1</v>
          </cell>
          <cell r="Y33">
            <v>0.73224758982711924</v>
          </cell>
        </row>
        <row r="34">
          <cell r="C34">
            <v>11.232078399999949</v>
          </cell>
          <cell r="D34">
            <v>11.232078399999949</v>
          </cell>
          <cell r="E34">
            <v>11.232078399999949</v>
          </cell>
          <cell r="F34">
            <v>0.28800201025640898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0.73603957144774745</v>
          </cell>
          <cell r="M34">
            <v>0.73603957144774745</v>
          </cell>
          <cell r="N34">
            <v>0.73603957144774745</v>
          </cell>
          <cell r="O34">
            <v>1</v>
          </cell>
          <cell r="P34">
            <v>1</v>
          </cell>
          <cell r="Q34">
            <v>1</v>
          </cell>
          <cell r="R34">
            <v>0.73603957144774745</v>
          </cell>
          <cell r="S34">
            <v>0.73603957144774745</v>
          </cell>
          <cell r="T34">
            <v>0.73603957144774745</v>
          </cell>
          <cell r="U34">
            <v>0.73603957144774745</v>
          </cell>
          <cell r="V34">
            <v>1</v>
          </cell>
          <cell r="W34">
            <v>1</v>
          </cell>
          <cell r="X34">
            <v>1</v>
          </cell>
          <cell r="Y34">
            <v>0.73603957144774745</v>
          </cell>
        </row>
        <row r="35">
          <cell r="C35">
            <v>11.440584599999889</v>
          </cell>
          <cell r="D35">
            <v>11.440584599999889</v>
          </cell>
          <cell r="E35">
            <v>11.440584599999889</v>
          </cell>
          <cell r="F35">
            <v>0.29334832307692038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0.74105066880197401</v>
          </cell>
          <cell r="M35">
            <v>0.74105066880197401</v>
          </cell>
          <cell r="N35">
            <v>0.74105066880197401</v>
          </cell>
          <cell r="O35">
            <v>1</v>
          </cell>
          <cell r="P35">
            <v>1</v>
          </cell>
          <cell r="Q35">
            <v>1</v>
          </cell>
          <cell r="R35">
            <v>0.74105066880197401</v>
          </cell>
          <cell r="S35">
            <v>0.74105066880197401</v>
          </cell>
          <cell r="T35">
            <v>0.74105066880197401</v>
          </cell>
          <cell r="U35">
            <v>0.74105066880197401</v>
          </cell>
          <cell r="V35">
            <v>1</v>
          </cell>
          <cell r="W35">
            <v>1</v>
          </cell>
          <cell r="X35">
            <v>1</v>
          </cell>
          <cell r="Y35">
            <v>0.74105066880197401</v>
          </cell>
        </row>
        <row r="36">
          <cell r="C36">
            <v>12.15795610000009</v>
          </cell>
          <cell r="D36">
            <v>12.15795610000009</v>
          </cell>
          <cell r="E36">
            <v>12.15795610000009</v>
          </cell>
          <cell r="F36">
            <v>0.31174246410256651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0.74498018100038887</v>
          </cell>
          <cell r="M36">
            <v>0.74498018100038887</v>
          </cell>
          <cell r="N36">
            <v>0.74498018100038887</v>
          </cell>
          <cell r="O36">
            <v>1</v>
          </cell>
          <cell r="P36">
            <v>1</v>
          </cell>
          <cell r="Q36">
            <v>1</v>
          </cell>
          <cell r="R36">
            <v>0.74498018100038887</v>
          </cell>
          <cell r="S36">
            <v>0.74498018100038887</v>
          </cell>
          <cell r="T36">
            <v>0.74498018100038887</v>
          </cell>
          <cell r="U36">
            <v>0.74498018100038887</v>
          </cell>
          <cell r="V36">
            <v>1</v>
          </cell>
          <cell r="W36">
            <v>1</v>
          </cell>
          <cell r="X36">
            <v>1</v>
          </cell>
          <cell r="Y36">
            <v>0.74498018100038887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12.1682382719999</v>
          </cell>
          <cell r="D30">
            <v>12.1682382719999</v>
          </cell>
          <cell r="E30">
            <v>12.1682382719999</v>
          </cell>
          <cell r="F30">
            <v>0.31200610953845898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0.71987112199821912</v>
          </cell>
          <cell r="M30">
            <v>0.71987112199821912</v>
          </cell>
          <cell r="N30">
            <v>0.71987112199821912</v>
          </cell>
          <cell r="O30">
            <v>1</v>
          </cell>
          <cell r="P30">
            <v>1</v>
          </cell>
          <cell r="Q30">
            <v>1</v>
          </cell>
          <cell r="R30">
            <v>0.71987112199821912</v>
          </cell>
          <cell r="S30">
            <v>0.71987112199821912</v>
          </cell>
          <cell r="T30">
            <v>0.71987112199821912</v>
          </cell>
          <cell r="U30">
            <v>0.71987112199821912</v>
          </cell>
          <cell r="V30">
            <v>1</v>
          </cell>
          <cell r="W30">
            <v>1</v>
          </cell>
          <cell r="X30">
            <v>1</v>
          </cell>
          <cell r="Y30">
            <v>0.71987112199821912</v>
          </cell>
        </row>
        <row r="31">
          <cell r="C31">
            <v>0.27381896109449239</v>
          </cell>
          <cell r="D31">
            <v>0.27381896109449239</v>
          </cell>
          <cell r="E31">
            <v>0.27381896109449239</v>
          </cell>
          <cell r="F31">
            <v>7.0209990024228831E-3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4.4480836081981969E-3</v>
          </cell>
          <cell r="M31">
            <v>4.4480836081981969E-3</v>
          </cell>
          <cell r="N31">
            <v>4.4480836081981969E-3</v>
          </cell>
          <cell r="O31">
            <v>0</v>
          </cell>
          <cell r="P31">
            <v>0</v>
          </cell>
          <cell r="Q31">
            <v>0</v>
          </cell>
          <cell r="R31">
            <v>4.4480836081981969E-3</v>
          </cell>
          <cell r="S31">
            <v>4.4480836081981969E-3</v>
          </cell>
          <cell r="T31">
            <v>4.4480836081981969E-3</v>
          </cell>
          <cell r="U31">
            <v>4.4480836081981969E-3</v>
          </cell>
          <cell r="V31">
            <v>0</v>
          </cell>
          <cell r="W31">
            <v>0</v>
          </cell>
          <cell r="X31">
            <v>0</v>
          </cell>
          <cell r="Y31">
            <v>4.4480836081981969E-3</v>
          </cell>
        </row>
        <row r="32">
          <cell r="C32">
            <v>11.82429770000004</v>
          </cell>
          <cell r="D32">
            <v>11.82429770000004</v>
          </cell>
          <cell r="E32">
            <v>11.82429770000004</v>
          </cell>
          <cell r="F32">
            <v>0.30318712051282148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0.71120131613400872</v>
          </cell>
          <cell r="M32">
            <v>0.71120131613400872</v>
          </cell>
          <cell r="N32">
            <v>0.71120131613400872</v>
          </cell>
          <cell r="O32">
            <v>1</v>
          </cell>
          <cell r="P32">
            <v>1</v>
          </cell>
          <cell r="Q32">
            <v>1</v>
          </cell>
          <cell r="R32">
            <v>0.71120131613400872</v>
          </cell>
          <cell r="S32">
            <v>0.71120131613400872</v>
          </cell>
          <cell r="T32">
            <v>0.71120131613400872</v>
          </cell>
          <cell r="U32">
            <v>0.71120131613400872</v>
          </cell>
          <cell r="V32">
            <v>1</v>
          </cell>
          <cell r="W32">
            <v>1</v>
          </cell>
          <cell r="X32">
            <v>1</v>
          </cell>
          <cell r="Y32">
            <v>0.71120131613400872</v>
          </cell>
        </row>
        <row r="33">
          <cell r="C33">
            <v>11.916622899999989</v>
          </cell>
          <cell r="D33">
            <v>11.916622899999989</v>
          </cell>
          <cell r="E33">
            <v>11.916622899999989</v>
          </cell>
          <cell r="F33">
            <v>0.30555443333333321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0.71573340683493392</v>
          </cell>
          <cell r="M33">
            <v>0.71573340683493392</v>
          </cell>
          <cell r="N33">
            <v>0.71573340683493392</v>
          </cell>
          <cell r="O33">
            <v>1</v>
          </cell>
          <cell r="P33">
            <v>1</v>
          </cell>
          <cell r="Q33">
            <v>1</v>
          </cell>
          <cell r="R33">
            <v>0.71573340683493392</v>
          </cell>
          <cell r="S33">
            <v>0.71573340683493392</v>
          </cell>
          <cell r="T33">
            <v>0.71573340683493392</v>
          </cell>
          <cell r="U33">
            <v>0.71573340683493392</v>
          </cell>
          <cell r="V33">
            <v>1</v>
          </cell>
          <cell r="W33">
            <v>1</v>
          </cell>
          <cell r="X33">
            <v>1</v>
          </cell>
          <cell r="Y33">
            <v>0.71573340683493392</v>
          </cell>
        </row>
        <row r="34">
          <cell r="C34">
            <v>12.142160900000039</v>
          </cell>
          <cell r="D34">
            <v>12.142160900000039</v>
          </cell>
          <cell r="E34">
            <v>12.142160900000039</v>
          </cell>
          <cell r="F34">
            <v>0.31133745897435988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0.72022628552884549</v>
          </cell>
          <cell r="M34">
            <v>0.72022628552884549</v>
          </cell>
          <cell r="N34">
            <v>0.72022628552884549</v>
          </cell>
          <cell r="O34">
            <v>1</v>
          </cell>
          <cell r="P34">
            <v>1</v>
          </cell>
          <cell r="Q34">
            <v>1</v>
          </cell>
          <cell r="R34">
            <v>0.72022628552884549</v>
          </cell>
          <cell r="S34">
            <v>0.72022628552884549</v>
          </cell>
          <cell r="T34">
            <v>0.72022628552884549</v>
          </cell>
          <cell r="U34">
            <v>0.72022628552884549</v>
          </cell>
          <cell r="V34">
            <v>1</v>
          </cell>
          <cell r="W34">
            <v>1</v>
          </cell>
          <cell r="X34">
            <v>1</v>
          </cell>
          <cell r="Y34">
            <v>0.72022628552884549</v>
          </cell>
        </row>
        <row r="35">
          <cell r="C35">
            <v>12.42103019999996</v>
          </cell>
          <cell r="D35">
            <v>12.42103019999996</v>
          </cell>
          <cell r="E35">
            <v>12.42103019999996</v>
          </cell>
          <cell r="F35">
            <v>0.31848795384615292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0.72397396627680677</v>
          </cell>
          <cell r="M35">
            <v>0.72397396627680677</v>
          </cell>
          <cell r="N35">
            <v>0.72397396627680677</v>
          </cell>
          <cell r="O35">
            <v>1</v>
          </cell>
          <cell r="P35">
            <v>1</v>
          </cell>
          <cell r="Q35">
            <v>1</v>
          </cell>
          <cell r="R35">
            <v>0.72397396627680677</v>
          </cell>
          <cell r="S35">
            <v>0.72397396627680677</v>
          </cell>
          <cell r="T35">
            <v>0.72397396627680677</v>
          </cell>
          <cell r="U35">
            <v>0.72397396627680677</v>
          </cell>
          <cell r="V35">
            <v>1</v>
          </cell>
          <cell r="W35">
            <v>1</v>
          </cell>
          <cell r="X35">
            <v>1</v>
          </cell>
          <cell r="Y35">
            <v>0.72397396627680677</v>
          </cell>
        </row>
        <row r="36">
          <cell r="C36">
            <v>12.712010999999849</v>
          </cell>
          <cell r="D36">
            <v>12.712010999999849</v>
          </cell>
          <cell r="E36">
            <v>12.712010999999849</v>
          </cell>
          <cell r="F36">
            <v>0.3259489999999961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0.72553899411126777</v>
          </cell>
          <cell r="M36">
            <v>0.72553899411126777</v>
          </cell>
          <cell r="N36">
            <v>0.72553899411126777</v>
          </cell>
          <cell r="O36">
            <v>1</v>
          </cell>
          <cell r="P36">
            <v>1</v>
          </cell>
          <cell r="Q36">
            <v>1</v>
          </cell>
          <cell r="R36">
            <v>0.72553899411126777</v>
          </cell>
          <cell r="S36">
            <v>0.72553899411126777</v>
          </cell>
          <cell r="T36">
            <v>0.72553899411126777</v>
          </cell>
          <cell r="U36">
            <v>0.72553899411126777</v>
          </cell>
          <cell r="V36">
            <v>1</v>
          </cell>
          <cell r="W36">
            <v>1</v>
          </cell>
          <cell r="X36">
            <v>1</v>
          </cell>
          <cell r="Y36">
            <v>0.72553899411126777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10.277508851999981</v>
          </cell>
          <cell r="D30">
            <v>10.277508851999981</v>
          </cell>
          <cell r="E30">
            <v>10.277508851999981</v>
          </cell>
          <cell r="F30">
            <v>0.26352586799999939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0.75556968586253281</v>
          </cell>
          <cell r="M30">
            <v>0.75556968586253281</v>
          </cell>
          <cell r="N30">
            <v>0.75556968586253281</v>
          </cell>
          <cell r="O30">
            <v>1</v>
          </cell>
          <cell r="P30">
            <v>1</v>
          </cell>
          <cell r="Q30">
            <v>1</v>
          </cell>
          <cell r="R30">
            <v>0.75556968586253281</v>
          </cell>
          <cell r="S30">
            <v>0.75556968586253281</v>
          </cell>
          <cell r="T30">
            <v>0.75556968586253281</v>
          </cell>
          <cell r="U30">
            <v>0.75556968586253281</v>
          </cell>
          <cell r="V30">
            <v>1</v>
          </cell>
          <cell r="W30">
            <v>1</v>
          </cell>
          <cell r="X30">
            <v>1</v>
          </cell>
          <cell r="Y30">
            <v>0.75556968586253281</v>
          </cell>
        </row>
        <row r="31">
          <cell r="C31">
            <v>0.6426506776010994</v>
          </cell>
          <cell r="D31">
            <v>0.6426506776010994</v>
          </cell>
          <cell r="E31">
            <v>0.6426506776010994</v>
          </cell>
          <cell r="F31">
            <v>1.6478222502592291E-2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1.3268591078343101E-2</v>
          </cell>
          <cell r="M31">
            <v>1.3268591078343101E-2</v>
          </cell>
          <cell r="N31">
            <v>1.3268591078343101E-2</v>
          </cell>
          <cell r="O31">
            <v>0</v>
          </cell>
          <cell r="P31">
            <v>0</v>
          </cell>
          <cell r="Q31">
            <v>0</v>
          </cell>
          <cell r="R31">
            <v>1.3268591078343101E-2</v>
          </cell>
          <cell r="S31">
            <v>1.3268591078343101E-2</v>
          </cell>
          <cell r="T31">
            <v>1.3268591078343101E-2</v>
          </cell>
          <cell r="U31">
            <v>1.3268591078343101E-2</v>
          </cell>
          <cell r="V31">
            <v>0</v>
          </cell>
          <cell r="W31">
            <v>0</v>
          </cell>
          <cell r="X31">
            <v>0</v>
          </cell>
          <cell r="Y31">
            <v>1.3268591078343101E-2</v>
          </cell>
        </row>
        <row r="32">
          <cell r="C32">
            <v>9.3186471000000779</v>
          </cell>
          <cell r="D32">
            <v>9.3186471000000779</v>
          </cell>
          <cell r="E32">
            <v>9.3186471000000779</v>
          </cell>
          <cell r="F32">
            <v>0.2389396692307712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0.72329955612283925</v>
          </cell>
          <cell r="M32">
            <v>0.72329955612283925</v>
          </cell>
          <cell r="N32">
            <v>0.72329955612283925</v>
          </cell>
          <cell r="O32">
            <v>1</v>
          </cell>
          <cell r="P32">
            <v>1</v>
          </cell>
          <cell r="Q32">
            <v>1</v>
          </cell>
          <cell r="R32">
            <v>0.72329955612283925</v>
          </cell>
          <cell r="S32">
            <v>0.72329955612283925</v>
          </cell>
          <cell r="T32">
            <v>0.72329955612283925</v>
          </cell>
          <cell r="U32">
            <v>0.72329955612283925</v>
          </cell>
          <cell r="V32">
            <v>1</v>
          </cell>
          <cell r="W32">
            <v>1</v>
          </cell>
          <cell r="X32">
            <v>1</v>
          </cell>
          <cell r="Y32">
            <v>0.72329955612283925</v>
          </cell>
        </row>
        <row r="33">
          <cell r="C33">
            <v>9.8451754000000449</v>
          </cell>
          <cell r="D33">
            <v>9.8451754000000449</v>
          </cell>
          <cell r="E33">
            <v>9.8451754000000449</v>
          </cell>
          <cell r="F33">
            <v>0.25244039487179598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0.74661949014396956</v>
          </cell>
          <cell r="M33">
            <v>0.74661949014396956</v>
          </cell>
          <cell r="N33">
            <v>0.74661949014396956</v>
          </cell>
          <cell r="O33">
            <v>1</v>
          </cell>
          <cell r="P33">
            <v>1</v>
          </cell>
          <cell r="Q33">
            <v>1</v>
          </cell>
          <cell r="R33">
            <v>0.74661949014396956</v>
          </cell>
          <cell r="S33">
            <v>0.74661949014396956</v>
          </cell>
          <cell r="T33">
            <v>0.74661949014396956</v>
          </cell>
          <cell r="U33">
            <v>0.74661949014396956</v>
          </cell>
          <cell r="V33">
            <v>1</v>
          </cell>
          <cell r="W33">
            <v>1</v>
          </cell>
          <cell r="X33">
            <v>1</v>
          </cell>
          <cell r="Y33">
            <v>0.74661949014396956</v>
          </cell>
        </row>
        <row r="34">
          <cell r="C34">
            <v>10.058877500000159</v>
          </cell>
          <cell r="D34">
            <v>10.058877500000159</v>
          </cell>
          <cell r="E34">
            <v>10.058877500000159</v>
          </cell>
          <cell r="F34">
            <v>0.25791993589744011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0.75965386287102854</v>
          </cell>
          <cell r="M34">
            <v>0.75965386287102854</v>
          </cell>
          <cell r="N34">
            <v>0.75965386287102854</v>
          </cell>
          <cell r="O34">
            <v>1</v>
          </cell>
          <cell r="P34">
            <v>1</v>
          </cell>
          <cell r="Q34">
            <v>1</v>
          </cell>
          <cell r="R34">
            <v>0.75965386287102854</v>
          </cell>
          <cell r="S34">
            <v>0.75965386287102854</v>
          </cell>
          <cell r="T34">
            <v>0.75965386287102854</v>
          </cell>
          <cell r="U34">
            <v>0.75965386287102854</v>
          </cell>
          <cell r="V34">
            <v>1</v>
          </cell>
          <cell r="W34">
            <v>1</v>
          </cell>
          <cell r="X34">
            <v>1</v>
          </cell>
          <cell r="Y34">
            <v>0.75965386287102854</v>
          </cell>
        </row>
        <row r="35">
          <cell r="C35">
            <v>10.680709799999979</v>
          </cell>
          <cell r="D35">
            <v>10.680709799999979</v>
          </cell>
          <cell r="E35">
            <v>10.680709799999979</v>
          </cell>
          <cell r="F35">
            <v>0.27386435384615337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0.76444443694045239</v>
          </cell>
          <cell r="M35">
            <v>0.76444443694045239</v>
          </cell>
          <cell r="N35">
            <v>0.76444443694045239</v>
          </cell>
          <cell r="O35">
            <v>1</v>
          </cell>
          <cell r="P35">
            <v>1</v>
          </cell>
          <cell r="Q35">
            <v>1</v>
          </cell>
          <cell r="R35">
            <v>0.76444443694045239</v>
          </cell>
          <cell r="S35">
            <v>0.76444443694045239</v>
          </cell>
          <cell r="T35">
            <v>0.76444443694045239</v>
          </cell>
          <cell r="U35">
            <v>0.76444443694045239</v>
          </cell>
          <cell r="V35">
            <v>1</v>
          </cell>
          <cell r="W35">
            <v>1</v>
          </cell>
          <cell r="X35">
            <v>1</v>
          </cell>
          <cell r="Y35">
            <v>0.76444443694045239</v>
          </cell>
        </row>
        <row r="36">
          <cell r="C36">
            <v>11.956743299999969</v>
          </cell>
          <cell r="D36">
            <v>11.956743299999969</v>
          </cell>
          <cell r="E36">
            <v>11.956743299999969</v>
          </cell>
          <cell r="F36">
            <v>0.30658316153846082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0.77703827434852912</v>
          </cell>
          <cell r="M36">
            <v>0.77703827434852912</v>
          </cell>
          <cell r="N36">
            <v>0.77703827434852912</v>
          </cell>
          <cell r="O36">
            <v>1</v>
          </cell>
          <cell r="P36">
            <v>1</v>
          </cell>
          <cell r="Q36">
            <v>1</v>
          </cell>
          <cell r="R36">
            <v>0.77703827434852912</v>
          </cell>
          <cell r="S36">
            <v>0.77703827434852912</v>
          </cell>
          <cell r="T36">
            <v>0.77703827434852912</v>
          </cell>
          <cell r="U36">
            <v>0.77703827434852912</v>
          </cell>
          <cell r="V36">
            <v>1</v>
          </cell>
          <cell r="W36">
            <v>1</v>
          </cell>
          <cell r="X36">
            <v>1</v>
          </cell>
          <cell r="Y36">
            <v>0.77703827434852912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11.322892871999921</v>
          </cell>
          <cell r="D30">
            <v>11.322892871999921</v>
          </cell>
          <cell r="E30">
            <v>11.322892871999921</v>
          </cell>
          <cell r="F30">
            <v>0.29033058646153648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0.73450465096681783</v>
          </cell>
          <cell r="M30">
            <v>0.73450465096681783</v>
          </cell>
          <cell r="N30">
            <v>0.73450465096681783</v>
          </cell>
          <cell r="O30">
            <v>1</v>
          </cell>
          <cell r="P30">
            <v>1</v>
          </cell>
          <cell r="Q30">
            <v>1</v>
          </cell>
          <cell r="R30">
            <v>0.73450465096681783</v>
          </cell>
          <cell r="S30">
            <v>0.73450465096681783</v>
          </cell>
          <cell r="T30">
            <v>0.73450465096681783</v>
          </cell>
          <cell r="U30">
            <v>0.73450465096681783</v>
          </cell>
          <cell r="V30">
            <v>1</v>
          </cell>
          <cell r="W30">
            <v>1</v>
          </cell>
          <cell r="X30">
            <v>1</v>
          </cell>
          <cell r="Y30">
            <v>0.73450465096681783</v>
          </cell>
        </row>
        <row r="31">
          <cell r="C31">
            <v>0.32771383706754309</v>
          </cell>
          <cell r="D31">
            <v>0.32771383706754309</v>
          </cell>
          <cell r="E31">
            <v>0.32771383706754309</v>
          </cell>
          <cell r="F31">
            <v>8.402918899167772E-3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6.0297519724038474E-3</v>
          </cell>
          <cell r="M31">
            <v>6.0297519724038474E-3</v>
          </cell>
          <cell r="N31">
            <v>6.0297519724038474E-3</v>
          </cell>
          <cell r="O31">
            <v>0</v>
          </cell>
          <cell r="P31">
            <v>0</v>
          </cell>
          <cell r="Q31">
            <v>0</v>
          </cell>
          <cell r="R31">
            <v>6.0297519724038474E-3</v>
          </cell>
          <cell r="S31">
            <v>6.0297519724038474E-3</v>
          </cell>
          <cell r="T31">
            <v>6.0297519724038474E-3</v>
          </cell>
          <cell r="U31">
            <v>6.0297519724038474E-3</v>
          </cell>
          <cell r="V31">
            <v>0</v>
          </cell>
          <cell r="W31">
            <v>0</v>
          </cell>
          <cell r="X31">
            <v>0</v>
          </cell>
          <cell r="Y31">
            <v>6.0297519724038474E-3</v>
          </cell>
        </row>
        <row r="32">
          <cell r="C32">
            <v>10.6859129000004</v>
          </cell>
          <cell r="D32">
            <v>10.6859129000004</v>
          </cell>
          <cell r="E32">
            <v>10.6859129000004</v>
          </cell>
          <cell r="F32">
            <v>0.27399776666667702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0.7242608295335603</v>
          </cell>
          <cell r="M32">
            <v>0.7242608295335603</v>
          </cell>
          <cell r="N32">
            <v>0.7242608295335603</v>
          </cell>
          <cell r="O32">
            <v>1</v>
          </cell>
          <cell r="P32">
            <v>1</v>
          </cell>
          <cell r="Q32">
            <v>1</v>
          </cell>
          <cell r="R32">
            <v>0.7242608295335603</v>
          </cell>
          <cell r="S32">
            <v>0.7242608295335603</v>
          </cell>
          <cell r="T32">
            <v>0.7242608295335603</v>
          </cell>
          <cell r="U32">
            <v>0.7242608295335603</v>
          </cell>
          <cell r="V32">
            <v>1</v>
          </cell>
          <cell r="W32">
            <v>1</v>
          </cell>
          <cell r="X32">
            <v>1</v>
          </cell>
          <cell r="Y32">
            <v>0.7242608295335603</v>
          </cell>
        </row>
        <row r="33">
          <cell r="C33">
            <v>11.052706600000141</v>
          </cell>
          <cell r="D33">
            <v>11.052706600000141</v>
          </cell>
          <cell r="E33">
            <v>11.052706600000141</v>
          </cell>
          <cell r="F33">
            <v>0.28340273333333682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0.73042718865576295</v>
          </cell>
          <cell r="M33">
            <v>0.73042718865576295</v>
          </cell>
          <cell r="N33">
            <v>0.73042718865576295</v>
          </cell>
          <cell r="O33">
            <v>1</v>
          </cell>
          <cell r="P33">
            <v>1</v>
          </cell>
          <cell r="Q33">
            <v>1</v>
          </cell>
          <cell r="R33">
            <v>0.73042718865576295</v>
          </cell>
          <cell r="S33">
            <v>0.73042718865576295</v>
          </cell>
          <cell r="T33">
            <v>0.73042718865576295</v>
          </cell>
          <cell r="U33">
            <v>0.73042718865576295</v>
          </cell>
          <cell r="V33">
            <v>1</v>
          </cell>
          <cell r="W33">
            <v>1</v>
          </cell>
          <cell r="X33">
            <v>1</v>
          </cell>
          <cell r="Y33">
            <v>0.73042718865576295</v>
          </cell>
        </row>
        <row r="34">
          <cell r="C34">
            <v>11.3490205</v>
          </cell>
          <cell r="D34">
            <v>11.3490205</v>
          </cell>
          <cell r="E34">
            <v>11.3490205</v>
          </cell>
          <cell r="F34">
            <v>0.29100052564102569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0.7338995560333812</v>
          </cell>
          <cell r="M34">
            <v>0.7338995560333812</v>
          </cell>
          <cell r="N34">
            <v>0.7338995560333812</v>
          </cell>
          <cell r="O34">
            <v>1</v>
          </cell>
          <cell r="P34">
            <v>1</v>
          </cell>
          <cell r="Q34">
            <v>1</v>
          </cell>
          <cell r="R34">
            <v>0.7338995560333812</v>
          </cell>
          <cell r="S34">
            <v>0.7338995560333812</v>
          </cell>
          <cell r="T34">
            <v>0.7338995560333812</v>
          </cell>
          <cell r="U34">
            <v>0.7338995560333812</v>
          </cell>
          <cell r="V34">
            <v>1</v>
          </cell>
          <cell r="W34">
            <v>1</v>
          </cell>
          <cell r="X34">
            <v>1</v>
          </cell>
          <cell r="Y34">
            <v>0.7338995560333812</v>
          </cell>
        </row>
        <row r="35">
          <cell r="C35">
            <v>11.542806399999851</v>
          </cell>
          <cell r="D35">
            <v>11.542806399999851</v>
          </cell>
          <cell r="E35">
            <v>11.542806399999851</v>
          </cell>
          <cell r="F35">
            <v>0.29596939487179103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0.73939023053093988</v>
          </cell>
          <cell r="M35">
            <v>0.73939023053093988</v>
          </cell>
          <cell r="N35">
            <v>0.73939023053093988</v>
          </cell>
          <cell r="O35">
            <v>1</v>
          </cell>
          <cell r="P35">
            <v>1</v>
          </cell>
          <cell r="Q35">
            <v>1</v>
          </cell>
          <cell r="R35">
            <v>0.73939023053093988</v>
          </cell>
          <cell r="S35">
            <v>0.73939023053093988</v>
          </cell>
          <cell r="T35">
            <v>0.73939023053093988</v>
          </cell>
          <cell r="U35">
            <v>0.73939023053093988</v>
          </cell>
          <cell r="V35">
            <v>1</v>
          </cell>
          <cell r="W35">
            <v>1</v>
          </cell>
          <cell r="X35">
            <v>1</v>
          </cell>
          <cell r="Y35">
            <v>0.73939023053093988</v>
          </cell>
        </row>
        <row r="36">
          <cell r="C36">
            <v>11.89961890000011</v>
          </cell>
          <cell r="D36">
            <v>11.89961890000011</v>
          </cell>
          <cell r="E36">
            <v>11.89961890000011</v>
          </cell>
          <cell r="F36">
            <v>0.30511843333333599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0.74651562556563389</v>
          </cell>
          <cell r="M36">
            <v>0.74651562556563389</v>
          </cell>
          <cell r="N36">
            <v>0.74651562556563389</v>
          </cell>
          <cell r="O36">
            <v>1</v>
          </cell>
          <cell r="P36">
            <v>1</v>
          </cell>
          <cell r="Q36">
            <v>1</v>
          </cell>
          <cell r="R36">
            <v>0.74651562556563389</v>
          </cell>
          <cell r="S36">
            <v>0.74651562556563389</v>
          </cell>
          <cell r="T36">
            <v>0.74651562556563389</v>
          </cell>
          <cell r="U36">
            <v>0.74651562556563389</v>
          </cell>
          <cell r="V36">
            <v>1</v>
          </cell>
          <cell r="W36">
            <v>1</v>
          </cell>
          <cell r="X36">
            <v>1</v>
          </cell>
          <cell r="Y36">
            <v>0.74651562556563389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12.185290016000019</v>
          </cell>
          <cell r="D30">
            <v>12.185290016000019</v>
          </cell>
          <cell r="E30">
            <v>12.185290016000019</v>
          </cell>
          <cell r="F30">
            <v>0.31244333374359029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0.71957895956357365</v>
          </cell>
          <cell r="M30">
            <v>0.71957895956357365</v>
          </cell>
          <cell r="N30">
            <v>0.71957895956357365</v>
          </cell>
          <cell r="O30">
            <v>1</v>
          </cell>
          <cell r="P30">
            <v>1</v>
          </cell>
          <cell r="Q30">
            <v>1</v>
          </cell>
          <cell r="R30">
            <v>0.71957895956357365</v>
          </cell>
          <cell r="S30">
            <v>0.71957895956357365</v>
          </cell>
          <cell r="T30">
            <v>0.71957895956357365</v>
          </cell>
          <cell r="U30">
            <v>0.71957895956357365</v>
          </cell>
          <cell r="V30">
            <v>1</v>
          </cell>
          <cell r="W30">
            <v>1</v>
          </cell>
          <cell r="X30">
            <v>1</v>
          </cell>
          <cell r="Y30">
            <v>0.71957895956357365</v>
          </cell>
        </row>
        <row r="31">
          <cell r="C31">
            <v>0.24483314237781079</v>
          </cell>
          <cell r="D31">
            <v>0.24483314237781079</v>
          </cell>
          <cell r="E31">
            <v>0.24483314237781079</v>
          </cell>
          <cell r="F31">
            <v>6.2777728814823273E-3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4.0012925478495392E-3</v>
          </cell>
          <cell r="M31">
            <v>4.0012925478495392E-3</v>
          </cell>
          <cell r="N31">
            <v>4.0012925478495392E-3</v>
          </cell>
          <cell r="O31">
            <v>0</v>
          </cell>
          <cell r="P31">
            <v>0</v>
          </cell>
          <cell r="Q31">
            <v>0</v>
          </cell>
          <cell r="R31">
            <v>4.0012925478495392E-3</v>
          </cell>
          <cell r="S31">
            <v>4.0012925478495392E-3</v>
          </cell>
          <cell r="T31">
            <v>4.0012925478495392E-3</v>
          </cell>
          <cell r="U31">
            <v>4.0012925478495392E-3</v>
          </cell>
          <cell r="V31">
            <v>0</v>
          </cell>
          <cell r="W31">
            <v>0</v>
          </cell>
          <cell r="X31">
            <v>0</v>
          </cell>
          <cell r="Y31">
            <v>4.0012925478495392E-3</v>
          </cell>
        </row>
        <row r="32">
          <cell r="C32">
            <v>11.687789500000051</v>
          </cell>
          <cell r="D32">
            <v>11.687789500000051</v>
          </cell>
          <cell r="E32">
            <v>11.687789500000051</v>
          </cell>
          <cell r="F32">
            <v>0.29968691025641148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0.71330586067728496</v>
          </cell>
          <cell r="M32">
            <v>0.71330586067728496</v>
          </cell>
          <cell r="N32">
            <v>0.71330586067728496</v>
          </cell>
          <cell r="O32">
            <v>1</v>
          </cell>
          <cell r="P32">
            <v>1</v>
          </cell>
          <cell r="Q32">
            <v>1</v>
          </cell>
          <cell r="R32">
            <v>0.71330586067728496</v>
          </cell>
          <cell r="S32">
            <v>0.71330586067728496</v>
          </cell>
          <cell r="T32">
            <v>0.71330586067728496</v>
          </cell>
          <cell r="U32">
            <v>0.71330586067728496</v>
          </cell>
          <cell r="V32">
            <v>1</v>
          </cell>
          <cell r="W32">
            <v>1</v>
          </cell>
          <cell r="X32">
            <v>1</v>
          </cell>
          <cell r="Y32">
            <v>0.71330586067728496</v>
          </cell>
        </row>
        <row r="33">
          <cell r="C33">
            <v>11.9504170000003</v>
          </cell>
          <cell r="D33">
            <v>11.9504170000003</v>
          </cell>
          <cell r="E33">
            <v>11.9504170000003</v>
          </cell>
          <cell r="F33">
            <v>0.30642094871795639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0.71658131491007093</v>
          </cell>
          <cell r="M33">
            <v>0.71658131491007093</v>
          </cell>
          <cell r="N33">
            <v>0.71658131491007093</v>
          </cell>
          <cell r="O33">
            <v>1</v>
          </cell>
          <cell r="P33">
            <v>1</v>
          </cell>
          <cell r="Q33">
            <v>1</v>
          </cell>
          <cell r="R33">
            <v>0.71658131491007093</v>
          </cell>
          <cell r="S33">
            <v>0.71658131491007093</v>
          </cell>
          <cell r="T33">
            <v>0.71658131491007093</v>
          </cell>
          <cell r="U33">
            <v>0.71658131491007093</v>
          </cell>
          <cell r="V33">
            <v>1</v>
          </cell>
          <cell r="W33">
            <v>1</v>
          </cell>
          <cell r="X33">
            <v>1</v>
          </cell>
          <cell r="Y33">
            <v>0.71658131491007093</v>
          </cell>
        </row>
        <row r="34">
          <cell r="C34">
            <v>12.227010299999961</v>
          </cell>
          <cell r="D34">
            <v>12.227010299999961</v>
          </cell>
          <cell r="E34">
            <v>12.227010299999961</v>
          </cell>
          <cell r="F34">
            <v>0.31351308461538357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0.71884318759890453</v>
          </cell>
          <cell r="M34">
            <v>0.71884318759890453</v>
          </cell>
          <cell r="N34">
            <v>0.71884318759890453</v>
          </cell>
          <cell r="O34">
            <v>1</v>
          </cell>
          <cell r="P34">
            <v>1</v>
          </cell>
          <cell r="Q34">
            <v>1</v>
          </cell>
          <cell r="R34">
            <v>0.71884318759890453</v>
          </cell>
          <cell r="S34">
            <v>0.71884318759890453</v>
          </cell>
          <cell r="T34">
            <v>0.71884318759890453</v>
          </cell>
          <cell r="U34">
            <v>0.71884318759890453</v>
          </cell>
          <cell r="V34">
            <v>1</v>
          </cell>
          <cell r="W34">
            <v>1</v>
          </cell>
          <cell r="X34">
            <v>1</v>
          </cell>
          <cell r="Y34">
            <v>0.71884318759890453</v>
          </cell>
        </row>
        <row r="35">
          <cell r="C35">
            <v>12.36767979999993</v>
          </cell>
          <cell r="D35">
            <v>12.36767979999993</v>
          </cell>
          <cell r="E35">
            <v>12.36767979999993</v>
          </cell>
          <cell r="F35">
            <v>0.31711999487179321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0.72340567291302471</v>
          </cell>
          <cell r="M35">
            <v>0.72340567291302471</v>
          </cell>
          <cell r="N35">
            <v>0.72340567291302471</v>
          </cell>
          <cell r="O35">
            <v>1</v>
          </cell>
          <cell r="P35">
            <v>1</v>
          </cell>
          <cell r="Q35">
            <v>1</v>
          </cell>
          <cell r="R35">
            <v>0.72340567291302471</v>
          </cell>
          <cell r="S35">
            <v>0.72340567291302471</v>
          </cell>
          <cell r="T35">
            <v>0.72340567291302471</v>
          </cell>
          <cell r="U35">
            <v>0.72340567291302471</v>
          </cell>
          <cell r="V35">
            <v>1</v>
          </cell>
          <cell r="W35">
            <v>1</v>
          </cell>
          <cell r="X35">
            <v>1</v>
          </cell>
          <cell r="Y35">
            <v>0.72340567291302471</v>
          </cell>
        </row>
        <row r="36">
          <cell r="C36">
            <v>12.575659899999691</v>
          </cell>
          <cell r="D36">
            <v>12.575659899999691</v>
          </cell>
          <cell r="E36">
            <v>12.575659899999691</v>
          </cell>
          <cell r="F36">
            <v>0.32245281794871011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0.72788714862381154</v>
          </cell>
          <cell r="M36">
            <v>0.72788714862381154</v>
          </cell>
          <cell r="N36">
            <v>0.72788714862381154</v>
          </cell>
          <cell r="O36">
            <v>1</v>
          </cell>
          <cell r="P36">
            <v>1</v>
          </cell>
          <cell r="Q36">
            <v>1</v>
          </cell>
          <cell r="R36">
            <v>0.72788714862381154</v>
          </cell>
          <cell r="S36">
            <v>0.72788714862381154</v>
          </cell>
          <cell r="T36">
            <v>0.72788714862381154</v>
          </cell>
          <cell r="U36">
            <v>0.72788714862381154</v>
          </cell>
          <cell r="V36">
            <v>1</v>
          </cell>
          <cell r="W36">
            <v>1</v>
          </cell>
          <cell r="X36">
            <v>1</v>
          </cell>
          <cell r="Y36">
            <v>0.72788714862381154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17.27488032399993</v>
          </cell>
          <cell r="D30">
            <v>17.27488032399993</v>
          </cell>
          <cell r="E30">
            <v>17.27488032399993</v>
          </cell>
          <cell r="F30">
            <v>0.32088741047409819</v>
          </cell>
          <cell r="G30">
            <v>0</v>
          </cell>
          <cell r="H30">
            <v>0</v>
          </cell>
          <cell r="I30">
            <v>53.8</v>
          </cell>
          <cell r="J30">
            <v>53.8</v>
          </cell>
          <cell r="K30">
            <v>0.98545454545454558</v>
          </cell>
          <cell r="L30">
            <v>0.6565734772868862</v>
          </cell>
          <cell r="M30">
            <v>0.6565734772868862</v>
          </cell>
          <cell r="N30">
            <v>0.6565734772868862</v>
          </cell>
          <cell r="O30">
            <v>1</v>
          </cell>
          <cell r="P30">
            <v>1</v>
          </cell>
          <cell r="Q30">
            <v>1</v>
          </cell>
          <cell r="R30">
            <v>0.6565734772868862</v>
          </cell>
          <cell r="S30">
            <v>0.64717752429865993</v>
          </cell>
          <cell r="T30">
            <v>0.64717752429865993</v>
          </cell>
          <cell r="U30">
            <v>0.64717752429865993</v>
          </cell>
          <cell r="V30">
            <v>0.98545454545454558</v>
          </cell>
          <cell r="W30">
            <v>0.98545454545454558</v>
          </cell>
          <cell r="X30">
            <v>0.98545454545454558</v>
          </cell>
          <cell r="Y30">
            <v>0.64717752429865993</v>
          </cell>
        </row>
        <row r="31">
          <cell r="C31">
            <v>2.2662064173333198</v>
          </cell>
          <cell r="D31">
            <v>2.2662064173333198</v>
          </cell>
          <cell r="E31">
            <v>2.2662064173333198</v>
          </cell>
          <cell r="F31">
            <v>3.9560814826340142E-2</v>
          </cell>
          <cell r="G31">
            <v>0</v>
          </cell>
          <cell r="H31">
            <v>0</v>
          </cell>
          <cell r="I31">
            <v>1</v>
          </cell>
          <cell r="J31">
            <v>1</v>
          </cell>
          <cell r="K31">
            <v>1.8181818181818191E-2</v>
          </cell>
          <cell r="L31">
            <v>1.9999785721873511E-2</v>
          </cell>
          <cell r="M31">
            <v>1.9999785721873511E-2</v>
          </cell>
          <cell r="N31">
            <v>1.9999785721873511E-2</v>
          </cell>
          <cell r="O31">
            <v>0</v>
          </cell>
          <cell r="P31">
            <v>0</v>
          </cell>
          <cell r="Q31">
            <v>0</v>
          </cell>
          <cell r="R31">
            <v>1.9999785721873511E-2</v>
          </cell>
          <cell r="S31">
            <v>2.7042092623558622E-2</v>
          </cell>
          <cell r="T31">
            <v>2.7042092623558622E-2</v>
          </cell>
          <cell r="U31">
            <v>2.7042092623558622E-2</v>
          </cell>
          <cell r="V31">
            <v>1.8181818181818191E-2</v>
          </cell>
          <cell r="W31">
            <v>1.8181818181818191E-2</v>
          </cell>
          <cell r="X31">
            <v>1.8181818181818191E-2</v>
          </cell>
          <cell r="Y31">
            <v>2.7042092623558622E-2</v>
          </cell>
        </row>
        <row r="32">
          <cell r="C32">
            <v>14.8688363</v>
          </cell>
          <cell r="D32">
            <v>14.8688363</v>
          </cell>
          <cell r="E32">
            <v>14.8688363</v>
          </cell>
          <cell r="F32">
            <v>0.28054408113207552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0.58934094997332176</v>
          </cell>
          <cell r="M32">
            <v>0.58934094997332176</v>
          </cell>
          <cell r="N32">
            <v>0.58934094997332176</v>
          </cell>
          <cell r="O32">
            <v>1</v>
          </cell>
          <cell r="P32">
            <v>1</v>
          </cell>
          <cell r="Q32">
            <v>1</v>
          </cell>
          <cell r="R32">
            <v>0.58934094997332176</v>
          </cell>
          <cell r="S32">
            <v>0.5679103699742919</v>
          </cell>
          <cell r="T32">
            <v>0.5679103699742919</v>
          </cell>
          <cell r="U32">
            <v>0.5679103699742919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0.5679103699742919</v>
          </cell>
        </row>
        <row r="33">
          <cell r="C33">
            <v>15.87754950000021</v>
          </cell>
          <cell r="D33">
            <v>15.87754950000021</v>
          </cell>
          <cell r="E33">
            <v>15.87754950000021</v>
          </cell>
          <cell r="F33">
            <v>0.29875497924527822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0.64987819335208252</v>
          </cell>
          <cell r="M33">
            <v>0.64987819335208252</v>
          </cell>
          <cell r="N33">
            <v>0.64987819335208252</v>
          </cell>
          <cell r="O33">
            <v>1</v>
          </cell>
          <cell r="P33">
            <v>1</v>
          </cell>
          <cell r="Q33">
            <v>1</v>
          </cell>
          <cell r="R33">
            <v>0.64987819335208252</v>
          </cell>
          <cell r="S33">
            <v>0.63264099746999192</v>
          </cell>
          <cell r="T33">
            <v>0.63264099746999192</v>
          </cell>
          <cell r="U33">
            <v>0.63264099746999192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0.63264099746999192</v>
          </cell>
        </row>
        <row r="34">
          <cell r="C34">
            <v>16.766522500000061</v>
          </cell>
          <cell r="D34">
            <v>16.766522500000061</v>
          </cell>
          <cell r="E34">
            <v>16.766522500000061</v>
          </cell>
          <cell r="F34">
            <v>0.31138585272727098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0.66022119093009191</v>
          </cell>
          <cell r="M34">
            <v>0.66022119093009191</v>
          </cell>
          <cell r="N34">
            <v>0.66022119093009191</v>
          </cell>
          <cell r="O34">
            <v>1</v>
          </cell>
          <cell r="P34">
            <v>1</v>
          </cell>
          <cell r="Q34">
            <v>1</v>
          </cell>
          <cell r="R34">
            <v>0.66022119093009191</v>
          </cell>
          <cell r="S34">
            <v>0.65814105974498172</v>
          </cell>
          <cell r="T34">
            <v>0.65814105974498172</v>
          </cell>
          <cell r="U34">
            <v>0.65814105974498172</v>
          </cell>
          <cell r="V34">
            <v>1</v>
          </cell>
          <cell r="W34">
            <v>1</v>
          </cell>
          <cell r="X34">
            <v>1</v>
          </cell>
          <cell r="Y34">
            <v>0.65814105974498172</v>
          </cell>
        </row>
        <row r="35">
          <cell r="C35">
            <v>17.795641200000318</v>
          </cell>
          <cell r="D35">
            <v>17.795641200000318</v>
          </cell>
          <cell r="E35">
            <v>17.795641200000318</v>
          </cell>
          <cell r="F35">
            <v>0.3235571127272785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0.6698504204044835</v>
          </cell>
          <cell r="M35">
            <v>0.6698504204044835</v>
          </cell>
          <cell r="N35">
            <v>0.6698504204044835</v>
          </cell>
          <cell r="O35">
            <v>1</v>
          </cell>
          <cell r="P35">
            <v>1</v>
          </cell>
          <cell r="Q35">
            <v>1</v>
          </cell>
          <cell r="R35">
            <v>0.6698504204044835</v>
          </cell>
          <cell r="S35">
            <v>0.6698504204044835</v>
          </cell>
          <cell r="T35">
            <v>0.6698504204044835</v>
          </cell>
          <cell r="U35">
            <v>0.6698504204044835</v>
          </cell>
          <cell r="V35">
            <v>1</v>
          </cell>
          <cell r="W35">
            <v>1</v>
          </cell>
          <cell r="X35">
            <v>1</v>
          </cell>
          <cell r="Y35">
            <v>0.6698504204044835</v>
          </cell>
        </row>
        <row r="36">
          <cell r="C36">
            <v>25.71736419999996</v>
          </cell>
          <cell r="D36">
            <v>25.71736419999996</v>
          </cell>
          <cell r="E36">
            <v>25.71736419999996</v>
          </cell>
          <cell r="F36">
            <v>0.46758843999999927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0.68169084275071734</v>
          </cell>
          <cell r="M36">
            <v>0.68169084275071734</v>
          </cell>
          <cell r="N36">
            <v>0.68169084275071734</v>
          </cell>
          <cell r="O36">
            <v>1</v>
          </cell>
          <cell r="P36">
            <v>1</v>
          </cell>
          <cell r="Q36">
            <v>1</v>
          </cell>
          <cell r="R36">
            <v>0.68169084275071734</v>
          </cell>
          <cell r="S36">
            <v>0.68169084275071734</v>
          </cell>
          <cell r="T36">
            <v>0.68169084275071734</v>
          </cell>
          <cell r="U36">
            <v>0.68169084275071734</v>
          </cell>
          <cell r="V36">
            <v>1</v>
          </cell>
          <cell r="W36">
            <v>1</v>
          </cell>
          <cell r="X36">
            <v>1</v>
          </cell>
          <cell r="Y36">
            <v>0.68169084275071734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23.796464907999962</v>
          </cell>
          <cell r="D30">
            <v>23.796464907999962</v>
          </cell>
          <cell r="E30">
            <v>23.796464907999962</v>
          </cell>
          <cell r="F30">
            <v>0.43832696129125143</v>
          </cell>
          <cell r="G30">
            <v>0</v>
          </cell>
          <cell r="H30">
            <v>0</v>
          </cell>
          <cell r="I30">
            <v>54.28</v>
          </cell>
          <cell r="J30">
            <v>54.28</v>
          </cell>
          <cell r="K30">
            <v>0.97672727272727289</v>
          </cell>
          <cell r="L30">
            <v>0.60266014674546442</v>
          </cell>
          <cell r="M30">
            <v>0.60266014674546442</v>
          </cell>
          <cell r="N30">
            <v>0.60266014674546442</v>
          </cell>
          <cell r="O30">
            <v>1</v>
          </cell>
          <cell r="P30">
            <v>1</v>
          </cell>
          <cell r="Q30">
            <v>1</v>
          </cell>
          <cell r="R30">
            <v>0.60266014674546442</v>
          </cell>
          <cell r="S30">
            <v>0.58871500770898388</v>
          </cell>
          <cell r="T30">
            <v>0.58871500770898388</v>
          </cell>
          <cell r="U30">
            <v>0.58871500770898388</v>
          </cell>
          <cell r="V30">
            <v>0.97672727272727289</v>
          </cell>
          <cell r="W30">
            <v>0.97672727272727289</v>
          </cell>
          <cell r="X30">
            <v>0.97672727272727289</v>
          </cell>
          <cell r="Y30">
            <v>0.58871500770898388</v>
          </cell>
        </row>
        <row r="31">
          <cell r="C31">
            <v>2.4402256424138411</v>
          </cell>
          <cell r="D31">
            <v>2.4402256424138411</v>
          </cell>
          <cell r="E31">
            <v>2.4402256424138411</v>
          </cell>
          <cell r="F31">
            <v>4.3612959761634852E-2</v>
          </cell>
          <cell r="G31">
            <v>0</v>
          </cell>
          <cell r="H31">
            <v>0</v>
          </cell>
          <cell r="I31">
            <v>0.97979589711327142</v>
          </cell>
          <cell r="J31">
            <v>0.97979589711327142</v>
          </cell>
          <cell r="K31">
            <v>1.7814470856604939E-2</v>
          </cell>
          <cell r="L31">
            <v>1.634570981912031E-2</v>
          </cell>
          <cell r="M31">
            <v>1.634570981912031E-2</v>
          </cell>
          <cell r="N31">
            <v>1.634570981912031E-2</v>
          </cell>
          <cell r="O31">
            <v>0</v>
          </cell>
          <cell r="P31">
            <v>0</v>
          </cell>
          <cell r="Q31">
            <v>0</v>
          </cell>
          <cell r="R31">
            <v>1.634570981912031E-2</v>
          </cell>
          <cell r="S31">
            <v>2.1727687493022931E-2</v>
          </cell>
          <cell r="T31">
            <v>2.1727687493022931E-2</v>
          </cell>
          <cell r="U31">
            <v>2.1727687493022931E-2</v>
          </cell>
          <cell r="V31">
            <v>1.7814470856604939E-2</v>
          </cell>
          <cell r="W31">
            <v>1.7814470856604939E-2</v>
          </cell>
          <cell r="X31">
            <v>1.7814470856604939E-2</v>
          </cell>
          <cell r="Y31">
            <v>2.1727687493022931E-2</v>
          </cell>
        </row>
        <row r="32">
          <cell r="C32">
            <v>19.87856679999993</v>
          </cell>
          <cell r="D32">
            <v>19.87856679999993</v>
          </cell>
          <cell r="E32">
            <v>19.87856679999993</v>
          </cell>
          <cell r="F32">
            <v>0.37506729811320622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0.5714778254656141</v>
          </cell>
          <cell r="M32">
            <v>0.5714778254656141</v>
          </cell>
          <cell r="N32">
            <v>0.5714778254656141</v>
          </cell>
          <cell r="O32">
            <v>1</v>
          </cell>
          <cell r="P32">
            <v>1</v>
          </cell>
          <cell r="Q32">
            <v>1</v>
          </cell>
          <cell r="R32">
            <v>0.5714778254656141</v>
          </cell>
          <cell r="S32">
            <v>0.55069681363050083</v>
          </cell>
          <cell r="T32">
            <v>0.55069681363050083</v>
          </cell>
          <cell r="U32">
            <v>0.55069681363050083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0.55069681363050083</v>
          </cell>
        </row>
        <row r="33">
          <cell r="C33">
            <v>22.40689730000042</v>
          </cell>
          <cell r="D33">
            <v>22.40689730000042</v>
          </cell>
          <cell r="E33">
            <v>22.40689730000042</v>
          </cell>
          <cell r="F33">
            <v>0.40739813272728043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0.59224341324731977</v>
          </cell>
          <cell r="M33">
            <v>0.59224341324731977</v>
          </cell>
          <cell r="N33">
            <v>0.59224341324731977</v>
          </cell>
          <cell r="O33">
            <v>1</v>
          </cell>
          <cell r="P33">
            <v>1</v>
          </cell>
          <cell r="Q33">
            <v>1</v>
          </cell>
          <cell r="R33">
            <v>0.59224341324731977</v>
          </cell>
          <cell r="S33">
            <v>0.57434319198690886</v>
          </cell>
          <cell r="T33">
            <v>0.57434319198690886</v>
          </cell>
          <cell r="U33">
            <v>0.57434319198690886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0.57434319198690886</v>
          </cell>
        </row>
        <row r="34">
          <cell r="C34">
            <v>23.452734300000198</v>
          </cell>
          <cell r="D34">
            <v>23.452734300000198</v>
          </cell>
          <cell r="E34">
            <v>23.452734300000198</v>
          </cell>
          <cell r="F34">
            <v>0.42846216909090912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0.60403294873396274</v>
          </cell>
          <cell r="M34">
            <v>0.60403294873396274</v>
          </cell>
          <cell r="N34">
            <v>0.60403294873396274</v>
          </cell>
          <cell r="O34">
            <v>1</v>
          </cell>
          <cell r="P34">
            <v>1</v>
          </cell>
          <cell r="Q34">
            <v>1</v>
          </cell>
          <cell r="R34">
            <v>0.60403294873396274</v>
          </cell>
          <cell r="S34">
            <v>0.58631310180981977</v>
          </cell>
          <cell r="T34">
            <v>0.58631310180981977</v>
          </cell>
          <cell r="U34">
            <v>0.58631310180981977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0.58631310180981977</v>
          </cell>
        </row>
        <row r="35">
          <cell r="C35">
            <v>25.249993700000001</v>
          </cell>
          <cell r="D35">
            <v>25.249993700000001</v>
          </cell>
          <cell r="E35">
            <v>25.249993700000001</v>
          </cell>
          <cell r="F35">
            <v>0.45909079454545471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0.61140562357703232</v>
          </cell>
          <cell r="M35">
            <v>0.61140562357703232</v>
          </cell>
          <cell r="N35">
            <v>0.61140562357703232</v>
          </cell>
          <cell r="O35">
            <v>1</v>
          </cell>
          <cell r="P35">
            <v>1</v>
          </cell>
          <cell r="Q35">
            <v>1</v>
          </cell>
          <cell r="R35">
            <v>0.61140562357703232</v>
          </cell>
          <cell r="S35">
            <v>0.5985315573527209</v>
          </cell>
          <cell r="T35">
            <v>0.5985315573527209</v>
          </cell>
          <cell r="U35">
            <v>0.5985315573527209</v>
          </cell>
          <cell r="V35">
            <v>1</v>
          </cell>
          <cell r="W35">
            <v>1</v>
          </cell>
          <cell r="X35">
            <v>1</v>
          </cell>
          <cell r="Y35">
            <v>0.5985315573527209</v>
          </cell>
        </row>
        <row r="36">
          <cell r="C36">
            <v>28.82884129999923</v>
          </cell>
          <cell r="D36">
            <v>28.82884129999923</v>
          </cell>
          <cell r="E36">
            <v>28.82884129999923</v>
          </cell>
          <cell r="F36">
            <v>0.52416075090907688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0.63111804048900599</v>
          </cell>
          <cell r="M36">
            <v>0.63111804048900599</v>
          </cell>
          <cell r="N36">
            <v>0.63111804048900599</v>
          </cell>
          <cell r="O36">
            <v>1</v>
          </cell>
          <cell r="P36">
            <v>1</v>
          </cell>
          <cell r="Q36">
            <v>1</v>
          </cell>
          <cell r="R36">
            <v>0.63111804048900599</v>
          </cell>
          <cell r="S36">
            <v>0.63111804048900599</v>
          </cell>
          <cell r="T36">
            <v>0.63111804048900599</v>
          </cell>
          <cell r="U36">
            <v>0.63111804048900599</v>
          </cell>
          <cell r="V36">
            <v>1</v>
          </cell>
          <cell r="W36">
            <v>1</v>
          </cell>
          <cell r="X36">
            <v>1</v>
          </cell>
          <cell r="Y36">
            <v>0.63111804048900599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20.555471928000099</v>
          </cell>
          <cell r="D30">
            <v>20.555471928000099</v>
          </cell>
          <cell r="E30">
            <v>20.555471928000099</v>
          </cell>
          <cell r="F30">
            <v>0.37698935591355243</v>
          </cell>
          <cell r="G30">
            <v>0</v>
          </cell>
          <cell r="H30">
            <v>0</v>
          </cell>
          <cell r="I30">
            <v>54.52</v>
          </cell>
          <cell r="J30">
            <v>54.52</v>
          </cell>
          <cell r="K30">
            <v>0.97236363636363654</v>
          </cell>
          <cell r="L30">
            <v>0.62571674471224503</v>
          </cell>
          <cell r="M30">
            <v>0.62571674471224503</v>
          </cell>
          <cell r="N30">
            <v>0.62571674471224503</v>
          </cell>
          <cell r="O30">
            <v>1</v>
          </cell>
          <cell r="P30">
            <v>1</v>
          </cell>
          <cell r="Q30">
            <v>1</v>
          </cell>
          <cell r="R30">
            <v>0.62571674471224503</v>
          </cell>
          <cell r="S30">
            <v>0.60848162105282666</v>
          </cell>
          <cell r="T30">
            <v>0.60848162105282666</v>
          </cell>
          <cell r="U30">
            <v>0.60848162105282666</v>
          </cell>
          <cell r="V30">
            <v>0.97236363636363654</v>
          </cell>
          <cell r="W30">
            <v>0.97236363636363654</v>
          </cell>
          <cell r="X30">
            <v>0.97236363636363654</v>
          </cell>
          <cell r="Y30">
            <v>0.60848162105282666</v>
          </cell>
        </row>
        <row r="31">
          <cell r="C31">
            <v>0.84720343163038492</v>
          </cell>
          <cell r="D31">
            <v>0.84720343163038492</v>
          </cell>
          <cell r="E31">
            <v>0.84720343163038492</v>
          </cell>
          <cell r="F31">
            <v>1.3336540412978441E-2</v>
          </cell>
          <cell r="G31">
            <v>0</v>
          </cell>
          <cell r="H31">
            <v>0</v>
          </cell>
          <cell r="I31">
            <v>0.87177978870813477</v>
          </cell>
          <cell r="J31">
            <v>0.87177978870813477</v>
          </cell>
          <cell r="K31">
            <v>1.585054161287518E-2</v>
          </cell>
          <cell r="L31">
            <v>6.8443416619906293E-3</v>
          </cell>
          <cell r="M31">
            <v>6.8443416619906293E-3</v>
          </cell>
          <cell r="N31">
            <v>6.8443416619906293E-3</v>
          </cell>
          <cell r="O31">
            <v>0</v>
          </cell>
          <cell r="P31">
            <v>0</v>
          </cell>
          <cell r="Q31">
            <v>0</v>
          </cell>
          <cell r="R31">
            <v>6.8443416619906293E-3</v>
          </cell>
          <cell r="S31">
            <v>1.4750869870854661E-2</v>
          </cell>
          <cell r="T31">
            <v>1.4750869870854661E-2</v>
          </cell>
          <cell r="U31">
            <v>1.4750869870854661E-2</v>
          </cell>
          <cell r="V31">
            <v>1.585054161287518E-2</v>
          </cell>
          <cell r="W31">
            <v>1.585054161287518E-2</v>
          </cell>
          <cell r="X31">
            <v>1.585054161287518E-2</v>
          </cell>
          <cell r="Y31">
            <v>1.4750869870854661E-2</v>
          </cell>
        </row>
        <row r="32">
          <cell r="C32">
            <v>18.835376900000259</v>
          </cell>
          <cell r="D32">
            <v>18.835376900000259</v>
          </cell>
          <cell r="E32">
            <v>18.835376900000259</v>
          </cell>
          <cell r="F32">
            <v>0.3553844698113256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0.61435876075381568</v>
          </cell>
          <cell r="M32">
            <v>0.61435876075381568</v>
          </cell>
          <cell r="N32">
            <v>0.61435876075381568</v>
          </cell>
          <cell r="O32">
            <v>1</v>
          </cell>
          <cell r="P32">
            <v>1</v>
          </cell>
          <cell r="Q32">
            <v>1</v>
          </cell>
          <cell r="R32">
            <v>0.61435876075381568</v>
          </cell>
          <cell r="S32">
            <v>0.59201844218094968</v>
          </cell>
          <cell r="T32">
            <v>0.59201844218094968</v>
          </cell>
          <cell r="U32">
            <v>0.59201844218094968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0.59201844218094968</v>
          </cell>
        </row>
        <row r="33">
          <cell r="C33">
            <v>20.080707300000999</v>
          </cell>
          <cell r="D33">
            <v>20.080707300000999</v>
          </cell>
          <cell r="E33">
            <v>20.080707300000999</v>
          </cell>
          <cell r="F33">
            <v>0.36610854363636502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0.62031421291665712</v>
          </cell>
          <cell r="M33">
            <v>0.62031421291665712</v>
          </cell>
          <cell r="N33">
            <v>0.62031421291665712</v>
          </cell>
          <cell r="O33">
            <v>1</v>
          </cell>
          <cell r="P33">
            <v>1</v>
          </cell>
          <cell r="Q33">
            <v>1</v>
          </cell>
          <cell r="R33">
            <v>0.62031421291665712</v>
          </cell>
          <cell r="S33">
            <v>0.60061401785396451</v>
          </cell>
          <cell r="T33">
            <v>0.60061401785396451</v>
          </cell>
          <cell r="U33">
            <v>0.60061401785396451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0.60061401785396451</v>
          </cell>
        </row>
        <row r="34">
          <cell r="C34">
            <v>20.52193490000008</v>
          </cell>
          <cell r="D34">
            <v>20.52193490000008</v>
          </cell>
          <cell r="E34">
            <v>20.52193490000008</v>
          </cell>
          <cell r="F34">
            <v>0.37465649454545452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0.62581906592891445</v>
          </cell>
          <cell r="M34">
            <v>0.62581906592891445</v>
          </cell>
          <cell r="N34">
            <v>0.62581906592891445</v>
          </cell>
          <cell r="O34">
            <v>1</v>
          </cell>
          <cell r="P34">
            <v>1</v>
          </cell>
          <cell r="Q34">
            <v>1</v>
          </cell>
          <cell r="R34">
            <v>0.62581906592891445</v>
          </cell>
          <cell r="S34">
            <v>0.60340418365634763</v>
          </cell>
          <cell r="T34">
            <v>0.60340418365634763</v>
          </cell>
          <cell r="U34">
            <v>0.60340418365634763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0.60340418365634763</v>
          </cell>
        </row>
        <row r="35">
          <cell r="C35">
            <v>21.21792070000004</v>
          </cell>
          <cell r="D35">
            <v>21.21792070000004</v>
          </cell>
          <cell r="E35">
            <v>21.21792070000004</v>
          </cell>
          <cell r="F35">
            <v>0.38711619818181742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0.62943036408885289</v>
          </cell>
          <cell r="M35">
            <v>0.62943036408885289</v>
          </cell>
          <cell r="N35">
            <v>0.62943036408885289</v>
          </cell>
          <cell r="O35">
            <v>1</v>
          </cell>
          <cell r="P35">
            <v>1</v>
          </cell>
          <cell r="Q35">
            <v>1</v>
          </cell>
          <cell r="R35">
            <v>0.62943036408885289</v>
          </cell>
          <cell r="S35">
            <v>0.60712132956958453</v>
          </cell>
          <cell r="T35">
            <v>0.60712132956958453</v>
          </cell>
          <cell r="U35">
            <v>0.60712132956958453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0.60712132956958453</v>
          </cell>
        </row>
        <row r="36">
          <cell r="C36">
            <v>22.003930300000089</v>
          </cell>
          <cell r="D36">
            <v>22.003930300000089</v>
          </cell>
          <cell r="E36">
            <v>22.003930300000089</v>
          </cell>
          <cell r="F36">
            <v>0.40033812641509497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0.64018416817015411</v>
          </cell>
          <cell r="M36">
            <v>0.64018416817015411</v>
          </cell>
          <cell r="N36">
            <v>0.64018416817015411</v>
          </cell>
          <cell r="O36">
            <v>1</v>
          </cell>
          <cell r="P36">
            <v>1</v>
          </cell>
          <cell r="Q36">
            <v>1</v>
          </cell>
          <cell r="R36">
            <v>0.64018416817015411</v>
          </cell>
          <cell r="S36">
            <v>0.64018416817015411</v>
          </cell>
          <cell r="T36">
            <v>0.64018416817015411</v>
          </cell>
          <cell r="U36">
            <v>0.64018416817015411</v>
          </cell>
          <cell r="V36">
            <v>1</v>
          </cell>
          <cell r="W36">
            <v>1</v>
          </cell>
          <cell r="X36">
            <v>1</v>
          </cell>
          <cell r="Y36">
            <v>0.64018416817015411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17.90020454399988</v>
          </cell>
          <cell r="D30">
            <v>17.90020454399988</v>
          </cell>
          <cell r="E30">
            <v>17.90020454399988</v>
          </cell>
          <cell r="F30">
            <v>0.33140132985248499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0.98254545454545461</v>
          </cell>
          <cell r="L30">
            <v>0.6503017579517073</v>
          </cell>
          <cell r="M30">
            <v>0.6503017579517073</v>
          </cell>
          <cell r="N30">
            <v>0.6503017579517073</v>
          </cell>
          <cell r="O30">
            <v>1</v>
          </cell>
          <cell r="P30">
            <v>1</v>
          </cell>
          <cell r="Q30">
            <v>1</v>
          </cell>
          <cell r="R30">
            <v>0.6503017579517073</v>
          </cell>
          <cell r="S30">
            <v>0.63917306398514351</v>
          </cell>
          <cell r="T30">
            <v>0.63917306398514351</v>
          </cell>
          <cell r="U30">
            <v>0.63917306398514351</v>
          </cell>
          <cell r="V30">
            <v>0.98254545454545461</v>
          </cell>
          <cell r="W30">
            <v>0.98254545454545461</v>
          </cell>
          <cell r="X30">
            <v>0.98254545454545461</v>
          </cell>
          <cell r="Y30">
            <v>0.63917306398514351</v>
          </cell>
        </row>
        <row r="31">
          <cell r="C31">
            <v>2.1305682273519211</v>
          </cell>
          <cell r="D31">
            <v>2.1305682273519211</v>
          </cell>
          <cell r="E31">
            <v>2.1305682273519211</v>
          </cell>
          <cell r="F31">
            <v>3.5756867072674718E-2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1.9717350219206699E-2</v>
          </cell>
          <cell r="M31">
            <v>1.9717350219206699E-2</v>
          </cell>
          <cell r="N31">
            <v>1.9717350219206699E-2</v>
          </cell>
          <cell r="O31">
            <v>0</v>
          </cell>
          <cell r="P31">
            <v>0</v>
          </cell>
          <cell r="Q31">
            <v>0</v>
          </cell>
          <cell r="R31">
            <v>1.9717350219206699E-2</v>
          </cell>
          <cell r="S31">
            <v>2.8524734111431749E-2</v>
          </cell>
          <cell r="T31">
            <v>2.8524734111431749E-2</v>
          </cell>
          <cell r="U31">
            <v>2.8524734111431749E-2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2.8524734111431749E-2</v>
          </cell>
        </row>
        <row r="32">
          <cell r="C32">
            <v>14.80330680000009</v>
          </cell>
          <cell r="D32">
            <v>14.80330680000009</v>
          </cell>
          <cell r="E32">
            <v>14.80330680000009</v>
          </cell>
          <cell r="F32">
            <v>0.27930767547169982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0.60952916516045308</v>
          </cell>
          <cell r="M32">
            <v>0.60952916516045308</v>
          </cell>
          <cell r="N32">
            <v>0.60952916516045308</v>
          </cell>
          <cell r="O32">
            <v>1</v>
          </cell>
          <cell r="P32">
            <v>1</v>
          </cell>
          <cell r="Q32">
            <v>1</v>
          </cell>
          <cell r="R32">
            <v>0.60952916516045308</v>
          </cell>
          <cell r="S32">
            <v>0.58736446824552746</v>
          </cell>
          <cell r="T32">
            <v>0.58736446824552746</v>
          </cell>
          <cell r="U32">
            <v>0.58736446824552746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0.58736446824552746</v>
          </cell>
        </row>
        <row r="33">
          <cell r="C33">
            <v>16.579245499999999</v>
          </cell>
          <cell r="D33">
            <v>16.579245499999999</v>
          </cell>
          <cell r="E33">
            <v>16.579245499999999</v>
          </cell>
          <cell r="F33">
            <v>0.30751778545454472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0.63887274309586983</v>
          </cell>
          <cell r="M33">
            <v>0.63887274309586983</v>
          </cell>
          <cell r="N33">
            <v>0.63887274309586983</v>
          </cell>
          <cell r="O33">
            <v>1</v>
          </cell>
          <cell r="P33">
            <v>1</v>
          </cell>
          <cell r="Q33">
            <v>1</v>
          </cell>
          <cell r="R33">
            <v>0.63887274309586983</v>
          </cell>
          <cell r="S33">
            <v>0.62032300342253033</v>
          </cell>
          <cell r="T33">
            <v>0.62032300342253033</v>
          </cell>
          <cell r="U33">
            <v>0.62032300342253033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0.62032300342253033</v>
          </cell>
        </row>
        <row r="34">
          <cell r="C34">
            <v>17.534635999999178</v>
          </cell>
          <cell r="D34">
            <v>17.534635999999178</v>
          </cell>
          <cell r="E34">
            <v>17.534635999999178</v>
          </cell>
          <cell r="F34">
            <v>0.32489154339622311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0.65242646242670999</v>
          </cell>
          <cell r="M34">
            <v>0.65242646242670999</v>
          </cell>
          <cell r="N34">
            <v>0.65242646242670999</v>
          </cell>
          <cell r="O34">
            <v>1</v>
          </cell>
          <cell r="P34">
            <v>1</v>
          </cell>
          <cell r="Q34">
            <v>1</v>
          </cell>
          <cell r="R34">
            <v>0.65242646242670999</v>
          </cell>
          <cell r="S34">
            <v>0.63474172888532998</v>
          </cell>
          <cell r="T34">
            <v>0.63474172888532998</v>
          </cell>
          <cell r="U34">
            <v>0.63474172888532998</v>
          </cell>
          <cell r="V34">
            <v>1</v>
          </cell>
          <cell r="W34">
            <v>1</v>
          </cell>
          <cell r="X34">
            <v>1</v>
          </cell>
          <cell r="Y34">
            <v>0.63474172888532998</v>
          </cell>
        </row>
        <row r="35">
          <cell r="C35">
            <v>18.981925399999739</v>
          </cell>
          <cell r="D35">
            <v>18.981925399999739</v>
          </cell>
          <cell r="E35">
            <v>18.981925399999739</v>
          </cell>
          <cell r="F35">
            <v>0.3451259163636316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0.66219276841123242</v>
          </cell>
          <cell r="M35">
            <v>0.66219276841123242</v>
          </cell>
          <cell r="N35">
            <v>0.66219276841123242</v>
          </cell>
          <cell r="O35">
            <v>1</v>
          </cell>
          <cell r="P35">
            <v>1</v>
          </cell>
          <cell r="Q35">
            <v>1</v>
          </cell>
          <cell r="R35">
            <v>0.66219276841123242</v>
          </cell>
          <cell r="S35">
            <v>0.66219276841123242</v>
          </cell>
          <cell r="T35">
            <v>0.66219276841123242</v>
          </cell>
          <cell r="U35">
            <v>0.66219276841123242</v>
          </cell>
          <cell r="V35">
            <v>1</v>
          </cell>
          <cell r="W35">
            <v>1</v>
          </cell>
          <cell r="X35">
            <v>1</v>
          </cell>
          <cell r="Y35">
            <v>0.66219276841123242</v>
          </cell>
        </row>
        <row r="36">
          <cell r="C36">
            <v>22.667620899999889</v>
          </cell>
          <cell r="D36">
            <v>22.667620899999889</v>
          </cell>
          <cell r="E36">
            <v>22.667620899999889</v>
          </cell>
          <cell r="F36">
            <v>0.41213856181817982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0.6824976378936799</v>
          </cell>
          <cell r="M36">
            <v>0.6824976378936799</v>
          </cell>
          <cell r="N36">
            <v>0.6824976378936799</v>
          </cell>
          <cell r="O36">
            <v>1</v>
          </cell>
          <cell r="P36">
            <v>1</v>
          </cell>
          <cell r="Q36">
            <v>1</v>
          </cell>
          <cell r="R36">
            <v>0.6824976378936799</v>
          </cell>
          <cell r="S36">
            <v>0.6824976378936799</v>
          </cell>
          <cell r="T36">
            <v>0.6824976378936799</v>
          </cell>
          <cell r="U36">
            <v>0.6824976378936799</v>
          </cell>
          <cell r="V36">
            <v>1</v>
          </cell>
          <cell r="W36">
            <v>1</v>
          </cell>
          <cell r="X36">
            <v>1</v>
          </cell>
          <cell r="Y36">
            <v>0.6824976378936799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23.333290975999969</v>
          </cell>
          <cell r="D30">
            <v>23.333290975999969</v>
          </cell>
          <cell r="E30">
            <v>23.333290975999969</v>
          </cell>
          <cell r="F30">
            <v>0.4324329758243563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0.98254545454545483</v>
          </cell>
          <cell r="L30">
            <v>0.60567283726932042</v>
          </cell>
          <cell r="M30">
            <v>0.60567283726932042</v>
          </cell>
          <cell r="N30">
            <v>0.60567283726932042</v>
          </cell>
          <cell r="O30">
            <v>1</v>
          </cell>
          <cell r="P30">
            <v>1</v>
          </cell>
          <cell r="Q30">
            <v>1</v>
          </cell>
          <cell r="R30">
            <v>0.60567283726932042</v>
          </cell>
          <cell r="S30">
            <v>0.59515376938772624</v>
          </cell>
          <cell r="T30">
            <v>0.59515376938772624</v>
          </cell>
          <cell r="U30">
            <v>0.59515376938772624</v>
          </cell>
          <cell r="V30">
            <v>0.98254545454545483</v>
          </cell>
          <cell r="W30">
            <v>0.98254545454545483</v>
          </cell>
          <cell r="X30">
            <v>0.98254545454545483</v>
          </cell>
          <cell r="Y30">
            <v>0.59515376938772624</v>
          </cell>
        </row>
        <row r="31">
          <cell r="C31">
            <v>2.1747547484235992</v>
          </cell>
          <cell r="D31">
            <v>2.1747547484235992</v>
          </cell>
          <cell r="E31">
            <v>2.1747547484235992</v>
          </cell>
          <cell r="F31">
            <v>3.9817500086563269E-2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1.512699238493862E-2</v>
          </cell>
          <cell r="M31">
            <v>1.512699238493862E-2</v>
          </cell>
          <cell r="N31">
            <v>1.512699238493862E-2</v>
          </cell>
          <cell r="O31">
            <v>0</v>
          </cell>
          <cell r="P31">
            <v>0</v>
          </cell>
          <cell r="Q31">
            <v>0</v>
          </cell>
          <cell r="R31">
            <v>1.512699238493862E-2</v>
          </cell>
          <cell r="S31">
            <v>2.0358466328592589E-2</v>
          </cell>
          <cell r="T31">
            <v>2.0358466328592589E-2</v>
          </cell>
          <cell r="U31">
            <v>2.0358466328592589E-2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2.0358466328592589E-2</v>
          </cell>
        </row>
        <row r="32">
          <cell r="C32">
            <v>19.409499100000009</v>
          </cell>
          <cell r="D32">
            <v>19.409499100000009</v>
          </cell>
          <cell r="E32">
            <v>19.409499100000009</v>
          </cell>
          <cell r="F32">
            <v>0.36621696415094351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0.58023440061789389</v>
          </cell>
          <cell r="M32">
            <v>0.58023440061789389</v>
          </cell>
          <cell r="N32">
            <v>0.58023440061789389</v>
          </cell>
          <cell r="O32">
            <v>1</v>
          </cell>
          <cell r="P32">
            <v>1</v>
          </cell>
          <cell r="Q32">
            <v>1</v>
          </cell>
          <cell r="R32">
            <v>0.58023440061789389</v>
          </cell>
          <cell r="S32">
            <v>0.55913496786815231</v>
          </cell>
          <cell r="T32">
            <v>0.55913496786815231</v>
          </cell>
          <cell r="U32">
            <v>0.55913496786815231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0.55913496786815231</v>
          </cell>
        </row>
        <row r="33">
          <cell r="C33">
            <v>21.86860989999991</v>
          </cell>
          <cell r="D33">
            <v>21.86860989999991</v>
          </cell>
          <cell r="E33">
            <v>21.86860989999991</v>
          </cell>
          <cell r="F33">
            <v>0.40088839818181649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0.59317191109174106</v>
          </cell>
          <cell r="M33">
            <v>0.59317191109174106</v>
          </cell>
          <cell r="N33">
            <v>0.59317191109174106</v>
          </cell>
          <cell r="O33">
            <v>1</v>
          </cell>
          <cell r="P33">
            <v>1</v>
          </cell>
          <cell r="Q33">
            <v>1</v>
          </cell>
          <cell r="R33">
            <v>0.59317191109174106</v>
          </cell>
          <cell r="S33">
            <v>0.58318458907090176</v>
          </cell>
          <cell r="T33">
            <v>0.58318458907090176</v>
          </cell>
          <cell r="U33">
            <v>0.58318458907090176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0.58318458907090176</v>
          </cell>
        </row>
        <row r="34">
          <cell r="C34">
            <v>23.284530800000031</v>
          </cell>
          <cell r="D34">
            <v>23.284530800000031</v>
          </cell>
          <cell r="E34">
            <v>23.284530800000031</v>
          </cell>
          <cell r="F34">
            <v>0.42335510545454602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0.60519155469621877</v>
          </cell>
          <cell r="M34">
            <v>0.60519155469621877</v>
          </cell>
          <cell r="N34">
            <v>0.60519155469621877</v>
          </cell>
          <cell r="O34">
            <v>1</v>
          </cell>
          <cell r="P34">
            <v>1</v>
          </cell>
          <cell r="Q34">
            <v>1</v>
          </cell>
          <cell r="R34">
            <v>0.60519155469621877</v>
          </cell>
          <cell r="S34">
            <v>0.59169799729835448</v>
          </cell>
          <cell r="T34">
            <v>0.59169799729835448</v>
          </cell>
          <cell r="U34">
            <v>0.59169799729835448</v>
          </cell>
          <cell r="V34">
            <v>1</v>
          </cell>
          <cell r="W34">
            <v>1</v>
          </cell>
          <cell r="X34">
            <v>1</v>
          </cell>
          <cell r="Y34">
            <v>0.59169799729835448</v>
          </cell>
        </row>
        <row r="35">
          <cell r="C35">
            <v>25.102615799999281</v>
          </cell>
          <cell r="D35">
            <v>25.102615799999281</v>
          </cell>
          <cell r="E35">
            <v>25.102615799999281</v>
          </cell>
          <cell r="F35">
            <v>0.45897242830188589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0.61536529871513856</v>
          </cell>
          <cell r="M35">
            <v>0.61536529871513856</v>
          </cell>
          <cell r="N35">
            <v>0.61536529871513856</v>
          </cell>
          <cell r="O35">
            <v>1</v>
          </cell>
          <cell r="P35">
            <v>1</v>
          </cell>
          <cell r="Q35">
            <v>1</v>
          </cell>
          <cell r="R35">
            <v>0.61536529871513856</v>
          </cell>
          <cell r="S35">
            <v>0.60402506123941868</v>
          </cell>
          <cell r="T35">
            <v>0.60402506123941868</v>
          </cell>
          <cell r="U35">
            <v>0.60402506123941868</v>
          </cell>
          <cell r="V35">
            <v>1</v>
          </cell>
          <cell r="W35">
            <v>1</v>
          </cell>
          <cell r="X35">
            <v>1</v>
          </cell>
          <cell r="Y35">
            <v>0.60402506123941868</v>
          </cell>
        </row>
        <row r="36">
          <cell r="C36">
            <v>27.251523499999958</v>
          </cell>
          <cell r="D36">
            <v>27.251523499999958</v>
          </cell>
          <cell r="E36">
            <v>27.251523499999958</v>
          </cell>
          <cell r="F36">
            <v>0.50923134716981411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0.63511855921661775</v>
          </cell>
          <cell r="M36">
            <v>0.63511855921661775</v>
          </cell>
          <cell r="N36">
            <v>0.63511855921661775</v>
          </cell>
          <cell r="O36">
            <v>1</v>
          </cell>
          <cell r="P36">
            <v>1</v>
          </cell>
          <cell r="Q36">
            <v>1</v>
          </cell>
          <cell r="R36">
            <v>0.63511855921661775</v>
          </cell>
          <cell r="S36">
            <v>0.63511855921661775</v>
          </cell>
          <cell r="T36">
            <v>0.63511855921661775</v>
          </cell>
          <cell r="U36">
            <v>0.63511855921661775</v>
          </cell>
          <cell r="V36">
            <v>1</v>
          </cell>
          <cell r="W36">
            <v>1</v>
          </cell>
          <cell r="X36">
            <v>1</v>
          </cell>
          <cell r="Y36">
            <v>0.63511855921661775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21.044700419999941</v>
          </cell>
          <cell r="D30">
            <v>21.044700419999941</v>
          </cell>
          <cell r="E30">
            <v>21.044700419999941</v>
          </cell>
          <cell r="F30">
            <v>0.384281405484733</v>
          </cell>
          <cell r="G30">
            <v>0</v>
          </cell>
          <cell r="H30">
            <v>0</v>
          </cell>
          <cell r="I30">
            <v>54.76</v>
          </cell>
          <cell r="J30">
            <v>54.76</v>
          </cell>
          <cell r="K30">
            <v>0.96800000000000008</v>
          </cell>
          <cell r="L30">
            <v>0.621871121844221</v>
          </cell>
          <cell r="M30">
            <v>0.621871121844221</v>
          </cell>
          <cell r="N30">
            <v>0.621871121844221</v>
          </cell>
          <cell r="O30">
            <v>1</v>
          </cell>
          <cell r="P30">
            <v>1</v>
          </cell>
          <cell r="Q30">
            <v>1</v>
          </cell>
          <cell r="R30">
            <v>0.621871121844221</v>
          </cell>
          <cell r="S30">
            <v>0.60200557931823562</v>
          </cell>
          <cell r="T30">
            <v>0.60200557931823562</v>
          </cell>
          <cell r="U30">
            <v>0.60200557931823562</v>
          </cell>
          <cell r="V30">
            <v>0.96800000000000008</v>
          </cell>
          <cell r="W30">
            <v>0.96800000000000008</v>
          </cell>
          <cell r="X30">
            <v>0.96800000000000008</v>
          </cell>
          <cell r="Y30">
            <v>0.60200557931823562</v>
          </cell>
        </row>
        <row r="31">
          <cell r="C31">
            <v>0.9852398273169034</v>
          </cell>
          <cell r="D31">
            <v>0.9852398273169034</v>
          </cell>
          <cell r="E31">
            <v>0.9852398273169034</v>
          </cell>
          <cell r="F31">
            <v>1.6721443238844259E-2</v>
          </cell>
          <cell r="G31">
            <v>0</v>
          </cell>
          <cell r="H31">
            <v>0</v>
          </cell>
          <cell r="I31">
            <v>0.66332495807107994</v>
          </cell>
          <cell r="J31">
            <v>0.66332495807107994</v>
          </cell>
          <cell r="K31">
            <v>1.2060453783110551E-2</v>
          </cell>
          <cell r="L31">
            <v>7.5498326076271398E-3</v>
          </cell>
          <cell r="M31">
            <v>7.5498326076271398E-3</v>
          </cell>
          <cell r="N31">
            <v>7.5498326076271398E-3</v>
          </cell>
          <cell r="O31">
            <v>0</v>
          </cell>
          <cell r="P31">
            <v>0</v>
          </cell>
          <cell r="Q31">
            <v>0</v>
          </cell>
          <cell r="R31">
            <v>7.5498326076271398E-3</v>
          </cell>
          <cell r="S31">
            <v>1.2412863967339059E-2</v>
          </cell>
          <cell r="T31">
            <v>1.2412863967339059E-2</v>
          </cell>
          <cell r="U31">
            <v>1.2412863967339059E-2</v>
          </cell>
          <cell r="V31">
            <v>1.2060453783110551E-2</v>
          </cell>
          <cell r="W31">
            <v>1.2060453783110551E-2</v>
          </cell>
          <cell r="X31">
            <v>1.2060453783110551E-2</v>
          </cell>
          <cell r="Y31">
            <v>1.2412863967339059E-2</v>
          </cell>
        </row>
        <row r="32">
          <cell r="C32">
            <v>19.631143999999381</v>
          </cell>
          <cell r="D32">
            <v>19.631143999999381</v>
          </cell>
          <cell r="E32">
            <v>19.631143999999381</v>
          </cell>
          <cell r="F32">
            <v>0.35709511999999421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0.60315861363196854</v>
          </cell>
          <cell r="M32">
            <v>0.60315861363196854</v>
          </cell>
          <cell r="N32">
            <v>0.60315861363196854</v>
          </cell>
          <cell r="O32">
            <v>1</v>
          </cell>
          <cell r="P32">
            <v>1</v>
          </cell>
          <cell r="Q32">
            <v>1</v>
          </cell>
          <cell r="R32">
            <v>0.60315861363196854</v>
          </cell>
          <cell r="S32">
            <v>0.58122557313626055</v>
          </cell>
          <cell r="T32">
            <v>0.58122557313626055</v>
          </cell>
          <cell r="U32">
            <v>0.58122557313626055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0.58122557313626055</v>
          </cell>
        </row>
        <row r="33">
          <cell r="C33">
            <v>20.380439499998939</v>
          </cell>
          <cell r="D33">
            <v>20.380439499998939</v>
          </cell>
          <cell r="E33">
            <v>20.380439499998939</v>
          </cell>
          <cell r="F33">
            <v>0.37160812545454291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0.61919067379117876</v>
          </cell>
          <cell r="M33">
            <v>0.61919067379117876</v>
          </cell>
          <cell r="N33">
            <v>0.61919067379117876</v>
          </cell>
          <cell r="O33">
            <v>1</v>
          </cell>
          <cell r="P33">
            <v>1</v>
          </cell>
          <cell r="Q33">
            <v>1</v>
          </cell>
          <cell r="R33">
            <v>0.61919067379117876</v>
          </cell>
          <cell r="S33">
            <v>0.59667464928968139</v>
          </cell>
          <cell r="T33">
            <v>0.59667464928968139</v>
          </cell>
          <cell r="U33">
            <v>0.59667464928968139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0.59667464928968139</v>
          </cell>
        </row>
        <row r="34">
          <cell r="C34">
            <v>20.941309899999869</v>
          </cell>
          <cell r="D34">
            <v>20.941309899999869</v>
          </cell>
          <cell r="E34">
            <v>20.941309899999869</v>
          </cell>
          <cell r="F34">
            <v>0.38122014181817993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0.62247492799380311</v>
          </cell>
          <cell r="M34">
            <v>0.62247492799380311</v>
          </cell>
          <cell r="N34">
            <v>0.62247492799380311</v>
          </cell>
          <cell r="O34">
            <v>1</v>
          </cell>
          <cell r="P34">
            <v>1</v>
          </cell>
          <cell r="Q34">
            <v>1</v>
          </cell>
          <cell r="R34">
            <v>0.62247492799380311</v>
          </cell>
          <cell r="S34">
            <v>0.59983947606675569</v>
          </cell>
          <cell r="T34">
            <v>0.59983947606675569</v>
          </cell>
          <cell r="U34">
            <v>0.59983947606675569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0.59983947606675569</v>
          </cell>
        </row>
        <row r="35">
          <cell r="C35">
            <v>21.363534300000168</v>
          </cell>
          <cell r="D35">
            <v>21.363534300000168</v>
          </cell>
          <cell r="E35">
            <v>21.363534300000168</v>
          </cell>
          <cell r="F35">
            <v>0.38842789636363939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0.62696654484761982</v>
          </cell>
          <cell r="M35">
            <v>0.62696654484761982</v>
          </cell>
          <cell r="N35">
            <v>0.62696654484761982</v>
          </cell>
          <cell r="O35">
            <v>1</v>
          </cell>
          <cell r="P35">
            <v>1</v>
          </cell>
          <cell r="Q35">
            <v>1</v>
          </cell>
          <cell r="R35">
            <v>0.62696654484761982</v>
          </cell>
          <cell r="S35">
            <v>0.60421369017134396</v>
          </cell>
          <cell r="T35">
            <v>0.60421369017134396</v>
          </cell>
          <cell r="U35">
            <v>0.60421369017134396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0.60421369017134396</v>
          </cell>
        </row>
        <row r="36">
          <cell r="C36">
            <v>23.580638699999721</v>
          </cell>
          <cell r="D36">
            <v>23.580638699999721</v>
          </cell>
          <cell r="E36">
            <v>23.580638699999721</v>
          </cell>
          <cell r="F36">
            <v>0.42873888545454042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0.63321326797771471</v>
          </cell>
          <cell r="M36">
            <v>0.63321326797771471</v>
          </cell>
          <cell r="N36">
            <v>0.63321326797771471</v>
          </cell>
          <cell r="O36">
            <v>1</v>
          </cell>
          <cell r="P36">
            <v>1</v>
          </cell>
          <cell r="Q36">
            <v>1</v>
          </cell>
          <cell r="R36">
            <v>0.63321326797771471</v>
          </cell>
          <cell r="S36">
            <v>0.63321326797771471</v>
          </cell>
          <cell r="T36">
            <v>0.63321326797771471</v>
          </cell>
          <cell r="U36">
            <v>0.63321326797771471</v>
          </cell>
          <cell r="V36">
            <v>1</v>
          </cell>
          <cell r="W36">
            <v>1</v>
          </cell>
          <cell r="X36">
            <v>1</v>
          </cell>
          <cell r="Y36">
            <v>0.63321326797771471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52.210082504000042</v>
          </cell>
          <cell r="D30">
            <v>52.210082504000042</v>
          </cell>
          <cell r="E30">
            <v>52.210082504000042</v>
          </cell>
          <cell r="F30">
            <v>0.73206241208128087</v>
          </cell>
          <cell r="G30">
            <v>0</v>
          </cell>
          <cell r="H30">
            <v>0</v>
          </cell>
          <cell r="I30">
            <v>71.239999999999995</v>
          </cell>
          <cell r="J30">
            <v>71.239999999999995</v>
          </cell>
          <cell r="K30">
            <v>0.94085927516658396</v>
          </cell>
          <cell r="L30">
            <v>0.48613055963448659</v>
          </cell>
          <cell r="M30">
            <v>0.48613055963448659</v>
          </cell>
          <cell r="N30">
            <v>0.48613055963448659</v>
          </cell>
          <cell r="O30">
            <v>0.99850901509477141</v>
          </cell>
          <cell r="P30">
            <v>1</v>
          </cell>
          <cell r="Q30">
            <v>1</v>
          </cell>
          <cell r="R30">
            <v>0.48613055963448659</v>
          </cell>
          <cell r="S30">
            <v>0.45756581187406331</v>
          </cell>
          <cell r="T30">
            <v>0.45756581187406331</v>
          </cell>
          <cell r="U30">
            <v>0.45756581187406331</v>
          </cell>
          <cell r="V30">
            <v>0.93947622847593271</v>
          </cell>
          <cell r="W30">
            <v>0.94085927516658396</v>
          </cell>
          <cell r="X30">
            <v>0.94085927516658396</v>
          </cell>
          <cell r="Y30">
            <v>0.45756581187406331</v>
          </cell>
        </row>
        <row r="31">
          <cell r="C31">
            <v>11.513491221065889</v>
          </cell>
          <cell r="D31">
            <v>11.513491221065889</v>
          </cell>
          <cell r="E31">
            <v>11.513491221065889</v>
          </cell>
          <cell r="F31">
            <v>0.15558774441654519</v>
          </cell>
          <cell r="G31">
            <v>0</v>
          </cell>
          <cell r="H31">
            <v>0</v>
          </cell>
          <cell r="I31">
            <v>1.4514360704718161</v>
          </cell>
          <cell r="J31">
            <v>1.4514360704718161</v>
          </cell>
          <cell r="K31">
            <v>1.9248113001885551E-2</v>
          </cell>
          <cell r="L31">
            <v>2.8878474079756598E-2</v>
          </cell>
          <cell r="M31">
            <v>2.8878474079756598E-2</v>
          </cell>
          <cell r="N31">
            <v>2.8878474079756598E-2</v>
          </cell>
          <cell r="O31">
            <v>5.3222223311110584E-3</v>
          </cell>
          <cell r="P31">
            <v>0</v>
          </cell>
          <cell r="Q31">
            <v>0</v>
          </cell>
          <cell r="R31">
            <v>2.8878474079756598E-2</v>
          </cell>
          <cell r="S31">
            <v>3.1508181719658641E-2</v>
          </cell>
          <cell r="T31">
            <v>3.1508181719658641E-2</v>
          </cell>
          <cell r="U31">
            <v>3.1508181719658641E-2</v>
          </cell>
          <cell r="V31">
            <v>2.0794411478799211E-2</v>
          </cell>
          <cell r="W31">
            <v>1.9248113001885551E-2</v>
          </cell>
          <cell r="X31">
            <v>1.9248113001885551E-2</v>
          </cell>
          <cell r="Y31">
            <v>3.1508181719658641E-2</v>
          </cell>
        </row>
        <row r="32">
          <cell r="C32">
            <v>38.071193100000983</v>
          </cell>
          <cell r="D32">
            <v>38.071193100000983</v>
          </cell>
          <cell r="E32">
            <v>38.071193100000983</v>
          </cell>
          <cell r="F32">
            <v>0.53621398732395753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0.41074183415198617</v>
          </cell>
          <cell r="M32">
            <v>0.41074183415198617</v>
          </cell>
          <cell r="N32">
            <v>0.41074183415198617</v>
          </cell>
          <cell r="O32">
            <v>0.97685146010685819</v>
          </cell>
          <cell r="P32">
            <v>1</v>
          </cell>
          <cell r="Q32">
            <v>1</v>
          </cell>
          <cell r="R32">
            <v>0.41074183415198617</v>
          </cell>
          <cell r="S32">
            <v>0.37698223134497361</v>
          </cell>
          <cell r="T32">
            <v>0.37698223134497361</v>
          </cell>
          <cell r="U32">
            <v>0.37698223134497361</v>
          </cell>
          <cell r="V32">
            <v>0.89656229900218487</v>
          </cell>
          <cell r="W32">
            <v>0.9178082191780822</v>
          </cell>
          <cell r="X32">
            <v>0.9178082191780822</v>
          </cell>
          <cell r="Y32">
            <v>0.37698223134497361</v>
          </cell>
        </row>
        <row r="33">
          <cell r="C33">
            <v>46.32525859999987</v>
          </cell>
          <cell r="D33">
            <v>46.32525859999987</v>
          </cell>
          <cell r="E33">
            <v>46.32525859999987</v>
          </cell>
          <cell r="F33">
            <v>0.65246843098591367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0.47482779880233739</v>
          </cell>
          <cell r="M33">
            <v>0.47482779880233739</v>
          </cell>
          <cell r="N33">
            <v>0.47482779880233739</v>
          </cell>
          <cell r="O33">
            <v>1</v>
          </cell>
          <cell r="P33">
            <v>1</v>
          </cell>
          <cell r="Q33">
            <v>1</v>
          </cell>
          <cell r="R33">
            <v>0.47482779880233739</v>
          </cell>
          <cell r="S33">
            <v>0.44516164995018881</v>
          </cell>
          <cell r="T33">
            <v>0.44516164995018881</v>
          </cell>
          <cell r="U33">
            <v>0.44516164995018881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0.44516164995018881</v>
          </cell>
        </row>
        <row r="34">
          <cell r="C34">
            <v>49.96001339999998</v>
          </cell>
          <cell r="D34">
            <v>49.96001339999998</v>
          </cell>
          <cell r="E34">
            <v>49.96001339999998</v>
          </cell>
          <cell r="F34">
            <v>0.70941056901407962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0.48932688614176401</v>
          </cell>
          <cell r="M34">
            <v>0.48932688614176401</v>
          </cell>
          <cell r="N34">
            <v>0.48932688614176401</v>
          </cell>
          <cell r="O34">
            <v>1</v>
          </cell>
          <cell r="P34">
            <v>1</v>
          </cell>
          <cell r="Q34">
            <v>1</v>
          </cell>
          <cell r="R34">
            <v>0.48932688614176401</v>
          </cell>
          <cell r="S34">
            <v>0.46473582114382722</v>
          </cell>
          <cell r="T34">
            <v>0.46473582114382722</v>
          </cell>
          <cell r="U34">
            <v>0.46473582114382722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0.46473582114382722</v>
          </cell>
        </row>
        <row r="35">
          <cell r="C35">
            <v>55.2364023000016</v>
          </cell>
          <cell r="D35">
            <v>55.2364023000016</v>
          </cell>
          <cell r="E35">
            <v>55.2364023000016</v>
          </cell>
          <cell r="F35">
            <v>0.77953611830984504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0.50031844716437068</v>
          </cell>
          <cell r="M35">
            <v>0.50031844716437068</v>
          </cell>
          <cell r="N35">
            <v>0.50031844716437068</v>
          </cell>
          <cell r="O35">
            <v>1</v>
          </cell>
          <cell r="P35">
            <v>1</v>
          </cell>
          <cell r="Q35">
            <v>1</v>
          </cell>
          <cell r="R35">
            <v>0.50031844716437068</v>
          </cell>
          <cell r="S35">
            <v>0.47514349813765488</v>
          </cell>
          <cell r="T35">
            <v>0.47514349813765488</v>
          </cell>
          <cell r="U35">
            <v>0.47514349813765488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0.47514349813765488</v>
          </cell>
        </row>
        <row r="36">
          <cell r="C36">
            <v>86.831572400000368</v>
          </cell>
          <cell r="D36">
            <v>86.831572400000368</v>
          </cell>
          <cell r="E36">
            <v>86.831572400000368</v>
          </cell>
          <cell r="F36">
            <v>1.189473594520553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0.52925988853720662</v>
          </cell>
          <cell r="M36">
            <v>0.52925988853720662</v>
          </cell>
          <cell r="N36">
            <v>0.52925988853720662</v>
          </cell>
          <cell r="O36">
            <v>1</v>
          </cell>
          <cell r="P36">
            <v>1</v>
          </cell>
          <cell r="Q36">
            <v>1</v>
          </cell>
          <cell r="R36">
            <v>0.52925988853720662</v>
          </cell>
          <cell r="S36">
            <v>0.50744538035569786</v>
          </cell>
          <cell r="T36">
            <v>0.50744538035569786</v>
          </cell>
          <cell r="U36">
            <v>0.50744538035569786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0.50744538035569786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68.442535855999935</v>
          </cell>
          <cell r="D30">
            <v>68.442535855999935</v>
          </cell>
          <cell r="E30">
            <v>68.442535855999935</v>
          </cell>
          <cell r="F30">
            <v>0.95450557798937907</v>
          </cell>
          <cell r="G30">
            <v>0</v>
          </cell>
          <cell r="H30">
            <v>0</v>
          </cell>
          <cell r="I30">
            <v>71.56</v>
          </cell>
          <cell r="J30">
            <v>71.56</v>
          </cell>
          <cell r="K30">
            <v>0.93660277328054065</v>
          </cell>
          <cell r="L30">
            <v>0.44739540646156639</v>
          </cell>
          <cell r="M30">
            <v>0.44739540646156639</v>
          </cell>
          <cell r="N30">
            <v>0.44739540646156639</v>
          </cell>
          <cell r="O30">
            <v>0.99331899337175811</v>
          </cell>
          <cell r="P30">
            <v>1</v>
          </cell>
          <cell r="Q30">
            <v>1</v>
          </cell>
          <cell r="R30">
            <v>0.44739540646156639</v>
          </cell>
          <cell r="S30">
            <v>0.41937571855169908</v>
          </cell>
          <cell r="T30">
            <v>0.41937571855169908</v>
          </cell>
          <cell r="U30">
            <v>0.41937571855169908</v>
          </cell>
          <cell r="V30">
            <v>0.93040157898896536</v>
          </cell>
          <cell r="W30">
            <v>0.93660277328054065</v>
          </cell>
          <cell r="X30">
            <v>0.93660277328054065</v>
          </cell>
          <cell r="Y30">
            <v>0.41937571855169908</v>
          </cell>
        </row>
        <row r="31">
          <cell r="C31">
            <v>13.75220721166769</v>
          </cell>
          <cell r="D31">
            <v>13.75220721166769</v>
          </cell>
          <cell r="E31">
            <v>13.75220721166769</v>
          </cell>
          <cell r="F31">
            <v>0.18225069071432881</v>
          </cell>
          <cell r="G31">
            <v>0</v>
          </cell>
          <cell r="H31">
            <v>0</v>
          </cell>
          <cell r="I31">
            <v>1.356465996625053</v>
          </cell>
          <cell r="J31">
            <v>1.356465996625053</v>
          </cell>
          <cell r="K31">
            <v>1.789185028683923E-2</v>
          </cell>
          <cell r="L31">
            <v>3.0334697555542928E-2</v>
          </cell>
          <cell r="M31">
            <v>3.0334697555542928E-2</v>
          </cell>
          <cell r="N31">
            <v>3.0334697555542928E-2</v>
          </cell>
          <cell r="O31">
            <v>9.7402100776904019E-3</v>
          </cell>
          <cell r="P31">
            <v>0</v>
          </cell>
          <cell r="Q31">
            <v>0</v>
          </cell>
          <cell r="R31">
            <v>3.0334697555542928E-2</v>
          </cell>
          <cell r="S31">
            <v>3.4514955541528017E-2</v>
          </cell>
          <cell r="T31">
            <v>3.4514955541528017E-2</v>
          </cell>
          <cell r="U31">
            <v>3.4514955541528017E-2</v>
          </cell>
          <cell r="V31">
            <v>2.2540918409677872E-2</v>
          </cell>
          <cell r="W31">
            <v>1.789185028683923E-2</v>
          </cell>
          <cell r="X31">
            <v>1.789185028683923E-2</v>
          </cell>
          <cell r="Y31">
            <v>3.4514955541528017E-2</v>
          </cell>
        </row>
        <row r="32">
          <cell r="C32">
            <v>42.875914799999236</v>
          </cell>
          <cell r="D32">
            <v>42.875914799999236</v>
          </cell>
          <cell r="E32">
            <v>42.875914799999236</v>
          </cell>
          <cell r="F32">
            <v>0.60388612394365127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0.40070512110955459</v>
          </cell>
          <cell r="M32">
            <v>0.40070512110955459</v>
          </cell>
          <cell r="N32">
            <v>0.40070512110955459</v>
          </cell>
          <cell r="O32">
            <v>0.96726088183040848</v>
          </cell>
          <cell r="P32">
            <v>1</v>
          </cell>
          <cell r="Q32">
            <v>1</v>
          </cell>
          <cell r="R32">
            <v>0.40070512110955459</v>
          </cell>
          <cell r="S32">
            <v>0.36777045362109811</v>
          </cell>
          <cell r="T32">
            <v>0.36777045362109811</v>
          </cell>
          <cell r="U32">
            <v>0.36777045362109811</v>
          </cell>
          <cell r="V32">
            <v>0.88775998743338858</v>
          </cell>
          <cell r="W32">
            <v>0.9178082191780822</v>
          </cell>
          <cell r="X32">
            <v>0.9178082191780822</v>
          </cell>
          <cell r="Y32">
            <v>0.36777045362109811</v>
          </cell>
        </row>
        <row r="33">
          <cell r="C33">
            <v>59.893744900000122</v>
          </cell>
          <cell r="D33">
            <v>59.893744900000122</v>
          </cell>
          <cell r="E33">
            <v>59.893744900000122</v>
          </cell>
          <cell r="F33">
            <v>0.82046225890411117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0.4222656675661427</v>
          </cell>
          <cell r="M33">
            <v>0.4222656675661427</v>
          </cell>
          <cell r="N33">
            <v>0.4222656675661427</v>
          </cell>
          <cell r="O33">
            <v>0.98782198162377444</v>
          </cell>
          <cell r="P33">
            <v>1</v>
          </cell>
          <cell r="Q33">
            <v>1</v>
          </cell>
          <cell r="R33">
            <v>0.4222656675661427</v>
          </cell>
          <cell r="S33">
            <v>0.39526520889539413</v>
          </cell>
          <cell r="T33">
            <v>0.39526520889539413</v>
          </cell>
          <cell r="U33">
            <v>0.39526520889539413</v>
          </cell>
          <cell r="V33">
            <v>0.91650526291070489</v>
          </cell>
          <cell r="W33">
            <v>0.9178082191780822</v>
          </cell>
          <cell r="X33">
            <v>0.9178082191780822</v>
          </cell>
          <cell r="Y33">
            <v>0.39526520889539413</v>
          </cell>
        </row>
        <row r="34">
          <cell r="C34">
            <v>68.390182299998514</v>
          </cell>
          <cell r="D34">
            <v>68.390182299998514</v>
          </cell>
          <cell r="E34">
            <v>68.390182299998514</v>
          </cell>
          <cell r="F34">
            <v>0.94810768450703165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0.4443415560993168</v>
          </cell>
          <cell r="M34">
            <v>0.4443415560993168</v>
          </cell>
          <cell r="N34">
            <v>0.4443415560993168</v>
          </cell>
          <cell r="O34">
            <v>1</v>
          </cell>
          <cell r="P34">
            <v>1</v>
          </cell>
          <cell r="Q34">
            <v>1</v>
          </cell>
          <cell r="R34">
            <v>0.4443415560993168</v>
          </cell>
          <cell r="S34">
            <v>0.41223534539808793</v>
          </cell>
          <cell r="T34">
            <v>0.41223534539808793</v>
          </cell>
          <cell r="U34">
            <v>0.41223534539808793</v>
          </cell>
          <cell r="V34">
            <v>0.92784187996448952</v>
          </cell>
          <cell r="W34">
            <v>0.94366197183098588</v>
          </cell>
          <cell r="X34">
            <v>0.94366197183098588</v>
          </cell>
          <cell r="Y34">
            <v>0.41223534539808793</v>
          </cell>
        </row>
        <row r="35">
          <cell r="C35">
            <v>79.977095600000212</v>
          </cell>
          <cell r="D35">
            <v>79.977095600000212</v>
          </cell>
          <cell r="E35">
            <v>79.977095600000212</v>
          </cell>
          <cell r="F35">
            <v>1.0955766520547969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0.46322060419518979</v>
          </cell>
          <cell r="M35">
            <v>0.46322060419518979</v>
          </cell>
          <cell r="N35">
            <v>0.46322060419518979</v>
          </cell>
          <cell r="O35">
            <v>1</v>
          </cell>
          <cell r="P35">
            <v>1</v>
          </cell>
          <cell r="Q35">
            <v>1</v>
          </cell>
          <cell r="R35">
            <v>0.46322060419518979</v>
          </cell>
          <cell r="S35">
            <v>0.43640179507943361</v>
          </cell>
          <cell r="T35">
            <v>0.43640179507943361</v>
          </cell>
          <cell r="U35">
            <v>0.43640179507943361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0.43640179507943361</v>
          </cell>
        </row>
        <row r="36">
          <cell r="C36">
            <v>93.303430400001844</v>
          </cell>
          <cell r="D36">
            <v>93.303430400001844</v>
          </cell>
          <cell r="E36">
            <v>93.303430400001844</v>
          </cell>
          <cell r="F36">
            <v>1.278129183561669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0.51165973995491143</v>
          </cell>
          <cell r="M36">
            <v>0.51165973995491143</v>
          </cell>
          <cell r="N36">
            <v>0.51165973995491143</v>
          </cell>
          <cell r="O36">
            <v>1</v>
          </cell>
          <cell r="P36">
            <v>1</v>
          </cell>
          <cell r="Q36">
            <v>1</v>
          </cell>
          <cell r="R36">
            <v>0.51165973995491143</v>
          </cell>
          <cell r="S36">
            <v>0.49123418784751138</v>
          </cell>
          <cell r="T36">
            <v>0.49123418784751138</v>
          </cell>
          <cell r="U36">
            <v>0.49123418784751138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0.49123418784751138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59.790162711999848</v>
          </cell>
          <cell r="D30">
            <v>59.790162711999848</v>
          </cell>
          <cell r="E30">
            <v>59.790162711999848</v>
          </cell>
          <cell r="F30">
            <v>0.82761880498780938</v>
          </cell>
          <cell r="G30">
            <v>0</v>
          </cell>
          <cell r="H30">
            <v>0</v>
          </cell>
          <cell r="I30">
            <v>72.12</v>
          </cell>
          <cell r="J30">
            <v>72.12</v>
          </cell>
          <cell r="K30">
            <v>0.929243821076149</v>
          </cell>
          <cell r="L30">
            <v>0.46707372476011161</v>
          </cell>
          <cell r="M30">
            <v>0.46707372476011161</v>
          </cell>
          <cell r="N30">
            <v>0.46707372476011161</v>
          </cell>
          <cell r="O30">
            <v>0.99705634293269951</v>
          </cell>
          <cell r="P30">
            <v>1</v>
          </cell>
          <cell r="Q30">
            <v>1</v>
          </cell>
          <cell r="R30">
            <v>0.46707372476011161</v>
          </cell>
          <cell r="S30">
            <v>0.43431686706207501</v>
          </cell>
          <cell r="T30">
            <v>0.43431686706207501</v>
          </cell>
          <cell r="U30">
            <v>0.43431686706207501</v>
          </cell>
          <cell r="V30">
            <v>0.92651336414351382</v>
          </cell>
          <cell r="W30">
            <v>0.929243821076149</v>
          </cell>
          <cell r="X30">
            <v>0.929243821076149</v>
          </cell>
          <cell r="Y30">
            <v>0.43431686706207501</v>
          </cell>
        </row>
        <row r="31">
          <cell r="C31">
            <v>13.644830231821061</v>
          </cell>
          <cell r="D31">
            <v>13.644830231821061</v>
          </cell>
          <cell r="E31">
            <v>13.644830231821061</v>
          </cell>
          <cell r="F31">
            <v>0.18311853971336589</v>
          </cell>
          <cell r="G31">
            <v>0</v>
          </cell>
          <cell r="H31">
            <v>0</v>
          </cell>
          <cell r="I31">
            <v>1.16619037896906</v>
          </cell>
          <cell r="J31">
            <v>1.16619037896906</v>
          </cell>
          <cell r="K31">
            <v>1.524430428424582E-2</v>
          </cell>
          <cell r="L31">
            <v>3.1353352847810649E-2</v>
          </cell>
          <cell r="M31">
            <v>3.1353352847810649E-2</v>
          </cell>
          <cell r="N31">
            <v>3.1353352847810649E-2</v>
          </cell>
          <cell r="O31">
            <v>9.0178631954481517E-3</v>
          </cell>
          <cell r="P31">
            <v>0</v>
          </cell>
          <cell r="Q31">
            <v>0</v>
          </cell>
          <cell r="R31">
            <v>3.1353352847810649E-2</v>
          </cell>
          <cell r="S31">
            <v>3.4392808385234043E-2</v>
          </cell>
          <cell r="T31">
            <v>3.4392808385234043E-2</v>
          </cell>
          <cell r="U31">
            <v>3.4392808385234043E-2</v>
          </cell>
          <cell r="V31">
            <v>1.7630067895652371E-2</v>
          </cell>
          <cell r="W31">
            <v>1.524430428424582E-2</v>
          </cell>
          <cell r="X31">
            <v>1.524430428424582E-2</v>
          </cell>
          <cell r="Y31">
            <v>3.4392808385234043E-2</v>
          </cell>
        </row>
        <row r="32">
          <cell r="C32">
            <v>37.870587000001251</v>
          </cell>
          <cell r="D32">
            <v>37.870587000001251</v>
          </cell>
          <cell r="E32">
            <v>37.870587000001251</v>
          </cell>
          <cell r="F32">
            <v>0.54884908695653989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0.39722421277672149</v>
          </cell>
          <cell r="M32">
            <v>0.39722421277672149</v>
          </cell>
          <cell r="N32">
            <v>0.39722421277672149</v>
          </cell>
          <cell r="O32">
            <v>0.9639273544956225</v>
          </cell>
          <cell r="P32">
            <v>1</v>
          </cell>
          <cell r="Q32">
            <v>1</v>
          </cell>
          <cell r="R32">
            <v>0.39722421277672149</v>
          </cell>
          <cell r="S32">
            <v>0.36457564734301828</v>
          </cell>
          <cell r="T32">
            <v>0.36457564734301828</v>
          </cell>
          <cell r="U32">
            <v>0.36457564734301828</v>
          </cell>
          <cell r="V32">
            <v>0.88470044864666719</v>
          </cell>
          <cell r="W32">
            <v>0.9178082191780822</v>
          </cell>
          <cell r="X32">
            <v>0.9178082191780822</v>
          </cell>
          <cell r="Y32">
            <v>0.36457564734301828</v>
          </cell>
        </row>
        <row r="33">
          <cell r="C33">
            <v>51.085661200000573</v>
          </cell>
          <cell r="D33">
            <v>51.085661200000573</v>
          </cell>
          <cell r="E33">
            <v>51.085661200000573</v>
          </cell>
          <cell r="F33">
            <v>0.69980357808219962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0.44760314032650622</v>
          </cell>
          <cell r="M33">
            <v>0.44760314032650622</v>
          </cell>
          <cell r="N33">
            <v>0.44760314032650622</v>
          </cell>
          <cell r="O33">
            <v>1</v>
          </cell>
          <cell r="P33">
            <v>1</v>
          </cell>
          <cell r="Q33">
            <v>1</v>
          </cell>
          <cell r="R33">
            <v>0.44760314032650622</v>
          </cell>
          <cell r="S33">
            <v>0.41081384112158792</v>
          </cell>
          <cell r="T33">
            <v>0.41081384112158792</v>
          </cell>
          <cell r="U33">
            <v>0.41081384112158792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0.41081384112158792</v>
          </cell>
        </row>
        <row r="34">
          <cell r="C34">
            <v>57.749333400000523</v>
          </cell>
          <cell r="D34">
            <v>57.749333400000523</v>
          </cell>
          <cell r="E34">
            <v>57.749333400000523</v>
          </cell>
          <cell r="F34">
            <v>0.79108675890411673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0.46843986800430099</v>
          </cell>
          <cell r="M34">
            <v>0.46843986800430099</v>
          </cell>
          <cell r="N34">
            <v>0.46843986800430099</v>
          </cell>
          <cell r="O34">
            <v>1</v>
          </cell>
          <cell r="P34">
            <v>1</v>
          </cell>
          <cell r="Q34">
            <v>1</v>
          </cell>
          <cell r="R34">
            <v>0.46843986800430099</v>
          </cell>
          <cell r="S34">
            <v>0.42993796104504339</v>
          </cell>
          <cell r="T34">
            <v>0.42993796104504339</v>
          </cell>
          <cell r="U34">
            <v>0.42993796104504339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0.42993796104504339</v>
          </cell>
        </row>
        <row r="35">
          <cell r="C35">
            <v>66.835099799999341</v>
          </cell>
          <cell r="D35">
            <v>66.835099799999341</v>
          </cell>
          <cell r="E35">
            <v>66.835099799999341</v>
          </cell>
          <cell r="F35">
            <v>0.91554931232875814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0.48609873036664358</v>
          </cell>
          <cell r="M35">
            <v>0.48609873036664358</v>
          </cell>
          <cell r="N35">
            <v>0.48609873036664358</v>
          </cell>
          <cell r="O35">
            <v>1</v>
          </cell>
          <cell r="P35">
            <v>1</v>
          </cell>
          <cell r="Q35">
            <v>1</v>
          </cell>
          <cell r="R35">
            <v>0.48609873036664358</v>
          </cell>
          <cell r="S35">
            <v>0.45559952633888767</v>
          </cell>
          <cell r="T35">
            <v>0.45559952633888767</v>
          </cell>
          <cell r="U35">
            <v>0.45559952633888767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0.45559952633888767</v>
          </cell>
        </row>
        <row r="36">
          <cell r="C36">
            <v>95.664135499998679</v>
          </cell>
          <cell r="D36">
            <v>95.664135499998679</v>
          </cell>
          <cell r="E36">
            <v>95.664135499998679</v>
          </cell>
          <cell r="F36">
            <v>1.3104676095890231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0.53004772383069554</v>
          </cell>
          <cell r="M36">
            <v>0.53004772383069554</v>
          </cell>
          <cell r="N36">
            <v>0.53004772383069554</v>
          </cell>
          <cell r="O36">
            <v>1</v>
          </cell>
          <cell r="P36">
            <v>1</v>
          </cell>
          <cell r="Q36">
            <v>1</v>
          </cell>
          <cell r="R36">
            <v>0.53004772383069554</v>
          </cell>
          <cell r="S36">
            <v>0.5146840216906754</v>
          </cell>
          <cell r="T36">
            <v>0.5146840216906754</v>
          </cell>
          <cell r="U36">
            <v>0.5146840216906754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0.5146840216906754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48.894731744000183</v>
          </cell>
          <cell r="D30">
            <v>48.894731744000183</v>
          </cell>
          <cell r="E30">
            <v>48.894731744000183</v>
          </cell>
          <cell r="F30">
            <v>0.68524992641426086</v>
          </cell>
          <cell r="G30">
            <v>0</v>
          </cell>
          <cell r="H30">
            <v>0</v>
          </cell>
          <cell r="I30">
            <v>71.08</v>
          </cell>
          <cell r="J30">
            <v>71.08</v>
          </cell>
          <cell r="K30">
            <v>0.94298752610960568</v>
          </cell>
          <cell r="L30">
            <v>0.49848066890938408</v>
          </cell>
          <cell r="M30">
            <v>0.49848066890938408</v>
          </cell>
          <cell r="N30">
            <v>0.49848066890938408</v>
          </cell>
          <cell r="O30">
            <v>0.99940213939368183</v>
          </cell>
          <cell r="P30">
            <v>1</v>
          </cell>
          <cell r="Q30">
            <v>1</v>
          </cell>
          <cell r="R30">
            <v>0.49848066890938408</v>
          </cell>
          <cell r="S30">
            <v>0.47067762298149729</v>
          </cell>
          <cell r="T30">
            <v>0.47067762298149729</v>
          </cell>
          <cell r="U30">
            <v>0.47067762298149729</v>
          </cell>
          <cell r="V30">
            <v>0.94243880473120401</v>
          </cell>
          <cell r="W30">
            <v>0.94298752610960568</v>
          </cell>
          <cell r="X30">
            <v>0.94298752610960568</v>
          </cell>
          <cell r="Y30">
            <v>0.47067762298149729</v>
          </cell>
        </row>
        <row r="31">
          <cell r="C31">
            <v>13.616585433056439</v>
          </cell>
          <cell r="D31">
            <v>13.616585433056439</v>
          </cell>
          <cell r="E31">
            <v>13.616585433056439</v>
          </cell>
          <cell r="F31">
            <v>0.180826968542526</v>
          </cell>
          <cell r="G31">
            <v>0</v>
          </cell>
          <cell r="H31">
            <v>0</v>
          </cell>
          <cell r="I31">
            <v>1.4696938456699069</v>
          </cell>
          <cell r="J31">
            <v>1.4696938456699069</v>
          </cell>
          <cell r="K31">
            <v>1.9532564862754769E-2</v>
          </cell>
          <cell r="L31">
            <v>4.1363171037426837E-2</v>
          </cell>
          <cell r="M31">
            <v>4.1363171037426837E-2</v>
          </cell>
          <cell r="N31">
            <v>4.1363171037426837E-2</v>
          </cell>
          <cell r="O31">
            <v>2.9893030315913511E-3</v>
          </cell>
          <cell r="P31">
            <v>0</v>
          </cell>
          <cell r="Q31">
            <v>0</v>
          </cell>
          <cell r="R31">
            <v>4.1363171037426837E-2</v>
          </cell>
          <cell r="S31">
            <v>4.7327980419839218E-2</v>
          </cell>
          <cell r="T31">
            <v>4.7327980419839218E-2</v>
          </cell>
          <cell r="U31">
            <v>4.7327980419839218E-2</v>
          </cell>
          <cell r="V31">
            <v>2.0440956082731339E-2</v>
          </cell>
          <cell r="W31">
            <v>1.9532564862754769E-2</v>
          </cell>
          <cell r="X31">
            <v>1.9532564862754769E-2</v>
          </cell>
          <cell r="Y31">
            <v>4.7327980419839218E-2</v>
          </cell>
        </row>
        <row r="32">
          <cell r="C32">
            <v>29.26593689999973</v>
          </cell>
          <cell r="D32">
            <v>29.26593689999973</v>
          </cell>
          <cell r="E32">
            <v>29.26593689999973</v>
          </cell>
          <cell r="F32">
            <v>0.42414401304347432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0.41935299632603412</v>
          </cell>
          <cell r="M32">
            <v>0.41935299632603412</v>
          </cell>
          <cell r="N32">
            <v>0.41935299632603412</v>
          </cell>
          <cell r="O32">
            <v>0.98505348484204325</v>
          </cell>
          <cell r="P32">
            <v>1</v>
          </cell>
          <cell r="Q32">
            <v>1</v>
          </cell>
          <cell r="R32">
            <v>0.41935299632603412</v>
          </cell>
          <cell r="S32">
            <v>0.38488562676499022</v>
          </cell>
          <cell r="T32">
            <v>0.38488562676499022</v>
          </cell>
          <cell r="U32">
            <v>0.38488562676499022</v>
          </cell>
          <cell r="V32">
            <v>0.9040901847180397</v>
          </cell>
          <cell r="W32">
            <v>0.9178082191780822</v>
          </cell>
          <cell r="X32">
            <v>0.9178082191780822</v>
          </cell>
          <cell r="Y32">
            <v>0.38488562676499022</v>
          </cell>
        </row>
        <row r="33">
          <cell r="C33">
            <v>37.295628600001919</v>
          </cell>
          <cell r="D33">
            <v>37.295628600001919</v>
          </cell>
          <cell r="E33">
            <v>37.295628600001919</v>
          </cell>
          <cell r="F33">
            <v>0.53959845633803971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0.47021553415759321</v>
          </cell>
          <cell r="M33">
            <v>0.47021553415759321</v>
          </cell>
          <cell r="N33">
            <v>0.47021553415759321</v>
          </cell>
          <cell r="O33">
            <v>1</v>
          </cell>
          <cell r="P33">
            <v>1</v>
          </cell>
          <cell r="Q33">
            <v>1</v>
          </cell>
          <cell r="R33">
            <v>0.47021553415759321</v>
          </cell>
          <cell r="S33">
            <v>0.44131896746323052</v>
          </cell>
          <cell r="T33">
            <v>0.44131896746323052</v>
          </cell>
          <cell r="U33">
            <v>0.44131896746323052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0.44131896746323052</v>
          </cell>
        </row>
        <row r="34">
          <cell r="C34">
            <v>52.036108700000113</v>
          </cell>
          <cell r="D34">
            <v>52.036108700000113</v>
          </cell>
          <cell r="E34">
            <v>52.036108700000113</v>
          </cell>
          <cell r="F34">
            <v>0.72067664520548058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0.48343254941809222</v>
          </cell>
          <cell r="M34">
            <v>0.48343254941809222</v>
          </cell>
          <cell r="N34">
            <v>0.48343254941809222</v>
          </cell>
          <cell r="O34">
            <v>1</v>
          </cell>
          <cell r="P34">
            <v>1</v>
          </cell>
          <cell r="Q34">
            <v>1</v>
          </cell>
          <cell r="R34">
            <v>0.48343254941809222</v>
          </cell>
          <cell r="S34">
            <v>0.45619691283115738</v>
          </cell>
          <cell r="T34">
            <v>0.45619691283115738</v>
          </cell>
          <cell r="U34">
            <v>0.45619691283115738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0.45619691283115738</v>
          </cell>
        </row>
        <row r="35">
          <cell r="C35">
            <v>57.038692000001667</v>
          </cell>
          <cell r="D35">
            <v>57.038692000001667</v>
          </cell>
          <cell r="E35">
            <v>57.038692000001667</v>
          </cell>
          <cell r="F35">
            <v>0.80336185915495317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0.53233186588246229</v>
          </cell>
          <cell r="M35">
            <v>0.53233186588246229</v>
          </cell>
          <cell r="N35">
            <v>0.53233186588246229</v>
          </cell>
          <cell r="O35">
            <v>1</v>
          </cell>
          <cell r="P35">
            <v>1</v>
          </cell>
          <cell r="Q35">
            <v>1</v>
          </cell>
          <cell r="R35">
            <v>0.53233186588246229</v>
          </cell>
          <cell r="S35">
            <v>0.51224772097732607</v>
          </cell>
          <cell r="T35">
            <v>0.51224772097732607</v>
          </cell>
          <cell r="U35">
            <v>0.51224772097732607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0.51224772097732607</v>
          </cell>
        </row>
        <row r="36">
          <cell r="C36">
            <v>81.654070599999613</v>
          </cell>
          <cell r="D36">
            <v>81.654070599999613</v>
          </cell>
          <cell r="E36">
            <v>81.654070599999613</v>
          </cell>
          <cell r="F36">
            <v>1.118548912328762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0.56914961651140994</v>
          </cell>
          <cell r="M36">
            <v>0.56914961651140994</v>
          </cell>
          <cell r="N36">
            <v>0.56914961651140994</v>
          </cell>
          <cell r="O36">
            <v>1</v>
          </cell>
          <cell r="P36">
            <v>1</v>
          </cell>
          <cell r="Q36">
            <v>1</v>
          </cell>
          <cell r="R36">
            <v>0.56914961651140994</v>
          </cell>
          <cell r="S36">
            <v>0.55265252617774585</v>
          </cell>
          <cell r="T36">
            <v>0.55265252617774585</v>
          </cell>
          <cell r="U36">
            <v>0.55265252617774585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0.55265252617774585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73.512118564000289</v>
          </cell>
          <cell r="D30">
            <v>73.512118564000289</v>
          </cell>
          <cell r="E30">
            <v>73.512118564000289</v>
          </cell>
          <cell r="F30">
            <v>1.021534136654261</v>
          </cell>
          <cell r="G30">
            <v>0</v>
          </cell>
          <cell r="H30">
            <v>0</v>
          </cell>
          <cell r="I30">
            <v>71.88</v>
          </cell>
          <cell r="J30">
            <v>71.88</v>
          </cell>
          <cell r="K30">
            <v>0.93240622212528668</v>
          </cell>
          <cell r="L30">
            <v>0.43736810988064673</v>
          </cell>
          <cell r="M30">
            <v>0.43736810988064673</v>
          </cell>
          <cell r="N30">
            <v>0.43736810988064673</v>
          </cell>
          <cell r="O30">
            <v>0.9891319669157026</v>
          </cell>
          <cell r="P30">
            <v>1</v>
          </cell>
          <cell r="Q30">
            <v>1</v>
          </cell>
          <cell r="R30">
            <v>0.43736810988064673</v>
          </cell>
          <cell r="S30">
            <v>0.4080399494064928</v>
          </cell>
          <cell r="T30">
            <v>0.4080399494064928</v>
          </cell>
          <cell r="U30">
            <v>0.4080399494064928</v>
          </cell>
          <cell r="V30">
            <v>0.92229512648920664</v>
          </cell>
          <cell r="W30">
            <v>0.93240622212528668</v>
          </cell>
          <cell r="X30">
            <v>0.93240622212528668</v>
          </cell>
          <cell r="Y30">
            <v>0.4080399494064928</v>
          </cell>
        </row>
        <row r="31">
          <cell r="C31">
            <v>14.566377131405019</v>
          </cell>
          <cell r="D31">
            <v>14.566377131405019</v>
          </cell>
          <cell r="E31">
            <v>14.566377131405019</v>
          </cell>
          <cell r="F31">
            <v>0.1978338603903238</v>
          </cell>
          <cell r="G31">
            <v>0</v>
          </cell>
          <cell r="H31">
            <v>0</v>
          </cell>
          <cell r="I31">
            <v>1.301281419729543</v>
          </cell>
          <cell r="J31">
            <v>1.301281419729543</v>
          </cell>
          <cell r="K31">
            <v>1.7100728672097689E-2</v>
          </cell>
          <cell r="L31">
            <v>3.1210794812690009E-2</v>
          </cell>
          <cell r="M31">
            <v>3.1210794812690009E-2</v>
          </cell>
          <cell r="N31">
            <v>3.1210794812690009E-2</v>
          </cell>
          <cell r="O31">
            <v>1.260645460337436E-2</v>
          </cell>
          <cell r="P31">
            <v>0</v>
          </cell>
          <cell r="Q31">
            <v>0</v>
          </cell>
          <cell r="R31">
            <v>3.1210794812690009E-2</v>
          </cell>
          <cell r="S31">
            <v>3.3626717388404427E-2</v>
          </cell>
          <cell r="T31">
            <v>3.3626717388404427E-2</v>
          </cell>
          <cell r="U31">
            <v>3.3626717388404427E-2</v>
          </cell>
          <cell r="V31">
            <v>2.1692091472369189E-2</v>
          </cell>
          <cell r="W31">
            <v>1.7100728672097689E-2</v>
          </cell>
          <cell r="X31">
            <v>1.7100728672097689E-2</v>
          </cell>
          <cell r="Y31">
            <v>3.3626717388404427E-2</v>
          </cell>
        </row>
        <row r="32">
          <cell r="C32">
            <v>42.73491599999943</v>
          </cell>
          <cell r="D32">
            <v>42.73491599999943</v>
          </cell>
          <cell r="E32">
            <v>42.73491599999943</v>
          </cell>
          <cell r="F32">
            <v>0.60190022535210463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0.39355901495765849</v>
          </cell>
          <cell r="M32">
            <v>0.39355901495765849</v>
          </cell>
          <cell r="N32">
            <v>0.39355901495765849</v>
          </cell>
          <cell r="O32">
            <v>0.95670726430310626</v>
          </cell>
          <cell r="P32">
            <v>1</v>
          </cell>
          <cell r="Q32">
            <v>1</v>
          </cell>
          <cell r="R32">
            <v>0.39355901495765849</v>
          </cell>
          <cell r="S32">
            <v>0.36576075726581653</v>
          </cell>
          <cell r="T32">
            <v>0.36576075726581653</v>
          </cell>
          <cell r="U32">
            <v>0.36576075726581653</v>
          </cell>
          <cell r="V32">
            <v>0.88583577517004852</v>
          </cell>
          <cell r="W32">
            <v>0.9178082191780822</v>
          </cell>
          <cell r="X32">
            <v>0.9178082191780822</v>
          </cell>
          <cell r="Y32">
            <v>0.36576075726581653</v>
          </cell>
        </row>
        <row r="33">
          <cell r="C33">
            <v>65.604470499999479</v>
          </cell>
          <cell r="D33">
            <v>65.604470499999479</v>
          </cell>
          <cell r="E33">
            <v>65.604470499999479</v>
          </cell>
          <cell r="F33">
            <v>0.89869137671232169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0.42031297749599839</v>
          </cell>
          <cell r="M33">
            <v>0.42031297749599839</v>
          </cell>
          <cell r="N33">
            <v>0.42031297749599839</v>
          </cell>
          <cell r="O33">
            <v>0.98506769149760376</v>
          </cell>
          <cell r="P33">
            <v>1</v>
          </cell>
          <cell r="Q33">
            <v>1</v>
          </cell>
          <cell r="R33">
            <v>0.42031297749599839</v>
          </cell>
          <cell r="S33">
            <v>0.38644550026606522</v>
          </cell>
          <cell r="T33">
            <v>0.38644550026606522</v>
          </cell>
          <cell r="U33">
            <v>0.38644550026606522</v>
          </cell>
          <cell r="V33">
            <v>0.90564389943785117</v>
          </cell>
          <cell r="W33">
            <v>0.9178082191780822</v>
          </cell>
          <cell r="X33">
            <v>0.9178082191780822</v>
          </cell>
          <cell r="Y33">
            <v>0.38644550026606522</v>
          </cell>
        </row>
        <row r="34">
          <cell r="C34">
            <v>76.46906680000302</v>
          </cell>
          <cell r="D34">
            <v>76.46906680000302</v>
          </cell>
          <cell r="E34">
            <v>76.46906680000302</v>
          </cell>
          <cell r="F34">
            <v>1.0475214630137399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0.42857236500684881</v>
          </cell>
          <cell r="M34">
            <v>0.42857236500684881</v>
          </cell>
          <cell r="N34">
            <v>0.42857236500684881</v>
          </cell>
          <cell r="O34">
            <v>0.99380606996766774</v>
          </cell>
          <cell r="P34">
            <v>1</v>
          </cell>
          <cell r="Q34">
            <v>1</v>
          </cell>
          <cell r="R34">
            <v>0.42857236500684881</v>
          </cell>
          <cell r="S34">
            <v>0.39745200192448482</v>
          </cell>
          <cell r="T34">
            <v>0.39745200192448482</v>
          </cell>
          <cell r="U34">
            <v>0.39745200192448482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0.39745200192448482</v>
          </cell>
        </row>
        <row r="35">
          <cell r="C35">
            <v>81.097310100000271</v>
          </cell>
          <cell r="D35">
            <v>81.097310100000271</v>
          </cell>
          <cell r="E35">
            <v>81.097310100000271</v>
          </cell>
          <cell r="F35">
            <v>1.118429808219183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0.45024196091380742</v>
          </cell>
          <cell r="M35">
            <v>0.45024196091380742</v>
          </cell>
          <cell r="N35">
            <v>0.45024196091380742</v>
          </cell>
          <cell r="O35">
            <v>1</v>
          </cell>
          <cell r="P35">
            <v>1</v>
          </cell>
          <cell r="Q35">
            <v>1</v>
          </cell>
          <cell r="R35">
            <v>0.45024196091380742</v>
          </cell>
          <cell r="S35">
            <v>0.41323577234554931</v>
          </cell>
          <cell r="T35">
            <v>0.41323577234554931</v>
          </cell>
          <cell r="U35">
            <v>0.41323577234554931</v>
          </cell>
          <cell r="V35">
            <v>0.93957495582732409</v>
          </cell>
          <cell r="W35">
            <v>0.94366197183098588</v>
          </cell>
          <cell r="X35">
            <v>0.94366197183098588</v>
          </cell>
          <cell r="Y35">
            <v>0.41323577234554931</v>
          </cell>
        </row>
        <row r="36">
          <cell r="C36">
            <v>98.217302200001768</v>
          </cell>
          <cell r="D36">
            <v>98.217302200001768</v>
          </cell>
          <cell r="E36">
            <v>98.217302200001768</v>
          </cell>
          <cell r="F36">
            <v>1.3833422845070671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0.51214449296975617</v>
          </cell>
          <cell r="M36">
            <v>0.51214449296975617</v>
          </cell>
          <cell r="N36">
            <v>0.51214449296975617</v>
          </cell>
          <cell r="O36">
            <v>1</v>
          </cell>
          <cell r="P36">
            <v>1</v>
          </cell>
          <cell r="Q36">
            <v>1</v>
          </cell>
          <cell r="R36">
            <v>0.51214449296975617</v>
          </cell>
          <cell r="S36">
            <v>0.49406981029278879</v>
          </cell>
          <cell r="T36">
            <v>0.49406981029278879</v>
          </cell>
          <cell r="U36">
            <v>0.49406981029278879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0.49406981029278879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54.219788223999927</v>
          </cell>
          <cell r="D30">
            <v>54.219788223999927</v>
          </cell>
          <cell r="E30">
            <v>54.219788223999927</v>
          </cell>
          <cell r="F30">
            <v>0.75413386122942516</v>
          </cell>
          <cell r="G30">
            <v>0</v>
          </cell>
          <cell r="H30">
            <v>0</v>
          </cell>
          <cell r="I30">
            <v>71.72</v>
          </cell>
          <cell r="J30">
            <v>71.72</v>
          </cell>
          <cell r="K30">
            <v>0.93453447306830828</v>
          </cell>
          <cell r="L30">
            <v>0.48086823588379568</v>
          </cell>
          <cell r="M30">
            <v>0.48086823588379568</v>
          </cell>
          <cell r="N30">
            <v>0.48086823588379568</v>
          </cell>
          <cell r="O30">
            <v>1</v>
          </cell>
          <cell r="P30">
            <v>1</v>
          </cell>
          <cell r="Q30">
            <v>1</v>
          </cell>
          <cell r="R30">
            <v>0.48086823588379568</v>
          </cell>
          <cell r="S30">
            <v>0.44980043500895728</v>
          </cell>
          <cell r="T30">
            <v>0.44980043500895728</v>
          </cell>
          <cell r="U30">
            <v>0.44980043500895728</v>
          </cell>
          <cell r="V30">
            <v>0.93453447306830828</v>
          </cell>
          <cell r="W30">
            <v>0.93453447306830828</v>
          </cell>
          <cell r="X30">
            <v>0.93453447306830828</v>
          </cell>
          <cell r="Y30">
            <v>0.44980043500895728</v>
          </cell>
        </row>
        <row r="31">
          <cell r="C31">
            <v>11.098162217985969</v>
          </cell>
          <cell r="D31">
            <v>11.098162217985969</v>
          </cell>
          <cell r="E31">
            <v>11.098162217985969</v>
          </cell>
          <cell r="F31">
            <v>0.14512843287637819</v>
          </cell>
          <cell r="G31">
            <v>0</v>
          </cell>
          <cell r="H31">
            <v>0</v>
          </cell>
          <cell r="I31">
            <v>1.4</v>
          </cell>
          <cell r="J31">
            <v>1.4</v>
          </cell>
          <cell r="K31">
            <v>1.846471711552574E-2</v>
          </cell>
          <cell r="L31">
            <v>3.1225187024053521E-2</v>
          </cell>
          <cell r="M31">
            <v>3.1225187024053521E-2</v>
          </cell>
          <cell r="N31">
            <v>3.1225187024053521E-2</v>
          </cell>
          <cell r="O31">
            <v>0</v>
          </cell>
          <cell r="P31">
            <v>0</v>
          </cell>
          <cell r="Q31">
            <v>0</v>
          </cell>
          <cell r="R31">
            <v>3.1225187024053521E-2</v>
          </cell>
          <cell r="S31">
            <v>3.6576229168861538E-2</v>
          </cell>
          <cell r="T31">
            <v>3.6576229168861538E-2</v>
          </cell>
          <cell r="U31">
            <v>3.6576229168861538E-2</v>
          </cell>
          <cell r="V31">
            <v>1.846471711552574E-2</v>
          </cell>
          <cell r="W31">
            <v>1.846471711552574E-2</v>
          </cell>
          <cell r="X31">
            <v>1.846471711552574E-2</v>
          </cell>
          <cell r="Y31">
            <v>3.6576229168861538E-2</v>
          </cell>
        </row>
        <row r="32">
          <cell r="C32">
            <v>34.846391299999937</v>
          </cell>
          <cell r="D32">
            <v>34.846391299999937</v>
          </cell>
          <cell r="E32">
            <v>34.846391299999937</v>
          </cell>
          <cell r="F32">
            <v>0.50502016376811498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0.4377976364114835</v>
          </cell>
          <cell r="M32">
            <v>0.4377976364114835</v>
          </cell>
          <cell r="N32">
            <v>0.4377976364114835</v>
          </cell>
          <cell r="O32">
            <v>1</v>
          </cell>
          <cell r="P32">
            <v>1</v>
          </cell>
          <cell r="Q32">
            <v>1</v>
          </cell>
          <cell r="R32">
            <v>0.4377976364114835</v>
          </cell>
          <cell r="S32">
            <v>0.40181426903519718</v>
          </cell>
          <cell r="T32">
            <v>0.40181426903519718</v>
          </cell>
          <cell r="U32">
            <v>0.40181426903519718</v>
          </cell>
          <cell r="V32">
            <v>0.9178082191780822</v>
          </cell>
          <cell r="W32">
            <v>0.9178082191780822</v>
          </cell>
          <cell r="X32">
            <v>0.9178082191780822</v>
          </cell>
          <cell r="Y32">
            <v>0.40181426903519718</v>
          </cell>
        </row>
        <row r="33">
          <cell r="C33">
            <v>49.0630998000006</v>
          </cell>
          <cell r="D33">
            <v>49.0630998000006</v>
          </cell>
          <cell r="E33">
            <v>49.0630998000006</v>
          </cell>
          <cell r="F33">
            <v>0.67425378904110012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0.45623586095322738</v>
          </cell>
          <cell r="M33">
            <v>0.45623586095322738</v>
          </cell>
          <cell r="N33">
            <v>0.45623586095322738</v>
          </cell>
          <cell r="O33">
            <v>1</v>
          </cell>
          <cell r="P33">
            <v>1</v>
          </cell>
          <cell r="Q33">
            <v>1</v>
          </cell>
          <cell r="R33">
            <v>0.45623586095322738</v>
          </cell>
          <cell r="S33">
            <v>0.41912231914940801</v>
          </cell>
          <cell r="T33">
            <v>0.41912231914940801</v>
          </cell>
          <cell r="U33">
            <v>0.41912231914940801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0.41912231914940801</v>
          </cell>
        </row>
        <row r="34">
          <cell r="C34">
            <v>54.235279599999672</v>
          </cell>
          <cell r="D34">
            <v>54.235279599999672</v>
          </cell>
          <cell r="E34">
            <v>54.235279599999672</v>
          </cell>
          <cell r="F34">
            <v>0.7458233424657521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0.47746039044781152</v>
          </cell>
          <cell r="M34">
            <v>0.47746039044781152</v>
          </cell>
          <cell r="N34">
            <v>0.47746039044781152</v>
          </cell>
          <cell r="O34">
            <v>1</v>
          </cell>
          <cell r="P34">
            <v>1</v>
          </cell>
          <cell r="Q34">
            <v>1</v>
          </cell>
          <cell r="R34">
            <v>0.47746039044781152</v>
          </cell>
          <cell r="S34">
            <v>0.44067330152246981</v>
          </cell>
          <cell r="T34">
            <v>0.44067330152246981</v>
          </cell>
          <cell r="U34">
            <v>0.44067330152246981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0.44067330152246981</v>
          </cell>
        </row>
        <row r="35">
          <cell r="C35">
            <v>62.897986899999751</v>
          </cell>
          <cell r="D35">
            <v>62.897986899999751</v>
          </cell>
          <cell r="E35">
            <v>62.897986899999751</v>
          </cell>
          <cell r="F35">
            <v>0.8616162589041062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0.49195618490723231</v>
          </cell>
          <cell r="M35">
            <v>0.49195618490723231</v>
          </cell>
          <cell r="N35">
            <v>0.49195618490723231</v>
          </cell>
          <cell r="O35">
            <v>1</v>
          </cell>
          <cell r="P35">
            <v>1</v>
          </cell>
          <cell r="Q35">
            <v>1</v>
          </cell>
          <cell r="R35">
            <v>0.49195618490723231</v>
          </cell>
          <cell r="S35">
            <v>0.46424034350400789</v>
          </cell>
          <cell r="T35">
            <v>0.46424034350400789</v>
          </cell>
          <cell r="U35">
            <v>0.46424034350400789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0.46424034350400789</v>
          </cell>
        </row>
        <row r="36">
          <cell r="C36">
            <v>71.627276299999153</v>
          </cell>
          <cell r="D36">
            <v>71.627276299999153</v>
          </cell>
          <cell r="E36">
            <v>71.627276299999153</v>
          </cell>
          <cell r="F36">
            <v>0.98119556575341305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0.54252543798808495</v>
          </cell>
          <cell r="M36">
            <v>0.54252543798808495</v>
          </cell>
          <cell r="N36">
            <v>0.54252543798808495</v>
          </cell>
          <cell r="O36">
            <v>1</v>
          </cell>
          <cell r="P36">
            <v>1</v>
          </cell>
          <cell r="Q36">
            <v>1</v>
          </cell>
          <cell r="R36">
            <v>0.54252543798808495</v>
          </cell>
          <cell r="S36">
            <v>0.52680006297393756</v>
          </cell>
          <cell r="T36">
            <v>0.52680006297393756</v>
          </cell>
          <cell r="U36">
            <v>0.52680006297393756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0.52680006297393756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 PS1"/>
      <sheetName val="Globals PS2"/>
      <sheetName val="Globals PS3"/>
      <sheetName val="Globals Bound-Wise Aggregates"/>
      <sheetName val="Level-Wise Aggregates"/>
    </sheetNames>
    <sheetDataSet>
      <sheetData sheetId="0"/>
      <sheetData sheetId="1"/>
      <sheetData sheetId="2">
        <row r="21">
          <cell r="J21">
            <v>0.7977321048901489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1799-D871-4353-AE91-697FD53D7906}">
  <dimension ref="A1:AC77"/>
  <sheetViews>
    <sheetView workbookViewId="0">
      <selection activeCell="F51" sqref="F51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[1]Globals!C30</f>
        <v>10.25095886000001</v>
      </c>
      <c r="C4" s="12">
        <f>[1]Globals!D30</f>
        <v>10.25095886000001</v>
      </c>
      <c r="D4" s="12">
        <f>[1]Globals!E30</f>
        <v>10.25095886000001</v>
      </c>
      <c r="E4" s="12">
        <f>[1]Globals!F30</f>
        <v>0.2628450989743592</v>
      </c>
      <c r="F4" s="12">
        <f>[1]Globals!G30</f>
        <v>0</v>
      </c>
      <c r="G4" s="12">
        <f>[1]Globals!H30</f>
        <v>0</v>
      </c>
      <c r="H4" s="12">
        <f>[1]Globals!I30</f>
        <v>39</v>
      </c>
      <c r="I4" s="12">
        <f>[1]Globals!J30</f>
        <v>39</v>
      </c>
      <c r="J4" s="12">
        <f>[1]Globals!K30</f>
        <v>1</v>
      </c>
      <c r="K4" s="12">
        <f>[1]Globals!L30</f>
        <v>0.75646637163255481</v>
      </c>
      <c r="L4" s="12">
        <f>[1]Globals!M30</f>
        <v>0.75646637163255481</v>
      </c>
      <c r="M4" s="12">
        <f>[1]Globals!N30</f>
        <v>0.75646637163255481</v>
      </c>
      <c r="N4" s="12">
        <f>[1]Globals!O30</f>
        <v>1</v>
      </c>
      <c r="O4" s="12">
        <f>[1]Globals!P30</f>
        <v>1</v>
      </c>
      <c r="P4" s="12">
        <f>[1]Globals!Q30</f>
        <v>1</v>
      </c>
      <c r="Q4" s="12">
        <f>[1]Globals!R30</f>
        <v>0.75646637163255481</v>
      </c>
      <c r="R4" s="12">
        <f>[1]Globals!S30</f>
        <v>0.75646637163255481</v>
      </c>
      <c r="S4" s="12">
        <f>[1]Globals!T30</f>
        <v>0.75646637163255481</v>
      </c>
      <c r="T4" s="12">
        <f>[1]Globals!U30</f>
        <v>0.75646637163255481</v>
      </c>
      <c r="U4" s="12">
        <f>[1]Globals!V30</f>
        <v>1</v>
      </c>
      <c r="V4" s="12">
        <f>[1]Globals!W30</f>
        <v>1</v>
      </c>
      <c r="W4" s="12">
        <f>[1]Globals!X30</f>
        <v>1</v>
      </c>
      <c r="X4" s="28">
        <f>[1]Globals!Y30</f>
        <v>0.75646637163255481</v>
      </c>
      <c r="Z4" s="27">
        <f>J4</f>
        <v>1</v>
      </c>
      <c r="AA4" s="28">
        <f>Q4</f>
        <v>0.75646637163255481</v>
      </c>
      <c r="AB4" s="28">
        <f>X4</f>
        <v>0.75646637163255481</v>
      </c>
      <c r="AC4" s="28"/>
    </row>
    <row r="5" spans="1:29" x14ac:dyDescent="0.35">
      <c r="A5" s="13" t="s">
        <v>5</v>
      </c>
      <c r="B5" s="13">
        <f>[1]Globals!C31</f>
        <v>0.78649258669514732</v>
      </c>
      <c r="C5" s="14">
        <f>[1]Globals!D31</f>
        <v>0.78649258669514732</v>
      </c>
      <c r="D5" s="14">
        <f>[1]Globals!E31</f>
        <v>0.78649258669514732</v>
      </c>
      <c r="E5" s="14">
        <f>[1]Globals!F31</f>
        <v>2.016647658192685E-2</v>
      </c>
      <c r="F5" s="14">
        <f>[1]Globals!G31</f>
        <v>0</v>
      </c>
      <c r="G5" s="14">
        <f>[1]Globals!H31</f>
        <v>0</v>
      </c>
      <c r="H5" s="14">
        <f>[1]Globals!I31</f>
        <v>0</v>
      </c>
      <c r="I5" s="14">
        <f>[1]Globals!J31</f>
        <v>0</v>
      </c>
      <c r="J5" s="14">
        <f>[1]Globals!K31</f>
        <v>0</v>
      </c>
      <c r="K5" s="14">
        <f>[1]Globals!L31</f>
        <v>1.6334184549544509E-2</v>
      </c>
      <c r="L5" s="14">
        <f>[1]Globals!M31</f>
        <v>1.6334184549544509E-2</v>
      </c>
      <c r="M5" s="14">
        <f>[1]Globals!N31</f>
        <v>1.6334184549544509E-2</v>
      </c>
      <c r="N5" s="14">
        <f>[1]Globals!O31</f>
        <v>0</v>
      </c>
      <c r="O5" s="14">
        <f>[1]Globals!P31</f>
        <v>0</v>
      </c>
      <c r="P5" s="14">
        <f>[1]Globals!Q31</f>
        <v>0</v>
      </c>
      <c r="Q5" s="14">
        <f>[1]Globals!R31</f>
        <v>1.6334184549544509E-2</v>
      </c>
      <c r="R5" s="14">
        <f>[1]Globals!S31</f>
        <v>1.6334184549544509E-2</v>
      </c>
      <c r="S5" s="14">
        <f>[1]Globals!T31</f>
        <v>1.6334184549544509E-2</v>
      </c>
      <c r="T5" s="14">
        <f>[1]Globals!U31</f>
        <v>1.6334184549544509E-2</v>
      </c>
      <c r="U5" s="14">
        <f>[1]Globals!V31</f>
        <v>0</v>
      </c>
      <c r="V5" s="14">
        <f>[1]Globals!W31</f>
        <v>0</v>
      </c>
      <c r="W5" s="14">
        <f>[1]Globals!X31</f>
        <v>0</v>
      </c>
      <c r="X5" s="5">
        <f>[1]Globals!Y31</f>
        <v>1.6334184549544509E-2</v>
      </c>
      <c r="Z5" s="13">
        <f t="shared" ref="Z5:Z12" si="0">J5</f>
        <v>0</v>
      </c>
      <c r="AA5" s="5">
        <f t="shared" ref="AA5:AA12" si="1">Q5</f>
        <v>1.6334184549544509E-2</v>
      </c>
      <c r="AB5" s="5">
        <f t="shared" ref="AB5:AB12" si="2">X5</f>
        <v>1.6334184549544509E-2</v>
      </c>
      <c r="AC5" s="5"/>
    </row>
    <row r="6" spans="1:29" x14ac:dyDescent="0.35">
      <c r="A6" s="13" t="s">
        <v>6</v>
      </c>
      <c r="B6" s="13">
        <f>[1]Globals!C32</f>
        <v>9.1733082999999311</v>
      </c>
      <c r="C6" s="14">
        <f>[1]Globals!D32</f>
        <v>9.1733082999999311</v>
      </c>
      <c r="D6" s="14">
        <f>[1]Globals!E32</f>
        <v>9.1733082999999311</v>
      </c>
      <c r="E6" s="14">
        <f>[1]Globals!F32</f>
        <v>0.2352130333333316</v>
      </c>
      <c r="F6" s="14">
        <f>[1]Globals!G32</f>
        <v>0</v>
      </c>
      <c r="G6" s="14">
        <f>[1]Globals!H32</f>
        <v>0</v>
      </c>
      <c r="H6" s="14">
        <f>[1]Globals!I32</f>
        <v>39</v>
      </c>
      <c r="I6" s="14">
        <f>[1]Globals!J32</f>
        <v>39</v>
      </c>
      <c r="J6" s="14">
        <f>[1]Globals!K32</f>
        <v>1</v>
      </c>
      <c r="K6" s="14">
        <f>[1]Globals!L32</f>
        <v>0.71847016601098157</v>
      </c>
      <c r="L6" s="14">
        <f>[1]Globals!M32</f>
        <v>0.71847016601098157</v>
      </c>
      <c r="M6" s="14">
        <f>[1]Globals!N32</f>
        <v>0.71847016601098157</v>
      </c>
      <c r="N6" s="14">
        <f>[1]Globals!O32</f>
        <v>1</v>
      </c>
      <c r="O6" s="14">
        <f>[1]Globals!P32</f>
        <v>1</v>
      </c>
      <c r="P6" s="14">
        <f>[1]Globals!Q32</f>
        <v>1</v>
      </c>
      <c r="Q6" s="14">
        <f>[1]Globals!R32</f>
        <v>0.71847016601098157</v>
      </c>
      <c r="R6" s="14">
        <f>[1]Globals!S32</f>
        <v>0.71847016601098157</v>
      </c>
      <c r="S6" s="14">
        <f>[1]Globals!T32</f>
        <v>0.71847016601098157</v>
      </c>
      <c r="T6" s="14">
        <f>[1]Globals!U32</f>
        <v>0.71847016601098157</v>
      </c>
      <c r="U6" s="14">
        <f>[1]Globals!V32</f>
        <v>1</v>
      </c>
      <c r="V6" s="14">
        <f>[1]Globals!W32</f>
        <v>1</v>
      </c>
      <c r="W6" s="14">
        <f>[1]Globals!X32</f>
        <v>1</v>
      </c>
      <c r="X6" s="5">
        <f>[1]Globals!Y32</f>
        <v>0.71847016601098157</v>
      </c>
      <c r="Z6" s="13">
        <f t="shared" si="0"/>
        <v>1</v>
      </c>
      <c r="AA6" s="5">
        <f t="shared" si="1"/>
        <v>0.71847016601098157</v>
      </c>
      <c r="AB6" s="5">
        <f t="shared" si="2"/>
        <v>0.71847016601098157</v>
      </c>
      <c r="AC6" s="5"/>
    </row>
    <row r="7" spans="1:29" x14ac:dyDescent="0.35">
      <c r="A7" s="13" t="s">
        <v>7</v>
      </c>
      <c r="B7" s="13">
        <f>[1]Globals!C33</f>
        <v>9.62397100000004</v>
      </c>
      <c r="C7" s="14">
        <f>[1]Globals!D33</f>
        <v>9.62397100000004</v>
      </c>
      <c r="D7" s="14">
        <f>[1]Globals!E33</f>
        <v>9.62397100000004</v>
      </c>
      <c r="E7" s="14">
        <f>[1]Globals!F33</f>
        <v>0.24676848717948821</v>
      </c>
      <c r="F7" s="14">
        <f>[1]Globals!G33</f>
        <v>0</v>
      </c>
      <c r="G7" s="14">
        <f>[1]Globals!H33</f>
        <v>0</v>
      </c>
      <c r="H7" s="14">
        <f>[1]Globals!I33</f>
        <v>39</v>
      </c>
      <c r="I7" s="14">
        <f>[1]Globals!J33</f>
        <v>39</v>
      </c>
      <c r="J7" s="14">
        <f>[1]Globals!K33</f>
        <v>1</v>
      </c>
      <c r="K7" s="14">
        <f>[1]Globals!L33</f>
        <v>0.74330944337306792</v>
      </c>
      <c r="L7" s="14">
        <f>[1]Globals!M33</f>
        <v>0.74330944337306792</v>
      </c>
      <c r="M7" s="14">
        <f>[1]Globals!N33</f>
        <v>0.74330944337306792</v>
      </c>
      <c r="N7" s="14">
        <f>[1]Globals!O33</f>
        <v>1</v>
      </c>
      <c r="O7" s="14">
        <f>[1]Globals!P33</f>
        <v>1</v>
      </c>
      <c r="P7" s="14">
        <f>[1]Globals!Q33</f>
        <v>1</v>
      </c>
      <c r="Q7" s="14">
        <f>[1]Globals!R33</f>
        <v>0.74330944337306792</v>
      </c>
      <c r="R7" s="14">
        <f>[1]Globals!S33</f>
        <v>0.74330944337306792</v>
      </c>
      <c r="S7" s="14">
        <f>[1]Globals!T33</f>
        <v>0.74330944337306792</v>
      </c>
      <c r="T7" s="14">
        <f>[1]Globals!U33</f>
        <v>0.74330944337306792</v>
      </c>
      <c r="U7" s="14">
        <f>[1]Globals!V33</f>
        <v>1</v>
      </c>
      <c r="V7" s="14">
        <f>[1]Globals!W33</f>
        <v>1</v>
      </c>
      <c r="W7" s="14">
        <f>[1]Globals!X33</f>
        <v>1</v>
      </c>
      <c r="X7" s="5">
        <f>[1]Globals!Y33</f>
        <v>0.74330944337306792</v>
      </c>
      <c r="Z7" s="13">
        <f t="shared" si="0"/>
        <v>1</v>
      </c>
      <c r="AA7" s="5">
        <f t="shared" si="1"/>
        <v>0.74330944337306792</v>
      </c>
      <c r="AB7" s="5">
        <f t="shared" si="2"/>
        <v>0.74330944337306792</v>
      </c>
      <c r="AC7" s="5"/>
    </row>
    <row r="8" spans="1:29" x14ac:dyDescent="0.35">
      <c r="A8" s="13" t="s">
        <v>8</v>
      </c>
      <c r="B8" s="13">
        <f>[1]Globals!C34</f>
        <v>10.02918240000005</v>
      </c>
      <c r="C8" s="14">
        <f>[1]Globals!D34</f>
        <v>10.02918240000005</v>
      </c>
      <c r="D8" s="14">
        <f>[1]Globals!E34</f>
        <v>10.02918240000005</v>
      </c>
      <c r="E8" s="14">
        <f>[1]Globals!F34</f>
        <v>0.25715852307692438</v>
      </c>
      <c r="F8" s="14">
        <f>[1]Globals!G34</f>
        <v>0</v>
      </c>
      <c r="G8" s="14">
        <f>[1]Globals!H34</f>
        <v>0</v>
      </c>
      <c r="H8" s="14">
        <f>[1]Globals!I34</f>
        <v>39</v>
      </c>
      <c r="I8" s="14">
        <f>[1]Globals!J34</f>
        <v>39</v>
      </c>
      <c r="J8" s="14">
        <f>[1]Globals!K34</f>
        <v>1</v>
      </c>
      <c r="K8" s="14">
        <f>[1]Globals!L34</f>
        <v>0.76030933770053055</v>
      </c>
      <c r="L8" s="14">
        <f>[1]Globals!M34</f>
        <v>0.76030933770053055</v>
      </c>
      <c r="M8" s="14">
        <f>[1]Globals!N34</f>
        <v>0.76030933770053055</v>
      </c>
      <c r="N8" s="14">
        <f>[1]Globals!O34</f>
        <v>1</v>
      </c>
      <c r="O8" s="14">
        <f>[1]Globals!P34</f>
        <v>1</v>
      </c>
      <c r="P8" s="14">
        <f>[1]Globals!Q34</f>
        <v>1</v>
      </c>
      <c r="Q8" s="14">
        <f>[1]Globals!R34</f>
        <v>0.76030933770053055</v>
      </c>
      <c r="R8" s="14">
        <f>[1]Globals!S34</f>
        <v>0.76030933770053055</v>
      </c>
      <c r="S8" s="14">
        <f>[1]Globals!T34</f>
        <v>0.76030933770053055</v>
      </c>
      <c r="T8" s="14">
        <f>[1]Globals!U34</f>
        <v>0.76030933770053055</v>
      </c>
      <c r="U8" s="14">
        <f>[1]Globals!V34</f>
        <v>1</v>
      </c>
      <c r="V8" s="14">
        <f>[1]Globals!W34</f>
        <v>1</v>
      </c>
      <c r="W8" s="14">
        <f>[1]Globals!X34</f>
        <v>1</v>
      </c>
      <c r="X8" s="5">
        <f>[1]Globals!Y34</f>
        <v>0.76030933770053055</v>
      </c>
      <c r="Z8" s="13">
        <f t="shared" si="0"/>
        <v>1</v>
      </c>
      <c r="AA8" s="5">
        <f t="shared" si="1"/>
        <v>0.76030933770053055</v>
      </c>
      <c r="AB8" s="5">
        <f t="shared" si="2"/>
        <v>0.76030933770053055</v>
      </c>
      <c r="AC8" s="5"/>
    </row>
    <row r="9" spans="1:29" x14ac:dyDescent="0.35">
      <c r="A9" s="13" t="s">
        <v>9</v>
      </c>
      <c r="B9" s="13">
        <f>[1]Globals!C35</f>
        <v>10.84853550000008</v>
      </c>
      <c r="C9" s="14">
        <f>[1]Globals!D35</f>
        <v>10.84853550000008</v>
      </c>
      <c r="D9" s="14">
        <f>[1]Globals!E35</f>
        <v>10.84853550000008</v>
      </c>
      <c r="E9" s="14">
        <f>[1]Globals!F35</f>
        <v>0.27816757692307897</v>
      </c>
      <c r="F9" s="14">
        <f>[1]Globals!G35</f>
        <v>0</v>
      </c>
      <c r="G9" s="14">
        <f>[1]Globals!H35</f>
        <v>0</v>
      </c>
      <c r="H9" s="14">
        <f>[1]Globals!I35</f>
        <v>39</v>
      </c>
      <c r="I9" s="14">
        <f>[1]Globals!J35</f>
        <v>39</v>
      </c>
      <c r="J9" s="14">
        <f>[1]Globals!K35</f>
        <v>1</v>
      </c>
      <c r="K9" s="14">
        <f>[1]Globals!L35</f>
        <v>0.76959131028118188</v>
      </c>
      <c r="L9" s="14">
        <f>[1]Globals!M35</f>
        <v>0.76959131028118188</v>
      </c>
      <c r="M9" s="14">
        <f>[1]Globals!N35</f>
        <v>0.76959131028118188</v>
      </c>
      <c r="N9" s="14">
        <f>[1]Globals!O35</f>
        <v>1</v>
      </c>
      <c r="O9" s="14">
        <f>[1]Globals!P35</f>
        <v>1</v>
      </c>
      <c r="P9" s="14">
        <f>[1]Globals!Q35</f>
        <v>1</v>
      </c>
      <c r="Q9" s="14">
        <f>[1]Globals!R35</f>
        <v>0.76959131028118188</v>
      </c>
      <c r="R9" s="14">
        <f>[1]Globals!S35</f>
        <v>0.76959131028118188</v>
      </c>
      <c r="S9" s="14">
        <f>[1]Globals!T35</f>
        <v>0.76959131028118188</v>
      </c>
      <c r="T9" s="14">
        <f>[1]Globals!U35</f>
        <v>0.76959131028118188</v>
      </c>
      <c r="U9" s="14">
        <f>[1]Globals!V35</f>
        <v>1</v>
      </c>
      <c r="V9" s="14">
        <f>[1]Globals!W35</f>
        <v>1</v>
      </c>
      <c r="W9" s="14">
        <f>[1]Globals!X35</f>
        <v>1</v>
      </c>
      <c r="X9" s="5">
        <f>[1]Globals!Y35</f>
        <v>0.76959131028118188</v>
      </c>
      <c r="Z9" s="13">
        <f t="shared" si="0"/>
        <v>1</v>
      </c>
      <c r="AA9" s="5">
        <f t="shared" si="1"/>
        <v>0.76959131028118188</v>
      </c>
      <c r="AB9" s="5">
        <f t="shared" si="2"/>
        <v>0.76959131028118188</v>
      </c>
      <c r="AC9" s="5"/>
    </row>
    <row r="10" spans="1:29" x14ac:dyDescent="0.35">
      <c r="A10" s="13" t="s">
        <v>10</v>
      </c>
      <c r="B10" s="13">
        <f>[1]Globals!C36</f>
        <v>12.25004519999999</v>
      </c>
      <c r="C10" s="14">
        <f>[1]Globals!D36</f>
        <v>12.25004519999999</v>
      </c>
      <c r="D10" s="14">
        <f>[1]Globals!E36</f>
        <v>12.25004519999999</v>
      </c>
      <c r="E10" s="14">
        <f>[1]Globals!F36</f>
        <v>0.31410372307692269</v>
      </c>
      <c r="F10" s="14">
        <f>[1]Globals!G36</f>
        <v>0</v>
      </c>
      <c r="G10" s="14">
        <f>[1]Globals!H36</f>
        <v>0</v>
      </c>
      <c r="H10" s="14">
        <f>[1]Globals!I36</f>
        <v>39</v>
      </c>
      <c r="I10" s="14">
        <f>[1]Globals!J36</f>
        <v>39</v>
      </c>
      <c r="J10" s="14">
        <f>[1]Globals!K36</f>
        <v>1</v>
      </c>
      <c r="K10" s="14">
        <f>[1]Globals!L36</f>
        <v>0.78073468210011332</v>
      </c>
      <c r="L10" s="14">
        <f>[1]Globals!M36</f>
        <v>0.78073468210011332</v>
      </c>
      <c r="M10" s="14">
        <f>[1]Globals!N36</f>
        <v>0.78073468210011332</v>
      </c>
      <c r="N10" s="14">
        <f>[1]Globals!O36</f>
        <v>1</v>
      </c>
      <c r="O10" s="14">
        <f>[1]Globals!P36</f>
        <v>1</v>
      </c>
      <c r="P10" s="14">
        <f>[1]Globals!Q36</f>
        <v>1</v>
      </c>
      <c r="Q10" s="14">
        <f>[1]Globals!R36</f>
        <v>0.78073468210011332</v>
      </c>
      <c r="R10" s="14">
        <f>[1]Globals!S36</f>
        <v>0.78073468210011332</v>
      </c>
      <c r="S10" s="14">
        <f>[1]Globals!T36</f>
        <v>0.78073468210011332</v>
      </c>
      <c r="T10" s="14">
        <f>[1]Globals!U36</f>
        <v>0.78073468210011332</v>
      </c>
      <c r="U10" s="14">
        <f>[1]Globals!V36</f>
        <v>1</v>
      </c>
      <c r="V10" s="14">
        <f>[1]Globals!W36</f>
        <v>1</v>
      </c>
      <c r="W10" s="14">
        <f>[1]Globals!X36</f>
        <v>1</v>
      </c>
      <c r="X10" s="5">
        <f>[1]Globals!Y36</f>
        <v>0.78073468210011332</v>
      </c>
      <c r="Z10" s="13">
        <f t="shared" si="0"/>
        <v>1</v>
      </c>
      <c r="AA10" s="5">
        <f t="shared" si="1"/>
        <v>0.78073468210011332</v>
      </c>
      <c r="AB10" s="5">
        <f t="shared" si="2"/>
        <v>0.78073468210011332</v>
      </c>
      <c r="AC10" s="5"/>
    </row>
    <row r="11" spans="1:29" x14ac:dyDescent="0.35">
      <c r="A11" s="13" t="s">
        <v>11</v>
      </c>
      <c r="B11" s="13">
        <f>B9-B7</f>
        <v>1.2245645000000405</v>
      </c>
      <c r="C11" s="14">
        <f t="shared" ref="C11:X11" si="3">C9-C7</f>
        <v>1.2245645000000405</v>
      </c>
      <c r="D11" s="14">
        <f t="shared" si="3"/>
        <v>1.2245645000000405</v>
      </c>
      <c r="E11" s="14">
        <f t="shared" si="3"/>
        <v>3.1399089743590763E-2</v>
      </c>
      <c r="F11" s="14">
        <f t="shared" si="3"/>
        <v>0</v>
      </c>
      <c r="G11" s="14">
        <f t="shared" si="3"/>
        <v>0</v>
      </c>
      <c r="H11" s="14">
        <f t="shared" si="3"/>
        <v>0</v>
      </c>
      <c r="I11" s="14">
        <f t="shared" si="3"/>
        <v>0</v>
      </c>
      <c r="J11" s="14">
        <f t="shared" si="3"/>
        <v>0</v>
      </c>
      <c r="K11" s="14">
        <f t="shared" si="3"/>
        <v>2.628186690811396E-2</v>
      </c>
      <c r="L11" s="14">
        <f t="shared" si="3"/>
        <v>2.628186690811396E-2</v>
      </c>
      <c r="M11" s="14">
        <f t="shared" si="3"/>
        <v>2.628186690811396E-2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2.628186690811396E-2</v>
      </c>
      <c r="R11" s="14">
        <f t="shared" si="3"/>
        <v>2.628186690811396E-2</v>
      </c>
      <c r="S11" s="14">
        <f t="shared" si="3"/>
        <v>2.628186690811396E-2</v>
      </c>
      <c r="T11" s="14">
        <f t="shared" si="3"/>
        <v>2.628186690811396E-2</v>
      </c>
      <c r="U11" s="14">
        <f t="shared" si="3"/>
        <v>0</v>
      </c>
      <c r="V11" s="14">
        <f t="shared" si="3"/>
        <v>0</v>
      </c>
      <c r="W11" s="14">
        <f t="shared" si="3"/>
        <v>0</v>
      </c>
      <c r="X11" s="5">
        <f t="shared" si="3"/>
        <v>2.628186690811396E-2</v>
      </c>
      <c r="Z11" s="13">
        <f t="shared" si="0"/>
        <v>0</v>
      </c>
      <c r="AA11" s="5">
        <f t="shared" si="1"/>
        <v>2.628186690811396E-2</v>
      </c>
      <c r="AB11" s="5">
        <f t="shared" si="2"/>
        <v>2.628186690811396E-2</v>
      </c>
      <c r="AC11" s="5"/>
    </row>
    <row r="12" spans="1:29" ht="15" thickBot="1" x14ac:dyDescent="0.4">
      <c r="A12" s="15" t="s">
        <v>12</v>
      </c>
      <c r="B12" s="15">
        <f>B10-B6</f>
        <v>3.0767369000000588</v>
      </c>
      <c r="C12" s="16">
        <f t="shared" ref="C12:X12" si="4">C10-C6</f>
        <v>3.0767369000000588</v>
      </c>
      <c r="D12" s="16">
        <f t="shared" si="4"/>
        <v>3.0767369000000588</v>
      </c>
      <c r="E12" s="16">
        <f t="shared" si="4"/>
        <v>7.8890689743591091E-2</v>
      </c>
      <c r="F12" s="16">
        <f t="shared" si="4"/>
        <v>0</v>
      </c>
      <c r="G12" s="16">
        <f t="shared" si="4"/>
        <v>0</v>
      </c>
      <c r="H12" s="16">
        <f t="shared" si="4"/>
        <v>0</v>
      </c>
      <c r="I12" s="16">
        <f t="shared" si="4"/>
        <v>0</v>
      </c>
      <c r="J12" s="16">
        <f t="shared" si="4"/>
        <v>0</v>
      </c>
      <c r="K12" s="16">
        <f t="shared" si="4"/>
        <v>6.226451608913175E-2</v>
      </c>
      <c r="L12" s="16">
        <f t="shared" si="4"/>
        <v>6.226451608913175E-2</v>
      </c>
      <c r="M12" s="16">
        <f t="shared" si="4"/>
        <v>6.226451608913175E-2</v>
      </c>
      <c r="N12" s="16">
        <f t="shared" si="4"/>
        <v>0</v>
      </c>
      <c r="O12" s="16">
        <f t="shared" si="4"/>
        <v>0</v>
      </c>
      <c r="P12" s="16">
        <f t="shared" si="4"/>
        <v>0</v>
      </c>
      <c r="Q12" s="16">
        <f t="shared" si="4"/>
        <v>6.226451608913175E-2</v>
      </c>
      <c r="R12" s="16">
        <f t="shared" si="4"/>
        <v>6.226451608913175E-2</v>
      </c>
      <c r="S12" s="16">
        <f t="shared" si="4"/>
        <v>6.226451608913175E-2</v>
      </c>
      <c r="T12" s="16">
        <f t="shared" si="4"/>
        <v>6.226451608913175E-2</v>
      </c>
      <c r="U12" s="16">
        <f t="shared" si="4"/>
        <v>0</v>
      </c>
      <c r="V12" s="16">
        <f t="shared" si="4"/>
        <v>0</v>
      </c>
      <c r="W12" s="16">
        <f t="shared" si="4"/>
        <v>0</v>
      </c>
      <c r="X12" s="17">
        <f t="shared" si="4"/>
        <v>6.226451608913175E-2</v>
      </c>
      <c r="Z12" s="15">
        <f t="shared" si="0"/>
        <v>0</v>
      </c>
      <c r="AA12" s="17">
        <f t="shared" si="1"/>
        <v>6.226451608913175E-2</v>
      </c>
      <c r="AB12" s="17">
        <f t="shared" si="2"/>
        <v>6.226451608913175E-2</v>
      </c>
      <c r="AC12" s="17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27" t="s">
        <v>3</v>
      </c>
      <c r="C15" s="28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[2]Globals!C30</f>
        <v>11.24126450400006</v>
      </c>
      <c r="C17" s="12">
        <f>[2]Globals!D30</f>
        <v>11.24126450400006</v>
      </c>
      <c r="D17" s="12">
        <f>[2]Globals!E30</f>
        <v>11.24126450400006</v>
      </c>
      <c r="E17" s="12">
        <f>[2]Globals!F30</f>
        <v>0.28823755138461687</v>
      </c>
      <c r="F17" s="12">
        <f>[2]Globals!G30</f>
        <v>0</v>
      </c>
      <c r="G17" s="12">
        <f>[2]Globals!H30</f>
        <v>0</v>
      </c>
      <c r="H17" s="12">
        <f>[2]Globals!I30</f>
        <v>39</v>
      </c>
      <c r="I17" s="12">
        <f>[2]Globals!J30</f>
        <v>39</v>
      </c>
      <c r="J17" s="12">
        <f>[2]Globals!K30</f>
        <v>1</v>
      </c>
      <c r="K17" s="12">
        <f>[2]Globals!L30</f>
        <v>0.73603382882565993</v>
      </c>
      <c r="L17" s="12">
        <f>[2]Globals!M30</f>
        <v>0.73603382882565993</v>
      </c>
      <c r="M17" s="12">
        <f>[2]Globals!N30</f>
        <v>0.73603382882565993</v>
      </c>
      <c r="N17" s="12">
        <f>[2]Globals!O30</f>
        <v>1</v>
      </c>
      <c r="O17" s="12">
        <f>[2]Globals!P30</f>
        <v>1</v>
      </c>
      <c r="P17" s="12">
        <f>[2]Globals!Q30</f>
        <v>1</v>
      </c>
      <c r="Q17" s="12">
        <f>[2]Globals!R30</f>
        <v>0.73603382882565993</v>
      </c>
      <c r="R17" s="12">
        <f>[2]Globals!S30</f>
        <v>0.73603382882565993</v>
      </c>
      <c r="S17" s="12">
        <f>[2]Globals!T30</f>
        <v>0.73603382882565993</v>
      </c>
      <c r="T17" s="12">
        <f>[2]Globals!U30</f>
        <v>0.73603382882565993</v>
      </c>
      <c r="U17" s="12">
        <f>[2]Globals!V30</f>
        <v>1</v>
      </c>
      <c r="V17" s="12">
        <f>[2]Globals!W30</f>
        <v>1</v>
      </c>
      <c r="W17" s="12">
        <f>[2]Globals!X30</f>
        <v>1</v>
      </c>
      <c r="X17" s="28">
        <f>[2]Globals!Y30</f>
        <v>0.73603382882565993</v>
      </c>
      <c r="Z17" s="27">
        <f>J17</f>
        <v>1</v>
      </c>
      <c r="AA17" s="28">
        <f>Q17</f>
        <v>0.73603382882565993</v>
      </c>
      <c r="AB17" s="28">
        <f>X17</f>
        <v>0.73603382882565993</v>
      </c>
      <c r="AC17" s="28"/>
    </row>
    <row r="18" spans="1:29" x14ac:dyDescent="0.35">
      <c r="A18" s="13" t="s">
        <v>5</v>
      </c>
      <c r="B18" s="13">
        <f>[2]Globals!C31</f>
        <v>0.37000328251480102</v>
      </c>
      <c r="C18" s="14">
        <f>[2]Globals!D31</f>
        <v>0.37000328251480102</v>
      </c>
      <c r="D18" s="14">
        <f>[2]Globals!E31</f>
        <v>0.37000328251480102</v>
      </c>
      <c r="E18" s="14">
        <f>[2]Globals!F31</f>
        <v>9.4872636542256625E-3</v>
      </c>
      <c r="F18" s="14">
        <f>[2]Globals!G31</f>
        <v>0</v>
      </c>
      <c r="G18" s="14">
        <f>[2]Globals!H31</f>
        <v>0</v>
      </c>
      <c r="H18" s="14">
        <f>[2]Globals!I31</f>
        <v>0</v>
      </c>
      <c r="I18" s="14">
        <f>[2]Globals!J31</f>
        <v>0</v>
      </c>
      <c r="J18" s="14">
        <f>[2]Globals!K31</f>
        <v>0</v>
      </c>
      <c r="K18" s="14">
        <f>[2]Globals!L31</f>
        <v>6.7084864242251806E-3</v>
      </c>
      <c r="L18" s="14">
        <f>[2]Globals!M31</f>
        <v>6.7084864242251806E-3</v>
      </c>
      <c r="M18" s="14">
        <f>[2]Globals!N31</f>
        <v>6.7084864242251806E-3</v>
      </c>
      <c r="N18" s="14">
        <f>[2]Globals!O31</f>
        <v>0</v>
      </c>
      <c r="O18" s="14">
        <f>[2]Globals!P31</f>
        <v>0</v>
      </c>
      <c r="P18" s="14">
        <f>[2]Globals!Q31</f>
        <v>0</v>
      </c>
      <c r="Q18" s="14">
        <f>[2]Globals!R31</f>
        <v>6.7084864242251806E-3</v>
      </c>
      <c r="R18" s="14">
        <f>[2]Globals!S31</f>
        <v>6.7084864242251806E-3</v>
      </c>
      <c r="S18" s="14">
        <f>[2]Globals!T31</f>
        <v>6.7084864242251806E-3</v>
      </c>
      <c r="T18" s="14">
        <f>[2]Globals!U31</f>
        <v>6.7084864242251806E-3</v>
      </c>
      <c r="U18" s="14">
        <f>[2]Globals!V31</f>
        <v>0</v>
      </c>
      <c r="V18" s="14">
        <f>[2]Globals!W31</f>
        <v>0</v>
      </c>
      <c r="W18" s="14">
        <f>[2]Globals!X31</f>
        <v>0</v>
      </c>
      <c r="X18" s="5">
        <f>[2]Globals!Y31</f>
        <v>6.7084864242251806E-3</v>
      </c>
      <c r="Z18" s="13">
        <f t="shared" ref="Z18:Z25" si="5">J18</f>
        <v>0</v>
      </c>
      <c r="AA18" s="5">
        <f t="shared" ref="AA18:AA25" si="6">Q18</f>
        <v>6.7084864242251806E-3</v>
      </c>
      <c r="AB18" s="5">
        <f t="shared" ref="AB18:AB25" si="7">X18</f>
        <v>6.7084864242251806E-3</v>
      </c>
      <c r="AC18" s="5"/>
    </row>
    <row r="19" spans="1:29" x14ac:dyDescent="0.35">
      <c r="A19" s="13" t="s">
        <v>6</v>
      </c>
      <c r="B19" s="13">
        <f>[2]Globals!C32</f>
        <v>10.763305499999721</v>
      </c>
      <c r="C19" s="14">
        <f>[2]Globals!D32</f>
        <v>10.763305499999721</v>
      </c>
      <c r="D19" s="14">
        <f>[2]Globals!E32</f>
        <v>10.763305499999721</v>
      </c>
      <c r="E19" s="14">
        <f>[2]Globals!F32</f>
        <v>0.27598219230768511</v>
      </c>
      <c r="F19" s="14">
        <f>[2]Globals!G32</f>
        <v>0</v>
      </c>
      <c r="G19" s="14">
        <f>[2]Globals!H32</f>
        <v>0</v>
      </c>
      <c r="H19" s="14">
        <f>[2]Globals!I32</f>
        <v>39</v>
      </c>
      <c r="I19" s="14">
        <f>[2]Globals!J32</f>
        <v>39</v>
      </c>
      <c r="J19" s="14">
        <f>[2]Globals!K32</f>
        <v>1</v>
      </c>
      <c r="K19" s="14">
        <f>[2]Globals!L32</f>
        <v>0.71996772543276644</v>
      </c>
      <c r="L19" s="14">
        <f>[2]Globals!M32</f>
        <v>0.71996772543276644</v>
      </c>
      <c r="M19" s="14">
        <f>[2]Globals!N32</f>
        <v>0.71996772543276644</v>
      </c>
      <c r="N19" s="14">
        <f>[2]Globals!O32</f>
        <v>1</v>
      </c>
      <c r="O19" s="14">
        <f>[2]Globals!P32</f>
        <v>1</v>
      </c>
      <c r="P19" s="14">
        <f>[2]Globals!Q32</f>
        <v>1</v>
      </c>
      <c r="Q19" s="14">
        <f>[2]Globals!R32</f>
        <v>0.71996772543276644</v>
      </c>
      <c r="R19" s="14">
        <f>[2]Globals!S32</f>
        <v>0.71996772543276644</v>
      </c>
      <c r="S19" s="14">
        <f>[2]Globals!T32</f>
        <v>0.71996772543276644</v>
      </c>
      <c r="T19" s="14">
        <f>[2]Globals!U32</f>
        <v>0.71996772543276644</v>
      </c>
      <c r="U19" s="14">
        <f>[2]Globals!V32</f>
        <v>1</v>
      </c>
      <c r="V19" s="14">
        <f>[2]Globals!W32</f>
        <v>1</v>
      </c>
      <c r="W19" s="14">
        <f>[2]Globals!X32</f>
        <v>1</v>
      </c>
      <c r="X19" s="5">
        <f>[2]Globals!Y32</f>
        <v>0.71996772543276644</v>
      </c>
      <c r="Z19" s="13">
        <f t="shared" si="5"/>
        <v>1</v>
      </c>
      <c r="AA19" s="5">
        <f t="shared" si="6"/>
        <v>0.71996772543276644</v>
      </c>
      <c r="AB19" s="5">
        <f t="shared" si="7"/>
        <v>0.71996772543276644</v>
      </c>
      <c r="AC19" s="5"/>
    </row>
    <row r="20" spans="1:29" x14ac:dyDescent="0.35">
      <c r="A20" s="13" t="s">
        <v>7</v>
      </c>
      <c r="B20" s="13">
        <f>[2]Globals!C33</f>
        <v>10.96547340000043</v>
      </c>
      <c r="C20" s="14">
        <f>[2]Globals!D33</f>
        <v>10.96547340000043</v>
      </c>
      <c r="D20" s="14">
        <f>[2]Globals!E33</f>
        <v>10.96547340000043</v>
      </c>
      <c r="E20" s="14">
        <f>[2]Globals!F33</f>
        <v>0.28116598461539571</v>
      </c>
      <c r="F20" s="14">
        <f>[2]Globals!G33</f>
        <v>0</v>
      </c>
      <c r="G20" s="14">
        <f>[2]Globals!H33</f>
        <v>0</v>
      </c>
      <c r="H20" s="14">
        <f>[2]Globals!I33</f>
        <v>39</v>
      </c>
      <c r="I20" s="14">
        <f>[2]Globals!J33</f>
        <v>39</v>
      </c>
      <c r="J20" s="14">
        <f>[2]Globals!K33</f>
        <v>1</v>
      </c>
      <c r="K20" s="14">
        <f>[2]Globals!L33</f>
        <v>0.73224758982711924</v>
      </c>
      <c r="L20" s="14">
        <f>[2]Globals!M33</f>
        <v>0.73224758982711924</v>
      </c>
      <c r="M20" s="14">
        <f>[2]Globals!N33</f>
        <v>0.73224758982711924</v>
      </c>
      <c r="N20" s="14">
        <f>[2]Globals!O33</f>
        <v>1</v>
      </c>
      <c r="O20" s="14">
        <f>[2]Globals!P33</f>
        <v>1</v>
      </c>
      <c r="P20" s="14">
        <f>[2]Globals!Q33</f>
        <v>1</v>
      </c>
      <c r="Q20" s="14">
        <f>[2]Globals!R33</f>
        <v>0.73224758982711924</v>
      </c>
      <c r="R20" s="14">
        <f>[2]Globals!S33</f>
        <v>0.73224758982711924</v>
      </c>
      <c r="S20" s="14">
        <f>[2]Globals!T33</f>
        <v>0.73224758982711924</v>
      </c>
      <c r="T20" s="14">
        <f>[2]Globals!U33</f>
        <v>0.73224758982711924</v>
      </c>
      <c r="U20" s="14">
        <f>[2]Globals!V33</f>
        <v>1</v>
      </c>
      <c r="V20" s="14">
        <f>[2]Globals!W33</f>
        <v>1</v>
      </c>
      <c r="W20" s="14">
        <f>[2]Globals!X33</f>
        <v>1</v>
      </c>
      <c r="X20" s="5">
        <f>[2]Globals!Y33</f>
        <v>0.73224758982711924</v>
      </c>
      <c r="Z20" s="13">
        <f t="shared" si="5"/>
        <v>1</v>
      </c>
      <c r="AA20" s="5">
        <f t="shared" si="6"/>
        <v>0.73224758982711924</v>
      </c>
      <c r="AB20" s="5">
        <f t="shared" si="7"/>
        <v>0.73224758982711924</v>
      </c>
      <c r="AC20" s="5"/>
    </row>
    <row r="21" spans="1:29" x14ac:dyDescent="0.35">
      <c r="A21" s="13" t="s">
        <v>8</v>
      </c>
      <c r="B21" s="13">
        <f>[2]Globals!C34</f>
        <v>11.232078399999949</v>
      </c>
      <c r="C21" s="14">
        <f>[2]Globals!D34</f>
        <v>11.232078399999949</v>
      </c>
      <c r="D21" s="14">
        <f>[2]Globals!E34</f>
        <v>11.232078399999949</v>
      </c>
      <c r="E21" s="14">
        <f>[2]Globals!F34</f>
        <v>0.28800201025640898</v>
      </c>
      <c r="F21" s="14">
        <f>[2]Globals!G34</f>
        <v>0</v>
      </c>
      <c r="G21" s="14">
        <f>[2]Globals!H34</f>
        <v>0</v>
      </c>
      <c r="H21" s="14">
        <f>[2]Globals!I34</f>
        <v>39</v>
      </c>
      <c r="I21" s="14">
        <f>[2]Globals!J34</f>
        <v>39</v>
      </c>
      <c r="J21" s="14">
        <f>[2]Globals!K34</f>
        <v>1</v>
      </c>
      <c r="K21" s="14">
        <f>[2]Globals!L34</f>
        <v>0.73603957144774745</v>
      </c>
      <c r="L21" s="14">
        <f>[2]Globals!M34</f>
        <v>0.73603957144774745</v>
      </c>
      <c r="M21" s="14">
        <f>[2]Globals!N34</f>
        <v>0.73603957144774745</v>
      </c>
      <c r="N21" s="14">
        <f>[2]Globals!O34</f>
        <v>1</v>
      </c>
      <c r="O21" s="14">
        <f>[2]Globals!P34</f>
        <v>1</v>
      </c>
      <c r="P21" s="14">
        <f>[2]Globals!Q34</f>
        <v>1</v>
      </c>
      <c r="Q21" s="14">
        <f>[2]Globals!R34</f>
        <v>0.73603957144774745</v>
      </c>
      <c r="R21" s="14">
        <f>[2]Globals!S34</f>
        <v>0.73603957144774745</v>
      </c>
      <c r="S21" s="14">
        <f>[2]Globals!T34</f>
        <v>0.73603957144774745</v>
      </c>
      <c r="T21" s="14">
        <f>[2]Globals!U34</f>
        <v>0.73603957144774745</v>
      </c>
      <c r="U21" s="14">
        <f>[2]Globals!V34</f>
        <v>1</v>
      </c>
      <c r="V21" s="14">
        <f>[2]Globals!W34</f>
        <v>1</v>
      </c>
      <c r="W21" s="14">
        <f>[2]Globals!X34</f>
        <v>1</v>
      </c>
      <c r="X21" s="5">
        <f>[2]Globals!Y34</f>
        <v>0.73603957144774745</v>
      </c>
      <c r="Z21" s="13">
        <f t="shared" si="5"/>
        <v>1</v>
      </c>
      <c r="AA21" s="5">
        <f t="shared" si="6"/>
        <v>0.73603957144774745</v>
      </c>
      <c r="AB21" s="5">
        <f t="shared" si="7"/>
        <v>0.73603957144774745</v>
      </c>
      <c r="AC21" s="5"/>
    </row>
    <row r="22" spans="1:29" x14ac:dyDescent="0.35">
      <c r="A22" s="13" t="s">
        <v>9</v>
      </c>
      <c r="B22" s="13">
        <f>[2]Globals!C35</f>
        <v>11.440584599999889</v>
      </c>
      <c r="C22" s="14">
        <f>[2]Globals!D35</f>
        <v>11.440584599999889</v>
      </c>
      <c r="D22" s="14">
        <f>[2]Globals!E35</f>
        <v>11.440584599999889</v>
      </c>
      <c r="E22" s="14">
        <f>[2]Globals!F35</f>
        <v>0.29334832307692038</v>
      </c>
      <c r="F22" s="14">
        <f>[2]Globals!G35</f>
        <v>0</v>
      </c>
      <c r="G22" s="14">
        <f>[2]Globals!H35</f>
        <v>0</v>
      </c>
      <c r="H22" s="14">
        <f>[2]Globals!I35</f>
        <v>39</v>
      </c>
      <c r="I22" s="14">
        <f>[2]Globals!J35</f>
        <v>39</v>
      </c>
      <c r="J22" s="14">
        <f>[2]Globals!K35</f>
        <v>1</v>
      </c>
      <c r="K22" s="14">
        <f>[2]Globals!L35</f>
        <v>0.74105066880197401</v>
      </c>
      <c r="L22" s="14">
        <f>[2]Globals!M35</f>
        <v>0.74105066880197401</v>
      </c>
      <c r="M22" s="14">
        <f>[2]Globals!N35</f>
        <v>0.74105066880197401</v>
      </c>
      <c r="N22" s="14">
        <f>[2]Globals!O35</f>
        <v>1</v>
      </c>
      <c r="O22" s="14">
        <f>[2]Globals!P35</f>
        <v>1</v>
      </c>
      <c r="P22" s="14">
        <f>[2]Globals!Q35</f>
        <v>1</v>
      </c>
      <c r="Q22" s="14">
        <f>[2]Globals!R35</f>
        <v>0.74105066880197401</v>
      </c>
      <c r="R22" s="14">
        <f>[2]Globals!S35</f>
        <v>0.74105066880197401</v>
      </c>
      <c r="S22" s="14">
        <f>[2]Globals!T35</f>
        <v>0.74105066880197401</v>
      </c>
      <c r="T22" s="14">
        <f>[2]Globals!U35</f>
        <v>0.74105066880197401</v>
      </c>
      <c r="U22" s="14">
        <f>[2]Globals!V35</f>
        <v>1</v>
      </c>
      <c r="V22" s="14">
        <f>[2]Globals!W35</f>
        <v>1</v>
      </c>
      <c r="W22" s="14">
        <f>[2]Globals!X35</f>
        <v>1</v>
      </c>
      <c r="X22" s="5">
        <f>[2]Globals!Y35</f>
        <v>0.74105066880197401</v>
      </c>
      <c r="Z22" s="13">
        <f t="shared" si="5"/>
        <v>1</v>
      </c>
      <c r="AA22" s="5">
        <f t="shared" si="6"/>
        <v>0.74105066880197401</v>
      </c>
      <c r="AB22" s="5">
        <f t="shared" si="7"/>
        <v>0.74105066880197401</v>
      </c>
      <c r="AC22" s="5"/>
    </row>
    <row r="23" spans="1:29" x14ac:dyDescent="0.35">
      <c r="A23" s="13" t="s">
        <v>10</v>
      </c>
      <c r="B23" s="13">
        <f>[2]Globals!C36</f>
        <v>12.15795610000009</v>
      </c>
      <c r="C23" s="14">
        <f>[2]Globals!D36</f>
        <v>12.15795610000009</v>
      </c>
      <c r="D23" s="14">
        <f>[2]Globals!E36</f>
        <v>12.15795610000009</v>
      </c>
      <c r="E23" s="14">
        <f>[2]Globals!F36</f>
        <v>0.31174246410256651</v>
      </c>
      <c r="F23" s="14">
        <f>[2]Globals!G36</f>
        <v>0</v>
      </c>
      <c r="G23" s="14">
        <f>[2]Globals!H36</f>
        <v>0</v>
      </c>
      <c r="H23" s="14">
        <f>[2]Globals!I36</f>
        <v>39</v>
      </c>
      <c r="I23" s="14">
        <f>[2]Globals!J36</f>
        <v>39</v>
      </c>
      <c r="J23" s="14">
        <f>[2]Globals!K36</f>
        <v>1</v>
      </c>
      <c r="K23" s="14">
        <f>[2]Globals!L36</f>
        <v>0.74498018100038887</v>
      </c>
      <c r="L23" s="14">
        <f>[2]Globals!M36</f>
        <v>0.74498018100038887</v>
      </c>
      <c r="M23" s="14">
        <f>[2]Globals!N36</f>
        <v>0.74498018100038887</v>
      </c>
      <c r="N23" s="14">
        <f>[2]Globals!O36</f>
        <v>1</v>
      </c>
      <c r="O23" s="14">
        <f>[2]Globals!P36</f>
        <v>1</v>
      </c>
      <c r="P23" s="14">
        <f>[2]Globals!Q36</f>
        <v>1</v>
      </c>
      <c r="Q23" s="14">
        <f>[2]Globals!R36</f>
        <v>0.74498018100038887</v>
      </c>
      <c r="R23" s="14">
        <f>[2]Globals!S36</f>
        <v>0.74498018100038887</v>
      </c>
      <c r="S23" s="14">
        <f>[2]Globals!T36</f>
        <v>0.74498018100038887</v>
      </c>
      <c r="T23" s="14">
        <f>[2]Globals!U36</f>
        <v>0.74498018100038887</v>
      </c>
      <c r="U23" s="14">
        <f>[2]Globals!V36</f>
        <v>1</v>
      </c>
      <c r="V23" s="14">
        <f>[2]Globals!W36</f>
        <v>1</v>
      </c>
      <c r="W23" s="14">
        <f>[2]Globals!X36</f>
        <v>1</v>
      </c>
      <c r="X23" s="5">
        <f>[2]Globals!Y36</f>
        <v>0.74498018100038887</v>
      </c>
      <c r="Z23" s="13">
        <f t="shared" si="5"/>
        <v>1</v>
      </c>
      <c r="AA23" s="5">
        <f t="shared" si="6"/>
        <v>0.74498018100038887</v>
      </c>
      <c r="AB23" s="5">
        <f t="shared" si="7"/>
        <v>0.74498018100038887</v>
      </c>
      <c r="AC23" s="5"/>
    </row>
    <row r="24" spans="1:29" x14ac:dyDescent="0.35">
      <c r="A24" s="13" t="s">
        <v>11</v>
      </c>
      <c r="B24" s="13">
        <f>B22-B20</f>
        <v>0.47511119999945883</v>
      </c>
      <c r="C24" s="14">
        <f t="shared" ref="C24:X24" si="8">C22-C20</f>
        <v>0.47511119999945883</v>
      </c>
      <c r="D24" s="14">
        <f t="shared" si="8"/>
        <v>0.47511119999945883</v>
      </c>
      <c r="E24" s="14">
        <f t="shared" si="8"/>
        <v>1.2182338461524667E-2</v>
      </c>
      <c r="F24" s="14">
        <f t="shared" si="8"/>
        <v>0</v>
      </c>
      <c r="G24" s="14">
        <f t="shared" si="8"/>
        <v>0</v>
      </c>
      <c r="H24" s="14">
        <f t="shared" si="8"/>
        <v>0</v>
      </c>
      <c r="I24" s="14">
        <f t="shared" si="8"/>
        <v>0</v>
      </c>
      <c r="J24" s="14">
        <f t="shared" si="8"/>
        <v>0</v>
      </c>
      <c r="K24" s="14">
        <f t="shared" si="8"/>
        <v>8.8030789748547722E-3</v>
      </c>
      <c r="L24" s="14">
        <f t="shared" si="8"/>
        <v>8.8030789748547722E-3</v>
      </c>
      <c r="M24" s="14">
        <f t="shared" si="8"/>
        <v>8.8030789748547722E-3</v>
      </c>
      <c r="N24" s="14">
        <f t="shared" si="8"/>
        <v>0</v>
      </c>
      <c r="O24" s="14">
        <f t="shared" si="8"/>
        <v>0</v>
      </c>
      <c r="P24" s="14">
        <f t="shared" si="8"/>
        <v>0</v>
      </c>
      <c r="Q24" s="14">
        <f t="shared" si="8"/>
        <v>8.8030789748547722E-3</v>
      </c>
      <c r="R24" s="14">
        <f t="shared" si="8"/>
        <v>8.8030789748547722E-3</v>
      </c>
      <c r="S24" s="14">
        <f t="shared" si="8"/>
        <v>8.8030789748547722E-3</v>
      </c>
      <c r="T24" s="14">
        <f t="shared" si="8"/>
        <v>8.8030789748547722E-3</v>
      </c>
      <c r="U24" s="14">
        <f t="shared" si="8"/>
        <v>0</v>
      </c>
      <c r="V24" s="14">
        <f t="shared" si="8"/>
        <v>0</v>
      </c>
      <c r="W24" s="14">
        <f t="shared" si="8"/>
        <v>0</v>
      </c>
      <c r="X24" s="5">
        <f t="shared" si="8"/>
        <v>8.8030789748547722E-3</v>
      </c>
      <c r="Z24" s="13">
        <f t="shared" si="5"/>
        <v>0</v>
      </c>
      <c r="AA24" s="5">
        <f t="shared" si="6"/>
        <v>8.8030789748547722E-3</v>
      </c>
      <c r="AB24" s="5">
        <f t="shared" si="7"/>
        <v>8.8030789748547722E-3</v>
      </c>
      <c r="AC24" s="5"/>
    </row>
    <row r="25" spans="1:29" ht="15" thickBot="1" x14ac:dyDescent="0.4">
      <c r="A25" s="15" t="s">
        <v>12</v>
      </c>
      <c r="B25" s="15">
        <f>B23-B19</f>
        <v>1.3946506000003698</v>
      </c>
      <c r="C25" s="16">
        <f t="shared" ref="C25:X25" si="9">C23-C19</f>
        <v>1.3946506000003698</v>
      </c>
      <c r="D25" s="16">
        <f t="shared" si="9"/>
        <v>1.3946506000003698</v>
      </c>
      <c r="E25" s="16">
        <f t="shared" si="9"/>
        <v>3.5760271794881393E-2</v>
      </c>
      <c r="F25" s="16">
        <f t="shared" si="9"/>
        <v>0</v>
      </c>
      <c r="G25" s="16">
        <f t="shared" si="9"/>
        <v>0</v>
      </c>
      <c r="H25" s="16">
        <f t="shared" si="9"/>
        <v>0</v>
      </c>
      <c r="I25" s="16">
        <f t="shared" si="9"/>
        <v>0</v>
      </c>
      <c r="J25" s="16">
        <f t="shared" si="9"/>
        <v>0</v>
      </c>
      <c r="K25" s="16">
        <f t="shared" si="9"/>
        <v>2.5012455567622438E-2</v>
      </c>
      <c r="L25" s="16">
        <f t="shared" si="9"/>
        <v>2.5012455567622438E-2</v>
      </c>
      <c r="M25" s="16">
        <f t="shared" si="9"/>
        <v>2.5012455567622438E-2</v>
      </c>
      <c r="N25" s="16">
        <f t="shared" si="9"/>
        <v>0</v>
      </c>
      <c r="O25" s="16">
        <f t="shared" si="9"/>
        <v>0</v>
      </c>
      <c r="P25" s="16">
        <f t="shared" si="9"/>
        <v>0</v>
      </c>
      <c r="Q25" s="16">
        <f t="shared" si="9"/>
        <v>2.5012455567622438E-2</v>
      </c>
      <c r="R25" s="16">
        <f t="shared" si="9"/>
        <v>2.5012455567622438E-2</v>
      </c>
      <c r="S25" s="16">
        <f t="shared" si="9"/>
        <v>2.5012455567622438E-2</v>
      </c>
      <c r="T25" s="16">
        <f t="shared" si="9"/>
        <v>2.5012455567622438E-2</v>
      </c>
      <c r="U25" s="16">
        <f t="shared" si="9"/>
        <v>0</v>
      </c>
      <c r="V25" s="16">
        <f t="shared" si="9"/>
        <v>0</v>
      </c>
      <c r="W25" s="16">
        <f t="shared" si="9"/>
        <v>0</v>
      </c>
      <c r="X25" s="17">
        <f t="shared" si="9"/>
        <v>2.5012455567622438E-2</v>
      </c>
      <c r="Z25" s="15">
        <f t="shared" si="5"/>
        <v>0</v>
      </c>
      <c r="AA25" s="17">
        <f t="shared" si="6"/>
        <v>2.5012455567622438E-2</v>
      </c>
      <c r="AB25" s="17">
        <f t="shared" si="7"/>
        <v>2.5012455567622438E-2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[3]Globals!C30</f>
        <v>12.1682382719999</v>
      </c>
      <c r="C30" s="12">
        <f>[3]Globals!D30</f>
        <v>12.1682382719999</v>
      </c>
      <c r="D30" s="12">
        <f>[3]Globals!E30</f>
        <v>12.1682382719999</v>
      </c>
      <c r="E30" s="12">
        <f>[3]Globals!F30</f>
        <v>0.31200610953845898</v>
      </c>
      <c r="F30" s="12">
        <f>[3]Globals!G30</f>
        <v>0</v>
      </c>
      <c r="G30" s="12">
        <f>[3]Globals!H30</f>
        <v>0</v>
      </c>
      <c r="H30" s="12">
        <f>[3]Globals!I30</f>
        <v>39</v>
      </c>
      <c r="I30" s="12">
        <f>[3]Globals!J30</f>
        <v>39</v>
      </c>
      <c r="J30" s="12">
        <f>[3]Globals!K30</f>
        <v>1</v>
      </c>
      <c r="K30" s="12">
        <f>[3]Globals!L30</f>
        <v>0.71987112199821912</v>
      </c>
      <c r="L30" s="12">
        <f>[3]Globals!M30</f>
        <v>0.71987112199821912</v>
      </c>
      <c r="M30" s="12">
        <f>[3]Globals!N30</f>
        <v>0.71987112199821912</v>
      </c>
      <c r="N30" s="12">
        <f>[3]Globals!O30</f>
        <v>1</v>
      </c>
      <c r="O30" s="12">
        <f>[3]Globals!P30</f>
        <v>1</v>
      </c>
      <c r="P30" s="12">
        <f>[3]Globals!Q30</f>
        <v>1</v>
      </c>
      <c r="Q30" s="12">
        <f>[3]Globals!R30</f>
        <v>0.71987112199821912</v>
      </c>
      <c r="R30" s="12">
        <f>[3]Globals!S30</f>
        <v>0.71987112199821912</v>
      </c>
      <c r="S30" s="12">
        <f>[3]Globals!T30</f>
        <v>0.71987112199821912</v>
      </c>
      <c r="T30" s="12">
        <f>[3]Globals!U30</f>
        <v>0.71987112199821912</v>
      </c>
      <c r="U30" s="12">
        <f>[3]Globals!V30</f>
        <v>1</v>
      </c>
      <c r="V30" s="12">
        <f>[3]Globals!W30</f>
        <v>1</v>
      </c>
      <c r="W30" s="12">
        <f>[3]Globals!X30</f>
        <v>1</v>
      </c>
      <c r="X30" s="28">
        <f>[3]Globals!Y30</f>
        <v>0.71987112199821912</v>
      </c>
      <c r="Z30" s="27">
        <f>J30</f>
        <v>1</v>
      </c>
      <c r="AA30" s="28">
        <f>Q30</f>
        <v>0.71987112199821912</v>
      </c>
      <c r="AB30" s="28">
        <f>X30</f>
        <v>0.71987112199821912</v>
      </c>
      <c r="AC30" s="28"/>
    </row>
    <row r="31" spans="1:29" x14ac:dyDescent="0.35">
      <c r="A31" s="13" t="s">
        <v>5</v>
      </c>
      <c r="B31" s="13">
        <f>[3]Globals!C31</f>
        <v>0.27381896109449239</v>
      </c>
      <c r="C31" s="14">
        <f>[3]Globals!D31</f>
        <v>0.27381896109449239</v>
      </c>
      <c r="D31" s="14">
        <f>[3]Globals!E31</f>
        <v>0.27381896109449239</v>
      </c>
      <c r="E31" s="14">
        <f>[3]Globals!F31</f>
        <v>7.0209990024228831E-3</v>
      </c>
      <c r="F31" s="14">
        <f>[3]Globals!G31</f>
        <v>0</v>
      </c>
      <c r="G31" s="14">
        <f>[3]Globals!H31</f>
        <v>0</v>
      </c>
      <c r="H31" s="14">
        <f>[3]Globals!I31</f>
        <v>0</v>
      </c>
      <c r="I31" s="14">
        <f>[3]Globals!J31</f>
        <v>0</v>
      </c>
      <c r="J31" s="14">
        <f>[3]Globals!K31</f>
        <v>0</v>
      </c>
      <c r="K31" s="14">
        <f>[3]Globals!L31</f>
        <v>4.4480836081981969E-3</v>
      </c>
      <c r="L31" s="14">
        <f>[3]Globals!M31</f>
        <v>4.4480836081981969E-3</v>
      </c>
      <c r="M31" s="14">
        <f>[3]Globals!N31</f>
        <v>4.4480836081981969E-3</v>
      </c>
      <c r="N31" s="14">
        <f>[3]Globals!O31</f>
        <v>0</v>
      </c>
      <c r="O31" s="14">
        <f>[3]Globals!P31</f>
        <v>0</v>
      </c>
      <c r="P31" s="14">
        <f>[3]Globals!Q31</f>
        <v>0</v>
      </c>
      <c r="Q31" s="14">
        <f>[3]Globals!R31</f>
        <v>4.4480836081981969E-3</v>
      </c>
      <c r="R31" s="14">
        <f>[3]Globals!S31</f>
        <v>4.4480836081981969E-3</v>
      </c>
      <c r="S31" s="14">
        <f>[3]Globals!T31</f>
        <v>4.4480836081981969E-3</v>
      </c>
      <c r="T31" s="14">
        <f>[3]Globals!U31</f>
        <v>4.4480836081981969E-3</v>
      </c>
      <c r="U31" s="14">
        <f>[3]Globals!V31</f>
        <v>0</v>
      </c>
      <c r="V31" s="14">
        <f>[3]Globals!W31</f>
        <v>0</v>
      </c>
      <c r="W31" s="14">
        <f>[3]Globals!X31</f>
        <v>0</v>
      </c>
      <c r="X31" s="5">
        <f>[3]Globals!Y31</f>
        <v>4.4480836081981969E-3</v>
      </c>
      <c r="Z31" s="13">
        <f t="shared" ref="Z31:Z38" si="10">J31</f>
        <v>0</v>
      </c>
      <c r="AA31" s="5">
        <f t="shared" ref="AA31:AA38" si="11">Q31</f>
        <v>4.4480836081981969E-3</v>
      </c>
      <c r="AB31" s="5">
        <f t="shared" ref="AB31:AB38" si="12">X31</f>
        <v>4.4480836081981969E-3</v>
      </c>
      <c r="AC31" s="5"/>
    </row>
    <row r="32" spans="1:29" x14ac:dyDescent="0.35">
      <c r="A32" s="13" t="s">
        <v>6</v>
      </c>
      <c r="B32" s="13">
        <f>[3]Globals!C32</f>
        <v>11.82429770000004</v>
      </c>
      <c r="C32" s="14">
        <f>[3]Globals!D32</f>
        <v>11.82429770000004</v>
      </c>
      <c r="D32" s="14">
        <f>[3]Globals!E32</f>
        <v>11.82429770000004</v>
      </c>
      <c r="E32" s="14">
        <f>[3]Globals!F32</f>
        <v>0.30318712051282148</v>
      </c>
      <c r="F32" s="14">
        <f>[3]Globals!G32</f>
        <v>0</v>
      </c>
      <c r="G32" s="14">
        <f>[3]Globals!H32</f>
        <v>0</v>
      </c>
      <c r="H32" s="14">
        <f>[3]Globals!I32</f>
        <v>39</v>
      </c>
      <c r="I32" s="14">
        <f>[3]Globals!J32</f>
        <v>39</v>
      </c>
      <c r="J32" s="14">
        <f>[3]Globals!K32</f>
        <v>1</v>
      </c>
      <c r="K32" s="14">
        <f>[3]Globals!L32</f>
        <v>0.71120131613400872</v>
      </c>
      <c r="L32" s="14">
        <f>[3]Globals!M32</f>
        <v>0.71120131613400872</v>
      </c>
      <c r="M32" s="14">
        <f>[3]Globals!N32</f>
        <v>0.71120131613400872</v>
      </c>
      <c r="N32" s="14">
        <f>[3]Globals!O32</f>
        <v>1</v>
      </c>
      <c r="O32" s="14">
        <f>[3]Globals!P32</f>
        <v>1</v>
      </c>
      <c r="P32" s="14">
        <f>[3]Globals!Q32</f>
        <v>1</v>
      </c>
      <c r="Q32" s="14">
        <f>[3]Globals!R32</f>
        <v>0.71120131613400872</v>
      </c>
      <c r="R32" s="14">
        <f>[3]Globals!S32</f>
        <v>0.71120131613400872</v>
      </c>
      <c r="S32" s="14">
        <f>[3]Globals!T32</f>
        <v>0.71120131613400872</v>
      </c>
      <c r="T32" s="14">
        <f>[3]Globals!U32</f>
        <v>0.71120131613400872</v>
      </c>
      <c r="U32" s="14">
        <f>[3]Globals!V32</f>
        <v>1</v>
      </c>
      <c r="V32" s="14">
        <f>[3]Globals!W32</f>
        <v>1</v>
      </c>
      <c r="W32" s="14">
        <f>[3]Globals!X32</f>
        <v>1</v>
      </c>
      <c r="X32" s="5">
        <f>[3]Globals!Y32</f>
        <v>0.71120131613400872</v>
      </c>
      <c r="Z32" s="13">
        <f t="shared" si="10"/>
        <v>1</v>
      </c>
      <c r="AA32" s="5">
        <f t="shared" si="11"/>
        <v>0.71120131613400872</v>
      </c>
      <c r="AB32" s="5">
        <f t="shared" si="12"/>
        <v>0.71120131613400872</v>
      </c>
      <c r="AC32" s="5"/>
    </row>
    <row r="33" spans="1:29" x14ac:dyDescent="0.35">
      <c r="A33" s="13" t="s">
        <v>7</v>
      </c>
      <c r="B33" s="13">
        <f>[3]Globals!C33</f>
        <v>11.916622899999989</v>
      </c>
      <c r="C33" s="14">
        <f>[3]Globals!D33</f>
        <v>11.916622899999989</v>
      </c>
      <c r="D33" s="14">
        <f>[3]Globals!E33</f>
        <v>11.916622899999989</v>
      </c>
      <c r="E33" s="14">
        <f>[3]Globals!F33</f>
        <v>0.30555443333333321</v>
      </c>
      <c r="F33" s="14">
        <f>[3]Globals!G33</f>
        <v>0</v>
      </c>
      <c r="G33" s="14">
        <f>[3]Globals!H33</f>
        <v>0</v>
      </c>
      <c r="H33" s="14">
        <f>[3]Globals!I33</f>
        <v>39</v>
      </c>
      <c r="I33" s="14">
        <f>[3]Globals!J33</f>
        <v>39</v>
      </c>
      <c r="J33" s="14">
        <f>[3]Globals!K33</f>
        <v>1</v>
      </c>
      <c r="K33" s="14">
        <f>[3]Globals!L33</f>
        <v>0.71573340683493392</v>
      </c>
      <c r="L33" s="14">
        <f>[3]Globals!M33</f>
        <v>0.71573340683493392</v>
      </c>
      <c r="M33" s="14">
        <f>[3]Globals!N33</f>
        <v>0.71573340683493392</v>
      </c>
      <c r="N33" s="14">
        <f>[3]Globals!O33</f>
        <v>1</v>
      </c>
      <c r="O33" s="14">
        <f>[3]Globals!P33</f>
        <v>1</v>
      </c>
      <c r="P33" s="14">
        <f>[3]Globals!Q33</f>
        <v>1</v>
      </c>
      <c r="Q33" s="14">
        <f>[3]Globals!R33</f>
        <v>0.71573340683493392</v>
      </c>
      <c r="R33" s="14">
        <f>[3]Globals!S33</f>
        <v>0.71573340683493392</v>
      </c>
      <c r="S33" s="14">
        <f>[3]Globals!T33</f>
        <v>0.71573340683493392</v>
      </c>
      <c r="T33" s="14">
        <f>[3]Globals!U33</f>
        <v>0.71573340683493392</v>
      </c>
      <c r="U33" s="14">
        <f>[3]Globals!V33</f>
        <v>1</v>
      </c>
      <c r="V33" s="14">
        <f>[3]Globals!W33</f>
        <v>1</v>
      </c>
      <c r="W33" s="14">
        <f>[3]Globals!X33</f>
        <v>1</v>
      </c>
      <c r="X33" s="5">
        <f>[3]Globals!Y33</f>
        <v>0.71573340683493392</v>
      </c>
      <c r="Z33" s="13">
        <f t="shared" si="10"/>
        <v>1</v>
      </c>
      <c r="AA33" s="5">
        <f t="shared" si="11"/>
        <v>0.71573340683493392</v>
      </c>
      <c r="AB33" s="5">
        <f t="shared" si="12"/>
        <v>0.71573340683493392</v>
      </c>
      <c r="AC33" s="5"/>
    </row>
    <row r="34" spans="1:29" x14ac:dyDescent="0.35">
      <c r="A34" s="13" t="s">
        <v>8</v>
      </c>
      <c r="B34" s="13">
        <f>[3]Globals!C34</f>
        <v>12.142160900000039</v>
      </c>
      <c r="C34" s="14">
        <f>[3]Globals!D34</f>
        <v>12.142160900000039</v>
      </c>
      <c r="D34" s="14">
        <f>[3]Globals!E34</f>
        <v>12.142160900000039</v>
      </c>
      <c r="E34" s="14">
        <f>[3]Globals!F34</f>
        <v>0.31133745897435988</v>
      </c>
      <c r="F34" s="14">
        <f>[3]Globals!G34</f>
        <v>0</v>
      </c>
      <c r="G34" s="14">
        <f>[3]Globals!H34</f>
        <v>0</v>
      </c>
      <c r="H34" s="14">
        <f>[3]Globals!I34</f>
        <v>39</v>
      </c>
      <c r="I34" s="14">
        <f>[3]Globals!J34</f>
        <v>39</v>
      </c>
      <c r="J34" s="14">
        <f>[3]Globals!K34</f>
        <v>1</v>
      </c>
      <c r="K34" s="14">
        <f>[3]Globals!L34</f>
        <v>0.72022628552884549</v>
      </c>
      <c r="L34" s="14">
        <f>[3]Globals!M34</f>
        <v>0.72022628552884549</v>
      </c>
      <c r="M34" s="14">
        <f>[3]Globals!N34</f>
        <v>0.72022628552884549</v>
      </c>
      <c r="N34" s="14">
        <f>[3]Globals!O34</f>
        <v>1</v>
      </c>
      <c r="O34" s="14">
        <f>[3]Globals!P34</f>
        <v>1</v>
      </c>
      <c r="P34" s="14">
        <f>[3]Globals!Q34</f>
        <v>1</v>
      </c>
      <c r="Q34" s="14">
        <f>[3]Globals!R34</f>
        <v>0.72022628552884549</v>
      </c>
      <c r="R34" s="14">
        <f>[3]Globals!S34</f>
        <v>0.72022628552884549</v>
      </c>
      <c r="S34" s="14">
        <f>[3]Globals!T34</f>
        <v>0.72022628552884549</v>
      </c>
      <c r="T34" s="14">
        <f>[3]Globals!U34</f>
        <v>0.72022628552884549</v>
      </c>
      <c r="U34" s="14">
        <f>[3]Globals!V34</f>
        <v>1</v>
      </c>
      <c r="V34" s="14">
        <f>[3]Globals!W34</f>
        <v>1</v>
      </c>
      <c r="W34" s="14">
        <f>[3]Globals!X34</f>
        <v>1</v>
      </c>
      <c r="X34" s="5">
        <f>[3]Globals!Y34</f>
        <v>0.72022628552884549</v>
      </c>
      <c r="Z34" s="13">
        <f t="shared" si="10"/>
        <v>1</v>
      </c>
      <c r="AA34" s="5">
        <f t="shared" si="11"/>
        <v>0.72022628552884549</v>
      </c>
      <c r="AB34" s="5">
        <f t="shared" si="12"/>
        <v>0.72022628552884549</v>
      </c>
      <c r="AC34" s="5"/>
    </row>
    <row r="35" spans="1:29" x14ac:dyDescent="0.35">
      <c r="A35" s="13" t="s">
        <v>9</v>
      </c>
      <c r="B35" s="13">
        <f>[3]Globals!C35</f>
        <v>12.42103019999996</v>
      </c>
      <c r="C35" s="14">
        <f>[3]Globals!D35</f>
        <v>12.42103019999996</v>
      </c>
      <c r="D35" s="14">
        <f>[3]Globals!E35</f>
        <v>12.42103019999996</v>
      </c>
      <c r="E35" s="14">
        <f>[3]Globals!F35</f>
        <v>0.31848795384615292</v>
      </c>
      <c r="F35" s="14">
        <f>[3]Globals!G35</f>
        <v>0</v>
      </c>
      <c r="G35" s="14">
        <f>[3]Globals!H35</f>
        <v>0</v>
      </c>
      <c r="H35" s="14">
        <f>[3]Globals!I35</f>
        <v>39</v>
      </c>
      <c r="I35" s="14">
        <f>[3]Globals!J35</f>
        <v>39</v>
      </c>
      <c r="J35" s="14">
        <f>[3]Globals!K35</f>
        <v>1</v>
      </c>
      <c r="K35" s="14">
        <f>[3]Globals!L35</f>
        <v>0.72397396627680677</v>
      </c>
      <c r="L35" s="14">
        <f>[3]Globals!M35</f>
        <v>0.72397396627680677</v>
      </c>
      <c r="M35" s="14">
        <f>[3]Globals!N35</f>
        <v>0.72397396627680677</v>
      </c>
      <c r="N35" s="14">
        <f>[3]Globals!O35</f>
        <v>1</v>
      </c>
      <c r="O35" s="14">
        <f>[3]Globals!P35</f>
        <v>1</v>
      </c>
      <c r="P35" s="14">
        <f>[3]Globals!Q35</f>
        <v>1</v>
      </c>
      <c r="Q35" s="14">
        <f>[3]Globals!R35</f>
        <v>0.72397396627680677</v>
      </c>
      <c r="R35" s="14">
        <f>[3]Globals!S35</f>
        <v>0.72397396627680677</v>
      </c>
      <c r="S35" s="14">
        <f>[3]Globals!T35</f>
        <v>0.72397396627680677</v>
      </c>
      <c r="T35" s="14">
        <f>[3]Globals!U35</f>
        <v>0.72397396627680677</v>
      </c>
      <c r="U35" s="14">
        <f>[3]Globals!V35</f>
        <v>1</v>
      </c>
      <c r="V35" s="14">
        <f>[3]Globals!W35</f>
        <v>1</v>
      </c>
      <c r="W35" s="14">
        <f>[3]Globals!X35</f>
        <v>1</v>
      </c>
      <c r="X35" s="5">
        <f>[3]Globals!Y35</f>
        <v>0.72397396627680677</v>
      </c>
      <c r="Z35" s="13">
        <f t="shared" si="10"/>
        <v>1</v>
      </c>
      <c r="AA35" s="5">
        <f t="shared" si="11"/>
        <v>0.72397396627680677</v>
      </c>
      <c r="AB35" s="5">
        <f t="shared" si="12"/>
        <v>0.72397396627680677</v>
      </c>
      <c r="AC35" s="5"/>
    </row>
    <row r="36" spans="1:29" x14ac:dyDescent="0.35">
      <c r="A36" s="13" t="s">
        <v>10</v>
      </c>
      <c r="B36" s="13">
        <f>[3]Globals!C36</f>
        <v>12.712010999999849</v>
      </c>
      <c r="C36" s="14">
        <f>[3]Globals!D36</f>
        <v>12.712010999999849</v>
      </c>
      <c r="D36" s="14">
        <f>[3]Globals!E36</f>
        <v>12.712010999999849</v>
      </c>
      <c r="E36" s="14">
        <f>[3]Globals!F36</f>
        <v>0.3259489999999961</v>
      </c>
      <c r="F36" s="14">
        <f>[3]Globals!G36</f>
        <v>0</v>
      </c>
      <c r="G36" s="14">
        <f>[3]Globals!H36</f>
        <v>0</v>
      </c>
      <c r="H36" s="14">
        <f>[3]Globals!I36</f>
        <v>39</v>
      </c>
      <c r="I36" s="14">
        <f>[3]Globals!J36</f>
        <v>39</v>
      </c>
      <c r="J36" s="14">
        <f>[3]Globals!K36</f>
        <v>1</v>
      </c>
      <c r="K36" s="14">
        <f>[3]Globals!L36</f>
        <v>0.72553899411126777</v>
      </c>
      <c r="L36" s="14">
        <f>[3]Globals!M36</f>
        <v>0.72553899411126777</v>
      </c>
      <c r="M36" s="14">
        <f>[3]Globals!N36</f>
        <v>0.72553899411126777</v>
      </c>
      <c r="N36" s="14">
        <f>[3]Globals!O36</f>
        <v>1</v>
      </c>
      <c r="O36" s="14">
        <f>[3]Globals!P36</f>
        <v>1</v>
      </c>
      <c r="P36" s="14">
        <f>[3]Globals!Q36</f>
        <v>1</v>
      </c>
      <c r="Q36" s="14">
        <f>[3]Globals!R36</f>
        <v>0.72553899411126777</v>
      </c>
      <c r="R36" s="14">
        <f>[3]Globals!S36</f>
        <v>0.72553899411126777</v>
      </c>
      <c r="S36" s="14">
        <f>[3]Globals!T36</f>
        <v>0.72553899411126777</v>
      </c>
      <c r="T36" s="14">
        <f>[3]Globals!U36</f>
        <v>0.72553899411126777</v>
      </c>
      <c r="U36" s="14">
        <f>[3]Globals!V36</f>
        <v>1</v>
      </c>
      <c r="V36" s="14">
        <f>[3]Globals!W36</f>
        <v>1</v>
      </c>
      <c r="W36" s="14">
        <f>[3]Globals!X36</f>
        <v>1</v>
      </c>
      <c r="X36" s="5">
        <f>[3]Globals!Y36</f>
        <v>0.72553899411126777</v>
      </c>
      <c r="Z36" s="13">
        <f t="shared" si="10"/>
        <v>1</v>
      </c>
      <c r="AA36" s="5">
        <f t="shared" si="11"/>
        <v>0.72553899411126777</v>
      </c>
      <c r="AB36" s="5">
        <f t="shared" si="12"/>
        <v>0.72553899411126777</v>
      </c>
      <c r="AC36" s="5"/>
    </row>
    <row r="37" spans="1:29" x14ac:dyDescent="0.35">
      <c r="A37" s="13" t="s">
        <v>11</v>
      </c>
      <c r="B37" s="13">
        <f>B35-B33</f>
        <v>0.50440729999997025</v>
      </c>
      <c r="C37" s="14">
        <f t="shared" ref="C37:X37" si="13">C35-C33</f>
        <v>0.50440729999997025</v>
      </c>
      <c r="D37" s="14">
        <f t="shared" si="13"/>
        <v>0.50440729999997025</v>
      </c>
      <c r="E37" s="14">
        <f t="shared" si="13"/>
        <v>1.2933520512819707E-2</v>
      </c>
      <c r="F37" s="14">
        <f t="shared" si="13"/>
        <v>0</v>
      </c>
      <c r="G37" s="14">
        <f t="shared" si="13"/>
        <v>0</v>
      </c>
      <c r="H37" s="14">
        <f t="shared" si="13"/>
        <v>0</v>
      </c>
      <c r="I37" s="14">
        <f t="shared" si="13"/>
        <v>0</v>
      </c>
      <c r="J37" s="14">
        <f t="shared" si="13"/>
        <v>0</v>
      </c>
      <c r="K37" s="14">
        <f t="shared" si="13"/>
        <v>8.2405594418728523E-3</v>
      </c>
      <c r="L37" s="14">
        <f t="shared" si="13"/>
        <v>8.2405594418728523E-3</v>
      </c>
      <c r="M37" s="14">
        <f t="shared" si="13"/>
        <v>8.2405594418728523E-3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8.2405594418728523E-3</v>
      </c>
      <c r="R37" s="14">
        <f t="shared" si="13"/>
        <v>8.2405594418728523E-3</v>
      </c>
      <c r="S37" s="14">
        <f t="shared" si="13"/>
        <v>8.2405594418728523E-3</v>
      </c>
      <c r="T37" s="14">
        <f t="shared" si="13"/>
        <v>8.2405594418728523E-3</v>
      </c>
      <c r="U37" s="14">
        <f t="shared" si="13"/>
        <v>0</v>
      </c>
      <c r="V37" s="14">
        <f t="shared" si="13"/>
        <v>0</v>
      </c>
      <c r="W37" s="14">
        <f t="shared" si="13"/>
        <v>0</v>
      </c>
      <c r="X37" s="5">
        <f t="shared" si="13"/>
        <v>8.2405594418728523E-3</v>
      </c>
      <c r="Z37" s="13">
        <f t="shared" si="10"/>
        <v>0</v>
      </c>
      <c r="AA37" s="5">
        <f t="shared" si="11"/>
        <v>8.2405594418728523E-3</v>
      </c>
      <c r="AB37" s="5">
        <f t="shared" si="12"/>
        <v>8.2405594418728523E-3</v>
      </c>
      <c r="AC37" s="5"/>
    </row>
    <row r="38" spans="1:29" ht="15" thickBot="1" x14ac:dyDescent="0.4">
      <c r="A38" s="15" t="s">
        <v>12</v>
      </c>
      <c r="B38" s="15">
        <f>B36-B32</f>
        <v>0.88771329999980964</v>
      </c>
      <c r="C38" s="16">
        <f t="shared" ref="C38:X38" si="14">C36-C32</f>
        <v>0.88771329999980964</v>
      </c>
      <c r="D38" s="16">
        <f t="shared" si="14"/>
        <v>0.88771329999980964</v>
      </c>
      <c r="E38" s="16">
        <f t="shared" si="14"/>
        <v>2.2761879487174619E-2</v>
      </c>
      <c r="F38" s="16">
        <f t="shared" si="14"/>
        <v>0</v>
      </c>
      <c r="G38" s="16">
        <f t="shared" si="14"/>
        <v>0</v>
      </c>
      <c r="H38" s="16">
        <f t="shared" si="14"/>
        <v>0</v>
      </c>
      <c r="I38" s="16">
        <f t="shared" si="14"/>
        <v>0</v>
      </c>
      <c r="J38" s="16">
        <f t="shared" si="14"/>
        <v>0</v>
      </c>
      <c r="K38" s="16">
        <f t="shared" si="14"/>
        <v>1.4337677977259045E-2</v>
      </c>
      <c r="L38" s="16">
        <f t="shared" si="14"/>
        <v>1.4337677977259045E-2</v>
      </c>
      <c r="M38" s="16">
        <f t="shared" si="14"/>
        <v>1.4337677977259045E-2</v>
      </c>
      <c r="N38" s="16">
        <f t="shared" si="14"/>
        <v>0</v>
      </c>
      <c r="O38" s="16">
        <f t="shared" si="14"/>
        <v>0</v>
      </c>
      <c r="P38" s="16">
        <f t="shared" si="14"/>
        <v>0</v>
      </c>
      <c r="Q38" s="16">
        <f t="shared" si="14"/>
        <v>1.4337677977259045E-2</v>
      </c>
      <c r="R38" s="16">
        <f t="shared" si="14"/>
        <v>1.4337677977259045E-2</v>
      </c>
      <c r="S38" s="16">
        <f t="shared" si="14"/>
        <v>1.4337677977259045E-2</v>
      </c>
      <c r="T38" s="16">
        <f t="shared" si="14"/>
        <v>1.4337677977259045E-2</v>
      </c>
      <c r="U38" s="16">
        <f t="shared" si="14"/>
        <v>0</v>
      </c>
      <c r="V38" s="16">
        <f t="shared" si="14"/>
        <v>0</v>
      </c>
      <c r="W38" s="16">
        <f t="shared" si="14"/>
        <v>0</v>
      </c>
      <c r="X38" s="17">
        <f t="shared" si="14"/>
        <v>1.4337677977259045E-2</v>
      </c>
      <c r="Z38" s="15">
        <f t="shared" si="10"/>
        <v>0</v>
      </c>
      <c r="AA38" s="17">
        <f t="shared" si="11"/>
        <v>1.4337677977259045E-2</v>
      </c>
      <c r="AB38" s="17">
        <f t="shared" si="12"/>
        <v>1.4337677977259045E-2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[4]Globals!C30</f>
        <v>10.277508851999981</v>
      </c>
      <c r="C43" s="12">
        <f>[4]Globals!D30</f>
        <v>10.277508851999981</v>
      </c>
      <c r="D43" s="12">
        <f>[4]Globals!E30</f>
        <v>10.277508851999981</v>
      </c>
      <c r="E43" s="12">
        <f>[4]Globals!F30</f>
        <v>0.26352586799999939</v>
      </c>
      <c r="F43" s="12">
        <f>[4]Globals!G30</f>
        <v>0</v>
      </c>
      <c r="G43" s="12">
        <f>[4]Globals!H30</f>
        <v>0</v>
      </c>
      <c r="H43" s="12">
        <f>[4]Globals!I30</f>
        <v>39</v>
      </c>
      <c r="I43" s="12">
        <f>[4]Globals!J30</f>
        <v>39</v>
      </c>
      <c r="J43" s="12">
        <f>[4]Globals!K30</f>
        <v>1</v>
      </c>
      <c r="K43" s="12">
        <f>[4]Globals!L30</f>
        <v>0.75556968586253281</v>
      </c>
      <c r="L43" s="12">
        <f>[4]Globals!M30</f>
        <v>0.75556968586253281</v>
      </c>
      <c r="M43" s="12">
        <f>[4]Globals!N30</f>
        <v>0.75556968586253281</v>
      </c>
      <c r="N43" s="12">
        <f>[4]Globals!O30</f>
        <v>1</v>
      </c>
      <c r="O43" s="12">
        <f>[4]Globals!P30</f>
        <v>1</v>
      </c>
      <c r="P43" s="12">
        <f>[4]Globals!Q30</f>
        <v>1</v>
      </c>
      <c r="Q43" s="12">
        <f>[4]Globals!R30</f>
        <v>0.75556968586253281</v>
      </c>
      <c r="R43" s="12">
        <f>[4]Globals!S30</f>
        <v>0.75556968586253281</v>
      </c>
      <c r="S43" s="12">
        <f>[4]Globals!T30</f>
        <v>0.75556968586253281</v>
      </c>
      <c r="T43" s="12">
        <f>[4]Globals!U30</f>
        <v>0.75556968586253281</v>
      </c>
      <c r="U43" s="12">
        <f>[4]Globals!V30</f>
        <v>1</v>
      </c>
      <c r="V43" s="12">
        <f>[4]Globals!W30</f>
        <v>1</v>
      </c>
      <c r="W43" s="12">
        <f>[4]Globals!X30</f>
        <v>1</v>
      </c>
      <c r="X43" s="28">
        <f>[4]Globals!Y30</f>
        <v>0.75556968586253281</v>
      </c>
      <c r="Z43" s="27">
        <f>J43</f>
        <v>1</v>
      </c>
      <c r="AA43" s="28">
        <f>Q43</f>
        <v>0.75556968586253281</v>
      </c>
      <c r="AB43" s="28">
        <f>X43</f>
        <v>0.75556968586253281</v>
      </c>
      <c r="AC43" s="28"/>
    </row>
    <row r="44" spans="1:29" x14ac:dyDescent="0.35">
      <c r="A44" s="13" t="s">
        <v>5</v>
      </c>
      <c r="B44" s="13">
        <f>[4]Globals!C31</f>
        <v>0.6426506776010994</v>
      </c>
      <c r="C44" s="14">
        <f>[4]Globals!D31</f>
        <v>0.6426506776010994</v>
      </c>
      <c r="D44" s="14">
        <f>[4]Globals!E31</f>
        <v>0.6426506776010994</v>
      </c>
      <c r="E44" s="14">
        <f>[4]Globals!F31</f>
        <v>1.6478222502592291E-2</v>
      </c>
      <c r="F44" s="14">
        <f>[4]Globals!G31</f>
        <v>0</v>
      </c>
      <c r="G44" s="14">
        <f>[4]Globals!H31</f>
        <v>0</v>
      </c>
      <c r="H44" s="14">
        <f>[4]Globals!I31</f>
        <v>0</v>
      </c>
      <c r="I44" s="14">
        <f>[4]Globals!J31</f>
        <v>0</v>
      </c>
      <c r="J44" s="14">
        <f>[4]Globals!K31</f>
        <v>0</v>
      </c>
      <c r="K44" s="14">
        <f>[4]Globals!L31</f>
        <v>1.3268591078343101E-2</v>
      </c>
      <c r="L44" s="14">
        <f>[4]Globals!M31</f>
        <v>1.3268591078343101E-2</v>
      </c>
      <c r="M44" s="14">
        <f>[4]Globals!N31</f>
        <v>1.3268591078343101E-2</v>
      </c>
      <c r="N44" s="14">
        <f>[4]Globals!O31</f>
        <v>0</v>
      </c>
      <c r="O44" s="14">
        <f>[4]Globals!P31</f>
        <v>0</v>
      </c>
      <c r="P44" s="14">
        <f>[4]Globals!Q31</f>
        <v>0</v>
      </c>
      <c r="Q44" s="14">
        <f>[4]Globals!R31</f>
        <v>1.3268591078343101E-2</v>
      </c>
      <c r="R44" s="14">
        <f>[4]Globals!S31</f>
        <v>1.3268591078343101E-2</v>
      </c>
      <c r="S44" s="14">
        <f>[4]Globals!T31</f>
        <v>1.3268591078343101E-2</v>
      </c>
      <c r="T44" s="14">
        <f>[4]Globals!U31</f>
        <v>1.3268591078343101E-2</v>
      </c>
      <c r="U44" s="14">
        <f>[4]Globals!V31</f>
        <v>0</v>
      </c>
      <c r="V44" s="14">
        <f>[4]Globals!W31</f>
        <v>0</v>
      </c>
      <c r="W44" s="14">
        <f>[4]Globals!X31</f>
        <v>0</v>
      </c>
      <c r="X44" s="5">
        <f>[4]Globals!Y31</f>
        <v>1.3268591078343101E-2</v>
      </c>
      <c r="Z44" s="13">
        <f t="shared" ref="Z44:Z51" si="15">J44</f>
        <v>0</v>
      </c>
      <c r="AA44" s="5">
        <f t="shared" ref="AA44:AA51" si="16">Q44</f>
        <v>1.3268591078343101E-2</v>
      </c>
      <c r="AB44" s="5">
        <f t="shared" ref="AB44:AB51" si="17">X44</f>
        <v>1.3268591078343101E-2</v>
      </c>
      <c r="AC44" s="5"/>
    </row>
    <row r="45" spans="1:29" x14ac:dyDescent="0.35">
      <c r="A45" s="13" t="s">
        <v>6</v>
      </c>
      <c r="B45" s="13">
        <f>[4]Globals!C32</f>
        <v>9.3186471000000779</v>
      </c>
      <c r="C45" s="14">
        <f>[4]Globals!D32</f>
        <v>9.3186471000000779</v>
      </c>
      <c r="D45" s="14">
        <f>[4]Globals!E32</f>
        <v>9.3186471000000779</v>
      </c>
      <c r="E45" s="14">
        <f>[4]Globals!F32</f>
        <v>0.2389396692307712</v>
      </c>
      <c r="F45" s="14">
        <f>[4]Globals!G32</f>
        <v>0</v>
      </c>
      <c r="G45" s="14">
        <f>[4]Globals!H32</f>
        <v>0</v>
      </c>
      <c r="H45" s="14">
        <f>[4]Globals!I32</f>
        <v>39</v>
      </c>
      <c r="I45" s="14">
        <f>[4]Globals!J32</f>
        <v>39</v>
      </c>
      <c r="J45" s="14">
        <f>[4]Globals!K32</f>
        <v>1</v>
      </c>
      <c r="K45" s="14">
        <f>[4]Globals!L32</f>
        <v>0.72329955612283925</v>
      </c>
      <c r="L45" s="14">
        <f>[4]Globals!M32</f>
        <v>0.72329955612283925</v>
      </c>
      <c r="M45" s="14">
        <f>[4]Globals!N32</f>
        <v>0.72329955612283925</v>
      </c>
      <c r="N45" s="14">
        <f>[4]Globals!O32</f>
        <v>1</v>
      </c>
      <c r="O45" s="14">
        <f>[4]Globals!P32</f>
        <v>1</v>
      </c>
      <c r="P45" s="14">
        <f>[4]Globals!Q32</f>
        <v>1</v>
      </c>
      <c r="Q45" s="14">
        <f>[4]Globals!R32</f>
        <v>0.72329955612283925</v>
      </c>
      <c r="R45" s="14">
        <f>[4]Globals!S32</f>
        <v>0.72329955612283925</v>
      </c>
      <c r="S45" s="14">
        <f>[4]Globals!T32</f>
        <v>0.72329955612283925</v>
      </c>
      <c r="T45" s="14">
        <f>[4]Globals!U32</f>
        <v>0.72329955612283925</v>
      </c>
      <c r="U45" s="14">
        <f>[4]Globals!V32</f>
        <v>1</v>
      </c>
      <c r="V45" s="14">
        <f>[4]Globals!W32</f>
        <v>1</v>
      </c>
      <c r="W45" s="14">
        <f>[4]Globals!X32</f>
        <v>1</v>
      </c>
      <c r="X45" s="5">
        <f>[4]Globals!Y32</f>
        <v>0.72329955612283925</v>
      </c>
      <c r="Z45" s="13">
        <f t="shared" si="15"/>
        <v>1</v>
      </c>
      <c r="AA45" s="5">
        <f t="shared" si="16"/>
        <v>0.72329955612283925</v>
      </c>
      <c r="AB45" s="5">
        <f t="shared" si="17"/>
        <v>0.72329955612283925</v>
      </c>
      <c r="AC45" s="5"/>
    </row>
    <row r="46" spans="1:29" x14ac:dyDescent="0.35">
      <c r="A46" s="13" t="s">
        <v>7</v>
      </c>
      <c r="B46" s="13">
        <f>[4]Globals!C33</f>
        <v>9.8451754000000449</v>
      </c>
      <c r="C46" s="14">
        <f>[4]Globals!D33</f>
        <v>9.8451754000000449</v>
      </c>
      <c r="D46" s="14">
        <f>[4]Globals!E33</f>
        <v>9.8451754000000449</v>
      </c>
      <c r="E46" s="14">
        <f>[4]Globals!F33</f>
        <v>0.25244039487179598</v>
      </c>
      <c r="F46" s="14">
        <f>[4]Globals!G33</f>
        <v>0</v>
      </c>
      <c r="G46" s="14">
        <f>[4]Globals!H33</f>
        <v>0</v>
      </c>
      <c r="H46" s="14">
        <f>[4]Globals!I33</f>
        <v>39</v>
      </c>
      <c r="I46" s="14">
        <f>[4]Globals!J33</f>
        <v>39</v>
      </c>
      <c r="J46" s="14">
        <f>[4]Globals!K33</f>
        <v>1</v>
      </c>
      <c r="K46" s="14">
        <f>[4]Globals!L33</f>
        <v>0.74661949014396956</v>
      </c>
      <c r="L46" s="14">
        <f>[4]Globals!M33</f>
        <v>0.74661949014396956</v>
      </c>
      <c r="M46" s="14">
        <f>[4]Globals!N33</f>
        <v>0.74661949014396956</v>
      </c>
      <c r="N46" s="14">
        <f>[4]Globals!O33</f>
        <v>1</v>
      </c>
      <c r="O46" s="14">
        <f>[4]Globals!P33</f>
        <v>1</v>
      </c>
      <c r="P46" s="14">
        <f>[4]Globals!Q33</f>
        <v>1</v>
      </c>
      <c r="Q46" s="14">
        <f>[4]Globals!R33</f>
        <v>0.74661949014396956</v>
      </c>
      <c r="R46" s="14">
        <f>[4]Globals!S33</f>
        <v>0.74661949014396956</v>
      </c>
      <c r="S46" s="14">
        <f>[4]Globals!T33</f>
        <v>0.74661949014396956</v>
      </c>
      <c r="T46" s="14">
        <f>[4]Globals!U33</f>
        <v>0.74661949014396956</v>
      </c>
      <c r="U46" s="14">
        <f>[4]Globals!V33</f>
        <v>1</v>
      </c>
      <c r="V46" s="14">
        <f>[4]Globals!W33</f>
        <v>1</v>
      </c>
      <c r="W46" s="14">
        <f>[4]Globals!X33</f>
        <v>1</v>
      </c>
      <c r="X46" s="5">
        <f>[4]Globals!Y33</f>
        <v>0.74661949014396956</v>
      </c>
      <c r="Z46" s="13">
        <f t="shared" si="15"/>
        <v>1</v>
      </c>
      <c r="AA46" s="5">
        <f t="shared" si="16"/>
        <v>0.74661949014396956</v>
      </c>
      <c r="AB46" s="5">
        <f t="shared" si="17"/>
        <v>0.74661949014396956</v>
      </c>
      <c r="AC46" s="5"/>
    </row>
    <row r="47" spans="1:29" x14ac:dyDescent="0.35">
      <c r="A47" s="13" t="s">
        <v>8</v>
      </c>
      <c r="B47" s="13">
        <f>[4]Globals!C34</f>
        <v>10.058877500000159</v>
      </c>
      <c r="C47" s="14">
        <f>[4]Globals!D34</f>
        <v>10.058877500000159</v>
      </c>
      <c r="D47" s="14">
        <f>[4]Globals!E34</f>
        <v>10.058877500000159</v>
      </c>
      <c r="E47" s="14">
        <f>[4]Globals!F34</f>
        <v>0.25791993589744011</v>
      </c>
      <c r="F47" s="14">
        <f>[4]Globals!G34</f>
        <v>0</v>
      </c>
      <c r="G47" s="14">
        <f>[4]Globals!H34</f>
        <v>0</v>
      </c>
      <c r="H47" s="14">
        <f>[4]Globals!I34</f>
        <v>39</v>
      </c>
      <c r="I47" s="14">
        <f>[4]Globals!J34</f>
        <v>39</v>
      </c>
      <c r="J47" s="14">
        <f>[4]Globals!K34</f>
        <v>1</v>
      </c>
      <c r="K47" s="14">
        <f>[4]Globals!L34</f>
        <v>0.75965386287102854</v>
      </c>
      <c r="L47" s="14">
        <f>[4]Globals!M34</f>
        <v>0.75965386287102854</v>
      </c>
      <c r="M47" s="14">
        <f>[4]Globals!N34</f>
        <v>0.75965386287102854</v>
      </c>
      <c r="N47" s="14">
        <f>[4]Globals!O34</f>
        <v>1</v>
      </c>
      <c r="O47" s="14">
        <f>[4]Globals!P34</f>
        <v>1</v>
      </c>
      <c r="P47" s="14">
        <f>[4]Globals!Q34</f>
        <v>1</v>
      </c>
      <c r="Q47" s="14">
        <f>[4]Globals!R34</f>
        <v>0.75965386287102854</v>
      </c>
      <c r="R47" s="14">
        <f>[4]Globals!S34</f>
        <v>0.75965386287102854</v>
      </c>
      <c r="S47" s="14">
        <f>[4]Globals!T34</f>
        <v>0.75965386287102854</v>
      </c>
      <c r="T47" s="14">
        <f>[4]Globals!U34</f>
        <v>0.75965386287102854</v>
      </c>
      <c r="U47" s="14">
        <f>[4]Globals!V34</f>
        <v>1</v>
      </c>
      <c r="V47" s="14">
        <f>[4]Globals!W34</f>
        <v>1</v>
      </c>
      <c r="W47" s="14">
        <f>[4]Globals!X34</f>
        <v>1</v>
      </c>
      <c r="X47" s="5">
        <f>[4]Globals!Y34</f>
        <v>0.75965386287102854</v>
      </c>
      <c r="Z47" s="13">
        <f t="shared" si="15"/>
        <v>1</v>
      </c>
      <c r="AA47" s="5">
        <f t="shared" si="16"/>
        <v>0.75965386287102854</v>
      </c>
      <c r="AB47" s="5">
        <f t="shared" si="17"/>
        <v>0.75965386287102854</v>
      </c>
      <c r="AC47" s="5"/>
    </row>
    <row r="48" spans="1:29" x14ac:dyDescent="0.35">
      <c r="A48" s="13" t="s">
        <v>9</v>
      </c>
      <c r="B48" s="13">
        <f>[4]Globals!C35</f>
        <v>10.680709799999979</v>
      </c>
      <c r="C48" s="14">
        <f>[4]Globals!D35</f>
        <v>10.680709799999979</v>
      </c>
      <c r="D48" s="14">
        <f>[4]Globals!E35</f>
        <v>10.680709799999979</v>
      </c>
      <c r="E48" s="14">
        <f>[4]Globals!F35</f>
        <v>0.27386435384615337</v>
      </c>
      <c r="F48" s="14">
        <f>[4]Globals!G35</f>
        <v>0</v>
      </c>
      <c r="G48" s="14">
        <f>[4]Globals!H35</f>
        <v>0</v>
      </c>
      <c r="H48" s="14">
        <f>[4]Globals!I35</f>
        <v>39</v>
      </c>
      <c r="I48" s="14">
        <f>[4]Globals!J35</f>
        <v>39</v>
      </c>
      <c r="J48" s="14">
        <f>[4]Globals!K35</f>
        <v>1</v>
      </c>
      <c r="K48" s="14">
        <f>[4]Globals!L35</f>
        <v>0.76444443694045239</v>
      </c>
      <c r="L48" s="14">
        <f>[4]Globals!M35</f>
        <v>0.76444443694045239</v>
      </c>
      <c r="M48" s="14">
        <f>[4]Globals!N35</f>
        <v>0.76444443694045239</v>
      </c>
      <c r="N48" s="14">
        <f>[4]Globals!O35</f>
        <v>1</v>
      </c>
      <c r="O48" s="14">
        <f>[4]Globals!P35</f>
        <v>1</v>
      </c>
      <c r="P48" s="14">
        <f>[4]Globals!Q35</f>
        <v>1</v>
      </c>
      <c r="Q48" s="14">
        <f>[4]Globals!R35</f>
        <v>0.76444443694045239</v>
      </c>
      <c r="R48" s="14">
        <f>[4]Globals!S35</f>
        <v>0.76444443694045239</v>
      </c>
      <c r="S48" s="14">
        <f>[4]Globals!T35</f>
        <v>0.76444443694045239</v>
      </c>
      <c r="T48" s="14">
        <f>[4]Globals!U35</f>
        <v>0.76444443694045239</v>
      </c>
      <c r="U48" s="14">
        <f>[4]Globals!V35</f>
        <v>1</v>
      </c>
      <c r="V48" s="14">
        <f>[4]Globals!W35</f>
        <v>1</v>
      </c>
      <c r="W48" s="14">
        <f>[4]Globals!X35</f>
        <v>1</v>
      </c>
      <c r="X48" s="5">
        <f>[4]Globals!Y35</f>
        <v>0.76444443694045239</v>
      </c>
      <c r="Z48" s="13">
        <f t="shared" si="15"/>
        <v>1</v>
      </c>
      <c r="AA48" s="5">
        <f t="shared" si="16"/>
        <v>0.76444443694045239</v>
      </c>
      <c r="AB48" s="5">
        <f t="shared" si="17"/>
        <v>0.76444443694045239</v>
      </c>
      <c r="AC48" s="5"/>
    </row>
    <row r="49" spans="1:29" x14ac:dyDescent="0.35">
      <c r="A49" s="13" t="s">
        <v>10</v>
      </c>
      <c r="B49" s="13">
        <f>[4]Globals!C36</f>
        <v>11.956743299999969</v>
      </c>
      <c r="C49" s="14">
        <f>[4]Globals!D36</f>
        <v>11.956743299999969</v>
      </c>
      <c r="D49" s="14">
        <f>[4]Globals!E36</f>
        <v>11.956743299999969</v>
      </c>
      <c r="E49" s="14">
        <f>[4]Globals!F36</f>
        <v>0.30658316153846082</v>
      </c>
      <c r="F49" s="14">
        <f>[4]Globals!G36</f>
        <v>0</v>
      </c>
      <c r="G49" s="14">
        <f>[4]Globals!H36</f>
        <v>0</v>
      </c>
      <c r="H49" s="14">
        <f>[4]Globals!I36</f>
        <v>39</v>
      </c>
      <c r="I49" s="14">
        <f>[4]Globals!J36</f>
        <v>39</v>
      </c>
      <c r="J49" s="14">
        <f>[4]Globals!K36</f>
        <v>1</v>
      </c>
      <c r="K49" s="14">
        <f>[4]Globals!L36</f>
        <v>0.77703827434852912</v>
      </c>
      <c r="L49" s="14">
        <f>[4]Globals!M36</f>
        <v>0.77703827434852912</v>
      </c>
      <c r="M49" s="14">
        <f>[4]Globals!N36</f>
        <v>0.77703827434852912</v>
      </c>
      <c r="N49" s="14">
        <f>[4]Globals!O36</f>
        <v>1</v>
      </c>
      <c r="O49" s="14">
        <f>[4]Globals!P36</f>
        <v>1</v>
      </c>
      <c r="P49" s="14">
        <f>[4]Globals!Q36</f>
        <v>1</v>
      </c>
      <c r="Q49" s="14">
        <f>[4]Globals!R36</f>
        <v>0.77703827434852912</v>
      </c>
      <c r="R49" s="14">
        <f>[4]Globals!S36</f>
        <v>0.77703827434852912</v>
      </c>
      <c r="S49" s="14">
        <f>[4]Globals!T36</f>
        <v>0.77703827434852912</v>
      </c>
      <c r="T49" s="14">
        <f>[4]Globals!U36</f>
        <v>0.77703827434852912</v>
      </c>
      <c r="U49" s="14">
        <f>[4]Globals!V36</f>
        <v>1</v>
      </c>
      <c r="V49" s="14">
        <f>[4]Globals!W36</f>
        <v>1</v>
      </c>
      <c r="W49" s="14">
        <f>[4]Globals!X36</f>
        <v>1</v>
      </c>
      <c r="X49" s="5">
        <f>[4]Globals!Y36</f>
        <v>0.77703827434852912</v>
      </c>
      <c r="Z49" s="13">
        <f t="shared" si="15"/>
        <v>1</v>
      </c>
      <c r="AA49" s="5">
        <f t="shared" si="16"/>
        <v>0.77703827434852912</v>
      </c>
      <c r="AB49" s="5">
        <f t="shared" si="17"/>
        <v>0.77703827434852912</v>
      </c>
      <c r="AC49" s="5"/>
    </row>
    <row r="50" spans="1:29" x14ac:dyDescent="0.35">
      <c r="A50" s="13" t="s">
        <v>11</v>
      </c>
      <c r="B50" s="13">
        <f>B48-B46</f>
        <v>0.83553439999993451</v>
      </c>
      <c r="C50" s="14">
        <f t="shared" ref="C50:X50" si="18">C48-C46</f>
        <v>0.83553439999993451</v>
      </c>
      <c r="D50" s="14">
        <f t="shared" si="18"/>
        <v>0.83553439999993451</v>
      </c>
      <c r="E50" s="14">
        <f t="shared" si="18"/>
        <v>2.1423958974357393E-2</v>
      </c>
      <c r="F50" s="14">
        <f t="shared" si="18"/>
        <v>0</v>
      </c>
      <c r="G50" s="14">
        <f t="shared" si="18"/>
        <v>0</v>
      </c>
      <c r="H50" s="14">
        <f t="shared" si="18"/>
        <v>0</v>
      </c>
      <c r="I50" s="14">
        <f t="shared" si="18"/>
        <v>0</v>
      </c>
      <c r="J50" s="14">
        <f t="shared" si="18"/>
        <v>0</v>
      </c>
      <c r="K50" s="14">
        <f t="shared" si="18"/>
        <v>1.7824946796482832E-2</v>
      </c>
      <c r="L50" s="14">
        <f t="shared" si="18"/>
        <v>1.7824946796482832E-2</v>
      </c>
      <c r="M50" s="14">
        <f t="shared" si="18"/>
        <v>1.7824946796482832E-2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1.7824946796482832E-2</v>
      </c>
      <c r="R50" s="14">
        <f t="shared" si="18"/>
        <v>1.7824946796482832E-2</v>
      </c>
      <c r="S50" s="14">
        <f t="shared" si="18"/>
        <v>1.7824946796482832E-2</v>
      </c>
      <c r="T50" s="14">
        <f t="shared" si="18"/>
        <v>1.7824946796482832E-2</v>
      </c>
      <c r="U50" s="14">
        <f t="shared" si="18"/>
        <v>0</v>
      </c>
      <c r="V50" s="14">
        <f t="shared" si="18"/>
        <v>0</v>
      </c>
      <c r="W50" s="14">
        <f t="shared" si="18"/>
        <v>0</v>
      </c>
      <c r="X50" s="5">
        <f t="shared" si="18"/>
        <v>1.7824946796482832E-2</v>
      </c>
      <c r="Z50" s="13">
        <f t="shared" si="15"/>
        <v>0</v>
      </c>
      <c r="AA50" s="5">
        <f t="shared" si="16"/>
        <v>1.7824946796482832E-2</v>
      </c>
      <c r="AB50" s="5">
        <f t="shared" si="17"/>
        <v>1.7824946796482832E-2</v>
      </c>
      <c r="AC50" s="5"/>
    </row>
    <row r="51" spans="1:29" ht="15" thickBot="1" x14ac:dyDescent="0.4">
      <c r="A51" s="15" t="s">
        <v>12</v>
      </c>
      <c r="B51" s="15">
        <f>B49-B45</f>
        <v>2.6380961999998913</v>
      </c>
      <c r="C51" s="16">
        <f t="shared" ref="C51:X51" si="19">C49-C45</f>
        <v>2.6380961999998913</v>
      </c>
      <c r="D51" s="16">
        <f t="shared" si="19"/>
        <v>2.6380961999998913</v>
      </c>
      <c r="E51" s="16">
        <f t="shared" si="19"/>
        <v>6.7643492307689623E-2</v>
      </c>
      <c r="F51" s="16">
        <f t="shared" si="19"/>
        <v>0</v>
      </c>
      <c r="G51" s="16">
        <f t="shared" si="19"/>
        <v>0</v>
      </c>
      <c r="H51" s="16">
        <f t="shared" si="19"/>
        <v>0</v>
      </c>
      <c r="I51" s="16">
        <f t="shared" si="19"/>
        <v>0</v>
      </c>
      <c r="J51" s="16">
        <f t="shared" si="19"/>
        <v>0</v>
      </c>
      <c r="K51" s="16">
        <f t="shared" si="19"/>
        <v>5.3738718225689874E-2</v>
      </c>
      <c r="L51" s="16">
        <f t="shared" si="19"/>
        <v>5.3738718225689874E-2</v>
      </c>
      <c r="M51" s="16">
        <f t="shared" si="19"/>
        <v>5.3738718225689874E-2</v>
      </c>
      <c r="N51" s="16">
        <f t="shared" si="19"/>
        <v>0</v>
      </c>
      <c r="O51" s="16">
        <f t="shared" si="19"/>
        <v>0</v>
      </c>
      <c r="P51" s="16">
        <f t="shared" si="19"/>
        <v>0</v>
      </c>
      <c r="Q51" s="16">
        <f t="shared" si="19"/>
        <v>5.3738718225689874E-2</v>
      </c>
      <c r="R51" s="16">
        <f t="shared" si="19"/>
        <v>5.3738718225689874E-2</v>
      </c>
      <c r="S51" s="16">
        <f t="shared" si="19"/>
        <v>5.3738718225689874E-2</v>
      </c>
      <c r="T51" s="16">
        <f t="shared" si="19"/>
        <v>5.3738718225689874E-2</v>
      </c>
      <c r="U51" s="16">
        <f t="shared" si="19"/>
        <v>0</v>
      </c>
      <c r="V51" s="16">
        <f t="shared" si="19"/>
        <v>0</v>
      </c>
      <c r="W51" s="16">
        <f t="shared" si="19"/>
        <v>0</v>
      </c>
      <c r="X51" s="17">
        <f t="shared" si="19"/>
        <v>5.3738718225689874E-2</v>
      </c>
      <c r="Z51" s="15">
        <f t="shared" si="15"/>
        <v>0</v>
      </c>
      <c r="AA51" s="17">
        <f t="shared" si="16"/>
        <v>5.3738718225689874E-2</v>
      </c>
      <c r="AB51" s="17">
        <f t="shared" si="17"/>
        <v>5.3738718225689874E-2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[5]Globals!C30</f>
        <v>11.322892871999921</v>
      </c>
      <c r="C56" s="12">
        <f>[5]Globals!D30</f>
        <v>11.322892871999921</v>
      </c>
      <c r="D56" s="12">
        <f>[5]Globals!E30</f>
        <v>11.322892871999921</v>
      </c>
      <c r="E56" s="12">
        <f>[5]Globals!F30</f>
        <v>0.29033058646153648</v>
      </c>
      <c r="F56" s="12">
        <f>[5]Globals!G30</f>
        <v>0</v>
      </c>
      <c r="G56" s="12">
        <f>[5]Globals!H30</f>
        <v>0</v>
      </c>
      <c r="H56" s="12">
        <f>[5]Globals!I30</f>
        <v>39</v>
      </c>
      <c r="I56" s="12">
        <f>[5]Globals!J30</f>
        <v>39</v>
      </c>
      <c r="J56" s="12">
        <f>[5]Globals!K30</f>
        <v>1</v>
      </c>
      <c r="K56" s="12">
        <f>[5]Globals!L30</f>
        <v>0.73450465096681783</v>
      </c>
      <c r="L56" s="12">
        <f>[5]Globals!M30</f>
        <v>0.73450465096681783</v>
      </c>
      <c r="M56" s="12">
        <f>[5]Globals!N30</f>
        <v>0.73450465096681783</v>
      </c>
      <c r="N56" s="12">
        <f>[5]Globals!O30</f>
        <v>1</v>
      </c>
      <c r="O56" s="12">
        <f>[5]Globals!P30</f>
        <v>1</v>
      </c>
      <c r="P56" s="12">
        <f>[5]Globals!Q30</f>
        <v>1</v>
      </c>
      <c r="Q56" s="12">
        <f>[5]Globals!R30</f>
        <v>0.73450465096681783</v>
      </c>
      <c r="R56" s="12">
        <f>[5]Globals!S30</f>
        <v>0.73450465096681783</v>
      </c>
      <c r="S56" s="12">
        <f>[5]Globals!T30</f>
        <v>0.73450465096681783</v>
      </c>
      <c r="T56" s="12">
        <f>[5]Globals!U30</f>
        <v>0.73450465096681783</v>
      </c>
      <c r="U56" s="12">
        <f>[5]Globals!V30</f>
        <v>1</v>
      </c>
      <c r="V56" s="12">
        <f>[5]Globals!W30</f>
        <v>1</v>
      </c>
      <c r="W56" s="12">
        <f>[5]Globals!X30</f>
        <v>1</v>
      </c>
      <c r="X56" s="28">
        <f>[5]Globals!Y30</f>
        <v>0.73450465096681783</v>
      </c>
      <c r="Z56" s="27">
        <f>J56</f>
        <v>1</v>
      </c>
      <c r="AA56" s="28">
        <f>Q56</f>
        <v>0.73450465096681783</v>
      </c>
      <c r="AB56" s="28">
        <f>X56</f>
        <v>0.73450465096681783</v>
      </c>
      <c r="AC56" s="28"/>
    </row>
    <row r="57" spans="1:29" x14ac:dyDescent="0.35">
      <c r="A57" s="13" t="s">
        <v>5</v>
      </c>
      <c r="B57" s="13">
        <f>[5]Globals!C31</f>
        <v>0.32771383706754309</v>
      </c>
      <c r="C57" s="14">
        <f>[5]Globals!D31</f>
        <v>0.32771383706754309</v>
      </c>
      <c r="D57" s="14">
        <f>[5]Globals!E31</f>
        <v>0.32771383706754309</v>
      </c>
      <c r="E57" s="14">
        <f>[5]Globals!F31</f>
        <v>8.402918899167772E-3</v>
      </c>
      <c r="F57" s="14">
        <f>[5]Globals!G31</f>
        <v>0</v>
      </c>
      <c r="G57" s="14">
        <f>[5]Globals!H31</f>
        <v>0</v>
      </c>
      <c r="H57" s="14">
        <f>[5]Globals!I31</f>
        <v>0</v>
      </c>
      <c r="I57" s="14">
        <f>[5]Globals!J31</f>
        <v>0</v>
      </c>
      <c r="J57" s="14">
        <f>[5]Globals!K31</f>
        <v>0</v>
      </c>
      <c r="K57" s="14">
        <f>[5]Globals!L31</f>
        <v>6.0297519724038474E-3</v>
      </c>
      <c r="L57" s="14">
        <f>[5]Globals!M31</f>
        <v>6.0297519724038474E-3</v>
      </c>
      <c r="M57" s="14">
        <f>[5]Globals!N31</f>
        <v>6.0297519724038474E-3</v>
      </c>
      <c r="N57" s="14">
        <f>[5]Globals!O31</f>
        <v>0</v>
      </c>
      <c r="O57" s="14">
        <f>[5]Globals!P31</f>
        <v>0</v>
      </c>
      <c r="P57" s="14">
        <f>[5]Globals!Q31</f>
        <v>0</v>
      </c>
      <c r="Q57" s="14">
        <f>[5]Globals!R31</f>
        <v>6.0297519724038474E-3</v>
      </c>
      <c r="R57" s="14">
        <f>[5]Globals!S31</f>
        <v>6.0297519724038474E-3</v>
      </c>
      <c r="S57" s="14">
        <f>[5]Globals!T31</f>
        <v>6.0297519724038474E-3</v>
      </c>
      <c r="T57" s="14">
        <f>[5]Globals!U31</f>
        <v>6.0297519724038474E-3</v>
      </c>
      <c r="U57" s="14">
        <f>[5]Globals!V31</f>
        <v>0</v>
      </c>
      <c r="V57" s="14">
        <f>[5]Globals!W31</f>
        <v>0</v>
      </c>
      <c r="W57" s="14">
        <f>[5]Globals!X31</f>
        <v>0</v>
      </c>
      <c r="X57" s="5">
        <f>[5]Globals!Y31</f>
        <v>6.0297519724038474E-3</v>
      </c>
      <c r="Z57" s="13">
        <f t="shared" ref="Z57:Z64" si="20">J57</f>
        <v>0</v>
      </c>
      <c r="AA57" s="5">
        <f t="shared" ref="AA57:AA64" si="21">Q57</f>
        <v>6.0297519724038474E-3</v>
      </c>
      <c r="AB57" s="5">
        <f t="shared" ref="AB57:AB64" si="22">X57</f>
        <v>6.0297519724038474E-3</v>
      </c>
      <c r="AC57" s="5"/>
    </row>
    <row r="58" spans="1:29" x14ac:dyDescent="0.35">
      <c r="A58" s="13" t="s">
        <v>6</v>
      </c>
      <c r="B58" s="13">
        <f>[5]Globals!C32</f>
        <v>10.6859129000004</v>
      </c>
      <c r="C58" s="14">
        <f>[5]Globals!D32</f>
        <v>10.6859129000004</v>
      </c>
      <c r="D58" s="14">
        <f>[5]Globals!E32</f>
        <v>10.6859129000004</v>
      </c>
      <c r="E58" s="14">
        <f>[5]Globals!F32</f>
        <v>0.27399776666667702</v>
      </c>
      <c r="F58" s="14">
        <f>[5]Globals!G32</f>
        <v>0</v>
      </c>
      <c r="G58" s="14">
        <f>[5]Globals!H32</f>
        <v>0</v>
      </c>
      <c r="H58" s="14">
        <f>[5]Globals!I32</f>
        <v>39</v>
      </c>
      <c r="I58" s="14">
        <f>[5]Globals!J32</f>
        <v>39</v>
      </c>
      <c r="J58" s="14">
        <f>[5]Globals!K32</f>
        <v>1</v>
      </c>
      <c r="K58" s="14">
        <f>[5]Globals!L32</f>
        <v>0.7242608295335603</v>
      </c>
      <c r="L58" s="14">
        <f>[5]Globals!M32</f>
        <v>0.7242608295335603</v>
      </c>
      <c r="M58" s="14">
        <f>[5]Globals!N32</f>
        <v>0.7242608295335603</v>
      </c>
      <c r="N58" s="14">
        <f>[5]Globals!O32</f>
        <v>1</v>
      </c>
      <c r="O58" s="14">
        <f>[5]Globals!P32</f>
        <v>1</v>
      </c>
      <c r="P58" s="14">
        <f>[5]Globals!Q32</f>
        <v>1</v>
      </c>
      <c r="Q58" s="14">
        <f>[5]Globals!R32</f>
        <v>0.7242608295335603</v>
      </c>
      <c r="R58" s="14">
        <f>[5]Globals!S32</f>
        <v>0.7242608295335603</v>
      </c>
      <c r="S58" s="14">
        <f>[5]Globals!T32</f>
        <v>0.7242608295335603</v>
      </c>
      <c r="T58" s="14">
        <f>[5]Globals!U32</f>
        <v>0.7242608295335603</v>
      </c>
      <c r="U58" s="14">
        <f>[5]Globals!V32</f>
        <v>1</v>
      </c>
      <c r="V58" s="14">
        <f>[5]Globals!W32</f>
        <v>1</v>
      </c>
      <c r="W58" s="14">
        <f>[5]Globals!X32</f>
        <v>1</v>
      </c>
      <c r="X58" s="5">
        <f>[5]Globals!Y32</f>
        <v>0.7242608295335603</v>
      </c>
      <c r="Z58" s="13">
        <f t="shared" si="20"/>
        <v>1</v>
      </c>
      <c r="AA58" s="5">
        <f t="shared" si="21"/>
        <v>0.7242608295335603</v>
      </c>
      <c r="AB58" s="5">
        <f t="shared" si="22"/>
        <v>0.7242608295335603</v>
      </c>
      <c r="AC58" s="5"/>
    </row>
    <row r="59" spans="1:29" x14ac:dyDescent="0.35">
      <c r="A59" s="13" t="s">
        <v>7</v>
      </c>
      <c r="B59" s="13">
        <f>[5]Globals!C33</f>
        <v>11.052706600000141</v>
      </c>
      <c r="C59" s="14">
        <f>[5]Globals!D33</f>
        <v>11.052706600000141</v>
      </c>
      <c r="D59" s="14">
        <f>[5]Globals!E33</f>
        <v>11.052706600000141</v>
      </c>
      <c r="E59" s="14">
        <f>[5]Globals!F33</f>
        <v>0.28340273333333682</v>
      </c>
      <c r="F59" s="14">
        <f>[5]Globals!G33</f>
        <v>0</v>
      </c>
      <c r="G59" s="14">
        <f>[5]Globals!H33</f>
        <v>0</v>
      </c>
      <c r="H59" s="14">
        <f>[5]Globals!I33</f>
        <v>39</v>
      </c>
      <c r="I59" s="14">
        <f>[5]Globals!J33</f>
        <v>39</v>
      </c>
      <c r="J59" s="14">
        <f>[5]Globals!K33</f>
        <v>1</v>
      </c>
      <c r="K59" s="14">
        <f>[5]Globals!L33</f>
        <v>0.73042718865576295</v>
      </c>
      <c r="L59" s="14">
        <f>[5]Globals!M33</f>
        <v>0.73042718865576295</v>
      </c>
      <c r="M59" s="14">
        <f>[5]Globals!N33</f>
        <v>0.73042718865576295</v>
      </c>
      <c r="N59" s="14">
        <f>[5]Globals!O33</f>
        <v>1</v>
      </c>
      <c r="O59" s="14">
        <f>[5]Globals!P33</f>
        <v>1</v>
      </c>
      <c r="P59" s="14">
        <f>[5]Globals!Q33</f>
        <v>1</v>
      </c>
      <c r="Q59" s="14">
        <f>[5]Globals!R33</f>
        <v>0.73042718865576295</v>
      </c>
      <c r="R59" s="14">
        <f>[5]Globals!S33</f>
        <v>0.73042718865576295</v>
      </c>
      <c r="S59" s="14">
        <f>[5]Globals!T33</f>
        <v>0.73042718865576295</v>
      </c>
      <c r="T59" s="14">
        <f>[5]Globals!U33</f>
        <v>0.73042718865576295</v>
      </c>
      <c r="U59" s="14">
        <f>[5]Globals!V33</f>
        <v>1</v>
      </c>
      <c r="V59" s="14">
        <f>[5]Globals!W33</f>
        <v>1</v>
      </c>
      <c r="W59" s="14">
        <f>[5]Globals!X33</f>
        <v>1</v>
      </c>
      <c r="X59" s="5">
        <f>[5]Globals!Y33</f>
        <v>0.73042718865576295</v>
      </c>
      <c r="Z59" s="13">
        <f t="shared" si="20"/>
        <v>1</v>
      </c>
      <c r="AA59" s="5">
        <f t="shared" si="21"/>
        <v>0.73042718865576295</v>
      </c>
      <c r="AB59" s="5">
        <f t="shared" si="22"/>
        <v>0.73042718865576295</v>
      </c>
      <c r="AC59" s="5"/>
    </row>
    <row r="60" spans="1:29" x14ac:dyDescent="0.35">
      <c r="A60" s="13" t="s">
        <v>8</v>
      </c>
      <c r="B60" s="13">
        <f>[5]Globals!C34</f>
        <v>11.3490205</v>
      </c>
      <c r="C60" s="14">
        <f>[5]Globals!D34</f>
        <v>11.3490205</v>
      </c>
      <c r="D60" s="14">
        <f>[5]Globals!E34</f>
        <v>11.3490205</v>
      </c>
      <c r="E60" s="14">
        <f>[5]Globals!F34</f>
        <v>0.29100052564102569</v>
      </c>
      <c r="F60" s="14">
        <f>[5]Globals!G34</f>
        <v>0</v>
      </c>
      <c r="G60" s="14">
        <f>[5]Globals!H34</f>
        <v>0</v>
      </c>
      <c r="H60" s="14">
        <f>[5]Globals!I34</f>
        <v>39</v>
      </c>
      <c r="I60" s="14">
        <f>[5]Globals!J34</f>
        <v>39</v>
      </c>
      <c r="J60" s="14">
        <f>[5]Globals!K34</f>
        <v>1</v>
      </c>
      <c r="K60" s="14">
        <f>[5]Globals!L34</f>
        <v>0.7338995560333812</v>
      </c>
      <c r="L60" s="14">
        <f>[5]Globals!M34</f>
        <v>0.7338995560333812</v>
      </c>
      <c r="M60" s="14">
        <f>[5]Globals!N34</f>
        <v>0.7338995560333812</v>
      </c>
      <c r="N60" s="14">
        <f>[5]Globals!O34</f>
        <v>1</v>
      </c>
      <c r="O60" s="14">
        <f>[5]Globals!P34</f>
        <v>1</v>
      </c>
      <c r="P60" s="14">
        <f>[5]Globals!Q34</f>
        <v>1</v>
      </c>
      <c r="Q60" s="14">
        <f>[5]Globals!R34</f>
        <v>0.7338995560333812</v>
      </c>
      <c r="R60" s="14">
        <f>[5]Globals!S34</f>
        <v>0.7338995560333812</v>
      </c>
      <c r="S60" s="14">
        <f>[5]Globals!T34</f>
        <v>0.7338995560333812</v>
      </c>
      <c r="T60" s="14">
        <f>[5]Globals!U34</f>
        <v>0.7338995560333812</v>
      </c>
      <c r="U60" s="14">
        <f>[5]Globals!V34</f>
        <v>1</v>
      </c>
      <c r="V60" s="14">
        <f>[5]Globals!W34</f>
        <v>1</v>
      </c>
      <c r="W60" s="14">
        <f>[5]Globals!X34</f>
        <v>1</v>
      </c>
      <c r="X60" s="5">
        <f>[5]Globals!Y34</f>
        <v>0.7338995560333812</v>
      </c>
      <c r="Z60" s="13">
        <f t="shared" si="20"/>
        <v>1</v>
      </c>
      <c r="AA60" s="5">
        <f t="shared" si="21"/>
        <v>0.7338995560333812</v>
      </c>
      <c r="AB60" s="5">
        <f t="shared" si="22"/>
        <v>0.7338995560333812</v>
      </c>
      <c r="AC60" s="5"/>
    </row>
    <row r="61" spans="1:29" x14ac:dyDescent="0.35">
      <c r="A61" s="13" t="s">
        <v>9</v>
      </c>
      <c r="B61" s="13">
        <f>[5]Globals!C35</f>
        <v>11.542806399999851</v>
      </c>
      <c r="C61" s="14">
        <f>[5]Globals!D35</f>
        <v>11.542806399999851</v>
      </c>
      <c r="D61" s="14">
        <f>[5]Globals!E35</f>
        <v>11.542806399999851</v>
      </c>
      <c r="E61" s="14">
        <f>[5]Globals!F35</f>
        <v>0.29596939487179103</v>
      </c>
      <c r="F61" s="14">
        <f>[5]Globals!G35</f>
        <v>0</v>
      </c>
      <c r="G61" s="14">
        <f>[5]Globals!H35</f>
        <v>0</v>
      </c>
      <c r="H61" s="14">
        <f>[5]Globals!I35</f>
        <v>39</v>
      </c>
      <c r="I61" s="14">
        <f>[5]Globals!J35</f>
        <v>39</v>
      </c>
      <c r="J61" s="14">
        <f>[5]Globals!K35</f>
        <v>1</v>
      </c>
      <c r="K61" s="14">
        <f>[5]Globals!L35</f>
        <v>0.73939023053093988</v>
      </c>
      <c r="L61" s="14">
        <f>[5]Globals!M35</f>
        <v>0.73939023053093988</v>
      </c>
      <c r="M61" s="14">
        <f>[5]Globals!N35</f>
        <v>0.73939023053093988</v>
      </c>
      <c r="N61" s="14">
        <f>[5]Globals!O35</f>
        <v>1</v>
      </c>
      <c r="O61" s="14">
        <f>[5]Globals!P35</f>
        <v>1</v>
      </c>
      <c r="P61" s="14">
        <f>[5]Globals!Q35</f>
        <v>1</v>
      </c>
      <c r="Q61" s="14">
        <f>[5]Globals!R35</f>
        <v>0.73939023053093988</v>
      </c>
      <c r="R61" s="14">
        <f>[5]Globals!S35</f>
        <v>0.73939023053093988</v>
      </c>
      <c r="S61" s="14">
        <f>[5]Globals!T35</f>
        <v>0.73939023053093988</v>
      </c>
      <c r="T61" s="14">
        <f>[5]Globals!U35</f>
        <v>0.73939023053093988</v>
      </c>
      <c r="U61" s="14">
        <f>[5]Globals!V35</f>
        <v>1</v>
      </c>
      <c r="V61" s="14">
        <f>[5]Globals!W35</f>
        <v>1</v>
      </c>
      <c r="W61" s="14">
        <f>[5]Globals!X35</f>
        <v>1</v>
      </c>
      <c r="X61" s="5">
        <f>[5]Globals!Y35</f>
        <v>0.73939023053093988</v>
      </c>
      <c r="Z61" s="13">
        <f t="shared" si="20"/>
        <v>1</v>
      </c>
      <c r="AA61" s="5">
        <f t="shared" si="21"/>
        <v>0.73939023053093988</v>
      </c>
      <c r="AB61" s="5">
        <f t="shared" si="22"/>
        <v>0.73939023053093988</v>
      </c>
      <c r="AC61" s="5"/>
    </row>
    <row r="62" spans="1:29" x14ac:dyDescent="0.35">
      <c r="A62" s="13" t="s">
        <v>10</v>
      </c>
      <c r="B62" s="13">
        <f>[5]Globals!C36</f>
        <v>11.89961890000011</v>
      </c>
      <c r="C62" s="14">
        <f>[5]Globals!D36</f>
        <v>11.89961890000011</v>
      </c>
      <c r="D62" s="14">
        <f>[5]Globals!E36</f>
        <v>11.89961890000011</v>
      </c>
      <c r="E62" s="14">
        <f>[5]Globals!F36</f>
        <v>0.30511843333333599</v>
      </c>
      <c r="F62" s="14">
        <f>[5]Globals!G36</f>
        <v>0</v>
      </c>
      <c r="G62" s="14">
        <f>[5]Globals!H36</f>
        <v>0</v>
      </c>
      <c r="H62" s="14">
        <f>[5]Globals!I36</f>
        <v>39</v>
      </c>
      <c r="I62" s="14">
        <f>[5]Globals!J36</f>
        <v>39</v>
      </c>
      <c r="J62" s="14">
        <f>[5]Globals!K36</f>
        <v>1</v>
      </c>
      <c r="K62" s="14">
        <f>[5]Globals!L36</f>
        <v>0.74651562556563389</v>
      </c>
      <c r="L62" s="14">
        <f>[5]Globals!M36</f>
        <v>0.74651562556563389</v>
      </c>
      <c r="M62" s="14">
        <f>[5]Globals!N36</f>
        <v>0.74651562556563389</v>
      </c>
      <c r="N62" s="14">
        <f>[5]Globals!O36</f>
        <v>1</v>
      </c>
      <c r="O62" s="14">
        <f>[5]Globals!P36</f>
        <v>1</v>
      </c>
      <c r="P62" s="14">
        <f>[5]Globals!Q36</f>
        <v>1</v>
      </c>
      <c r="Q62" s="14">
        <f>[5]Globals!R36</f>
        <v>0.74651562556563389</v>
      </c>
      <c r="R62" s="14">
        <f>[5]Globals!S36</f>
        <v>0.74651562556563389</v>
      </c>
      <c r="S62" s="14">
        <f>[5]Globals!T36</f>
        <v>0.74651562556563389</v>
      </c>
      <c r="T62" s="14">
        <f>[5]Globals!U36</f>
        <v>0.74651562556563389</v>
      </c>
      <c r="U62" s="14">
        <f>[5]Globals!V36</f>
        <v>1</v>
      </c>
      <c r="V62" s="14">
        <f>[5]Globals!W36</f>
        <v>1</v>
      </c>
      <c r="W62" s="14">
        <f>[5]Globals!X36</f>
        <v>1</v>
      </c>
      <c r="X62" s="5">
        <f>[5]Globals!Y36</f>
        <v>0.74651562556563389</v>
      </c>
      <c r="Z62" s="13">
        <f t="shared" si="20"/>
        <v>1</v>
      </c>
      <c r="AA62" s="5">
        <f t="shared" si="21"/>
        <v>0.74651562556563389</v>
      </c>
      <c r="AB62" s="5">
        <f t="shared" si="22"/>
        <v>0.74651562556563389</v>
      </c>
      <c r="AC62" s="5"/>
    </row>
    <row r="63" spans="1:29" x14ac:dyDescent="0.35">
      <c r="A63" s="13" t="s">
        <v>11</v>
      </c>
      <c r="B63" s="13">
        <f>B61-B59</f>
        <v>0.49009979999970987</v>
      </c>
      <c r="C63" s="14">
        <f t="shared" ref="C63:X63" si="23">C61-C59</f>
        <v>0.49009979999970987</v>
      </c>
      <c r="D63" s="14">
        <f t="shared" si="23"/>
        <v>0.49009979999970987</v>
      </c>
      <c r="E63" s="14">
        <f t="shared" si="23"/>
        <v>1.2566661538454205E-2</v>
      </c>
      <c r="F63" s="14">
        <f t="shared" si="23"/>
        <v>0</v>
      </c>
      <c r="G63" s="14">
        <f t="shared" si="23"/>
        <v>0</v>
      </c>
      <c r="H63" s="14">
        <f t="shared" si="23"/>
        <v>0</v>
      </c>
      <c r="I63" s="14">
        <f t="shared" si="23"/>
        <v>0</v>
      </c>
      <c r="J63" s="14">
        <f t="shared" si="23"/>
        <v>0</v>
      </c>
      <c r="K63" s="14">
        <f t="shared" si="23"/>
        <v>8.9630418751769358E-3</v>
      </c>
      <c r="L63" s="14">
        <f t="shared" si="23"/>
        <v>8.9630418751769358E-3</v>
      </c>
      <c r="M63" s="14">
        <f t="shared" si="23"/>
        <v>8.9630418751769358E-3</v>
      </c>
      <c r="N63" s="14">
        <f t="shared" si="23"/>
        <v>0</v>
      </c>
      <c r="O63" s="14">
        <f t="shared" si="23"/>
        <v>0</v>
      </c>
      <c r="P63" s="14">
        <f t="shared" si="23"/>
        <v>0</v>
      </c>
      <c r="Q63" s="14">
        <f t="shared" si="23"/>
        <v>8.9630418751769358E-3</v>
      </c>
      <c r="R63" s="14">
        <f t="shared" si="23"/>
        <v>8.9630418751769358E-3</v>
      </c>
      <c r="S63" s="14">
        <f t="shared" si="23"/>
        <v>8.9630418751769358E-3</v>
      </c>
      <c r="T63" s="14">
        <f t="shared" si="23"/>
        <v>8.9630418751769358E-3</v>
      </c>
      <c r="U63" s="14">
        <f t="shared" si="23"/>
        <v>0</v>
      </c>
      <c r="V63" s="14">
        <f t="shared" si="23"/>
        <v>0</v>
      </c>
      <c r="W63" s="14">
        <f t="shared" si="23"/>
        <v>0</v>
      </c>
      <c r="X63" s="5">
        <f t="shared" si="23"/>
        <v>8.9630418751769358E-3</v>
      </c>
      <c r="Z63" s="13">
        <f t="shared" si="20"/>
        <v>0</v>
      </c>
      <c r="AA63" s="5">
        <f t="shared" si="21"/>
        <v>8.9630418751769358E-3</v>
      </c>
      <c r="AB63" s="5">
        <f t="shared" si="22"/>
        <v>8.9630418751769358E-3</v>
      </c>
      <c r="AC63" s="5"/>
    </row>
    <row r="64" spans="1:29" ht="15" thickBot="1" x14ac:dyDescent="0.4">
      <c r="A64" s="15" t="s">
        <v>12</v>
      </c>
      <c r="B64" s="15">
        <f>B62-B58</f>
        <v>1.2137059999997106</v>
      </c>
      <c r="C64" s="16">
        <f t="shared" ref="C64:X64" si="24">C62-C58</f>
        <v>1.2137059999997106</v>
      </c>
      <c r="D64" s="16">
        <f t="shared" si="24"/>
        <v>1.2137059999997106</v>
      </c>
      <c r="E64" s="16">
        <f t="shared" si="24"/>
        <v>3.1120666666658969E-2</v>
      </c>
      <c r="F64" s="16">
        <f t="shared" si="24"/>
        <v>0</v>
      </c>
      <c r="G64" s="16">
        <f t="shared" si="24"/>
        <v>0</v>
      </c>
      <c r="H64" s="16">
        <f t="shared" si="24"/>
        <v>0</v>
      </c>
      <c r="I64" s="16">
        <f t="shared" si="24"/>
        <v>0</v>
      </c>
      <c r="J64" s="16">
        <f t="shared" si="24"/>
        <v>0</v>
      </c>
      <c r="K64" s="16">
        <f t="shared" si="24"/>
        <v>2.2254796032073587E-2</v>
      </c>
      <c r="L64" s="16">
        <f t="shared" si="24"/>
        <v>2.2254796032073587E-2</v>
      </c>
      <c r="M64" s="16">
        <f t="shared" si="24"/>
        <v>2.2254796032073587E-2</v>
      </c>
      <c r="N64" s="16">
        <f t="shared" si="24"/>
        <v>0</v>
      </c>
      <c r="O64" s="16">
        <f t="shared" si="24"/>
        <v>0</v>
      </c>
      <c r="P64" s="16">
        <f t="shared" si="24"/>
        <v>0</v>
      </c>
      <c r="Q64" s="16">
        <f t="shared" si="24"/>
        <v>2.2254796032073587E-2</v>
      </c>
      <c r="R64" s="16">
        <f t="shared" si="24"/>
        <v>2.2254796032073587E-2</v>
      </c>
      <c r="S64" s="16">
        <f t="shared" si="24"/>
        <v>2.2254796032073587E-2</v>
      </c>
      <c r="T64" s="16">
        <f t="shared" si="24"/>
        <v>2.2254796032073587E-2</v>
      </c>
      <c r="U64" s="16">
        <f t="shared" si="24"/>
        <v>0</v>
      </c>
      <c r="V64" s="16">
        <f t="shared" si="24"/>
        <v>0</v>
      </c>
      <c r="W64" s="16">
        <f t="shared" si="24"/>
        <v>0</v>
      </c>
      <c r="X64" s="17">
        <f t="shared" si="24"/>
        <v>2.2254796032073587E-2</v>
      </c>
      <c r="Z64" s="15">
        <f t="shared" si="20"/>
        <v>0</v>
      </c>
      <c r="AA64" s="17">
        <f t="shared" si="21"/>
        <v>2.2254796032073587E-2</v>
      </c>
      <c r="AB64" s="17">
        <f t="shared" si="22"/>
        <v>2.2254796032073587E-2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[6]Globals!C30</f>
        <v>12.185290016000019</v>
      </c>
      <c r="C69" s="12">
        <f>[6]Globals!D30</f>
        <v>12.185290016000019</v>
      </c>
      <c r="D69" s="12">
        <f>[6]Globals!E30</f>
        <v>12.185290016000019</v>
      </c>
      <c r="E69" s="12">
        <f>[6]Globals!F30</f>
        <v>0.31244333374359029</v>
      </c>
      <c r="F69" s="12">
        <f>[6]Globals!G30</f>
        <v>0</v>
      </c>
      <c r="G69" s="12">
        <f>[6]Globals!H30</f>
        <v>0</v>
      </c>
      <c r="H69" s="12">
        <f>[6]Globals!I30</f>
        <v>39</v>
      </c>
      <c r="I69" s="12">
        <f>[6]Globals!J30</f>
        <v>39</v>
      </c>
      <c r="J69" s="12">
        <f>[6]Globals!K30</f>
        <v>1</v>
      </c>
      <c r="K69" s="12">
        <f>[6]Globals!L30</f>
        <v>0.71957895956357365</v>
      </c>
      <c r="L69" s="12">
        <f>[6]Globals!M30</f>
        <v>0.71957895956357365</v>
      </c>
      <c r="M69" s="12">
        <f>[6]Globals!N30</f>
        <v>0.71957895956357365</v>
      </c>
      <c r="N69" s="12">
        <f>[6]Globals!O30</f>
        <v>1</v>
      </c>
      <c r="O69" s="12">
        <f>[6]Globals!P30</f>
        <v>1</v>
      </c>
      <c r="P69" s="12">
        <f>[6]Globals!Q30</f>
        <v>1</v>
      </c>
      <c r="Q69" s="12">
        <f>[6]Globals!R30</f>
        <v>0.71957895956357365</v>
      </c>
      <c r="R69" s="12">
        <f>[6]Globals!S30</f>
        <v>0.71957895956357365</v>
      </c>
      <c r="S69" s="12">
        <f>[6]Globals!T30</f>
        <v>0.71957895956357365</v>
      </c>
      <c r="T69" s="12">
        <f>[6]Globals!U30</f>
        <v>0.71957895956357365</v>
      </c>
      <c r="U69" s="12">
        <f>[6]Globals!V30</f>
        <v>1</v>
      </c>
      <c r="V69" s="12">
        <f>[6]Globals!W30</f>
        <v>1</v>
      </c>
      <c r="W69" s="12">
        <f>[6]Globals!X30</f>
        <v>1</v>
      </c>
      <c r="X69" s="28">
        <f>[6]Globals!Y30</f>
        <v>0.71957895956357365</v>
      </c>
      <c r="Z69" s="27">
        <f>J69</f>
        <v>1</v>
      </c>
      <c r="AA69" s="28">
        <f>Q69</f>
        <v>0.71957895956357365</v>
      </c>
      <c r="AB69" s="28">
        <f>X69</f>
        <v>0.71957895956357365</v>
      </c>
      <c r="AC69" s="28"/>
    </row>
    <row r="70" spans="1:29" x14ac:dyDescent="0.35">
      <c r="A70" s="13" t="s">
        <v>5</v>
      </c>
      <c r="B70" s="13">
        <f>[6]Globals!C31</f>
        <v>0.24483314237781079</v>
      </c>
      <c r="C70" s="14">
        <f>[6]Globals!D31</f>
        <v>0.24483314237781079</v>
      </c>
      <c r="D70" s="14">
        <f>[6]Globals!E31</f>
        <v>0.24483314237781079</v>
      </c>
      <c r="E70" s="14">
        <f>[6]Globals!F31</f>
        <v>6.2777728814823273E-3</v>
      </c>
      <c r="F70" s="14">
        <f>[6]Globals!G31</f>
        <v>0</v>
      </c>
      <c r="G70" s="14">
        <f>[6]Globals!H31</f>
        <v>0</v>
      </c>
      <c r="H70" s="14">
        <f>[6]Globals!I31</f>
        <v>0</v>
      </c>
      <c r="I70" s="14">
        <f>[6]Globals!J31</f>
        <v>0</v>
      </c>
      <c r="J70" s="14">
        <f>[6]Globals!K31</f>
        <v>0</v>
      </c>
      <c r="K70" s="14">
        <f>[6]Globals!L31</f>
        <v>4.0012925478495392E-3</v>
      </c>
      <c r="L70" s="14">
        <f>[6]Globals!M31</f>
        <v>4.0012925478495392E-3</v>
      </c>
      <c r="M70" s="14">
        <f>[6]Globals!N31</f>
        <v>4.0012925478495392E-3</v>
      </c>
      <c r="N70" s="14">
        <f>[6]Globals!O31</f>
        <v>0</v>
      </c>
      <c r="O70" s="14">
        <f>[6]Globals!P31</f>
        <v>0</v>
      </c>
      <c r="P70" s="14">
        <f>[6]Globals!Q31</f>
        <v>0</v>
      </c>
      <c r="Q70" s="14">
        <f>[6]Globals!R31</f>
        <v>4.0012925478495392E-3</v>
      </c>
      <c r="R70" s="14">
        <f>[6]Globals!S31</f>
        <v>4.0012925478495392E-3</v>
      </c>
      <c r="S70" s="14">
        <f>[6]Globals!T31</f>
        <v>4.0012925478495392E-3</v>
      </c>
      <c r="T70" s="14">
        <f>[6]Globals!U31</f>
        <v>4.0012925478495392E-3</v>
      </c>
      <c r="U70" s="14">
        <f>[6]Globals!V31</f>
        <v>0</v>
      </c>
      <c r="V70" s="14">
        <f>[6]Globals!W31</f>
        <v>0</v>
      </c>
      <c r="W70" s="14">
        <f>[6]Globals!X31</f>
        <v>0</v>
      </c>
      <c r="X70" s="5">
        <f>[6]Globals!Y31</f>
        <v>4.0012925478495392E-3</v>
      </c>
      <c r="Z70" s="13">
        <f t="shared" ref="Z70:Z77" si="25">J70</f>
        <v>0</v>
      </c>
      <c r="AA70" s="5">
        <f t="shared" ref="AA70:AA77" si="26">Q70</f>
        <v>4.0012925478495392E-3</v>
      </c>
      <c r="AB70" s="5">
        <f t="shared" ref="AB70:AB77" si="27">X70</f>
        <v>4.0012925478495392E-3</v>
      </c>
      <c r="AC70" s="5"/>
    </row>
    <row r="71" spans="1:29" x14ac:dyDescent="0.35">
      <c r="A71" s="13" t="s">
        <v>6</v>
      </c>
      <c r="B71" s="13">
        <f>[6]Globals!C32</f>
        <v>11.687789500000051</v>
      </c>
      <c r="C71" s="14">
        <f>[6]Globals!D32</f>
        <v>11.687789500000051</v>
      </c>
      <c r="D71" s="14">
        <f>[6]Globals!E32</f>
        <v>11.687789500000051</v>
      </c>
      <c r="E71" s="14">
        <f>[6]Globals!F32</f>
        <v>0.29968691025641148</v>
      </c>
      <c r="F71" s="14">
        <f>[6]Globals!G32</f>
        <v>0</v>
      </c>
      <c r="G71" s="14">
        <f>[6]Globals!H32</f>
        <v>0</v>
      </c>
      <c r="H71" s="14">
        <f>[6]Globals!I32</f>
        <v>39</v>
      </c>
      <c r="I71" s="14">
        <f>[6]Globals!J32</f>
        <v>39</v>
      </c>
      <c r="J71" s="14">
        <f>[6]Globals!K32</f>
        <v>1</v>
      </c>
      <c r="K71" s="14">
        <f>[6]Globals!L32</f>
        <v>0.71330586067728496</v>
      </c>
      <c r="L71" s="14">
        <f>[6]Globals!M32</f>
        <v>0.71330586067728496</v>
      </c>
      <c r="M71" s="14">
        <f>[6]Globals!N32</f>
        <v>0.71330586067728496</v>
      </c>
      <c r="N71" s="14">
        <f>[6]Globals!O32</f>
        <v>1</v>
      </c>
      <c r="O71" s="14">
        <f>[6]Globals!P32</f>
        <v>1</v>
      </c>
      <c r="P71" s="14">
        <f>[6]Globals!Q32</f>
        <v>1</v>
      </c>
      <c r="Q71" s="14">
        <f>[6]Globals!R32</f>
        <v>0.71330586067728496</v>
      </c>
      <c r="R71" s="14">
        <f>[6]Globals!S32</f>
        <v>0.71330586067728496</v>
      </c>
      <c r="S71" s="14">
        <f>[6]Globals!T32</f>
        <v>0.71330586067728496</v>
      </c>
      <c r="T71" s="14">
        <f>[6]Globals!U32</f>
        <v>0.71330586067728496</v>
      </c>
      <c r="U71" s="14">
        <f>[6]Globals!V32</f>
        <v>1</v>
      </c>
      <c r="V71" s="14">
        <f>[6]Globals!W32</f>
        <v>1</v>
      </c>
      <c r="W71" s="14">
        <f>[6]Globals!X32</f>
        <v>1</v>
      </c>
      <c r="X71" s="5">
        <f>[6]Globals!Y32</f>
        <v>0.71330586067728496</v>
      </c>
      <c r="Z71" s="13">
        <f t="shared" si="25"/>
        <v>1</v>
      </c>
      <c r="AA71" s="5">
        <f t="shared" si="26"/>
        <v>0.71330586067728496</v>
      </c>
      <c r="AB71" s="5">
        <f t="shared" si="27"/>
        <v>0.71330586067728496</v>
      </c>
      <c r="AC71" s="5"/>
    </row>
    <row r="72" spans="1:29" x14ac:dyDescent="0.35">
      <c r="A72" s="13" t="s">
        <v>7</v>
      </c>
      <c r="B72" s="13">
        <f>[6]Globals!C33</f>
        <v>11.9504170000003</v>
      </c>
      <c r="C72" s="14">
        <f>[6]Globals!D33</f>
        <v>11.9504170000003</v>
      </c>
      <c r="D72" s="14">
        <f>[6]Globals!E33</f>
        <v>11.9504170000003</v>
      </c>
      <c r="E72" s="14">
        <f>[6]Globals!F33</f>
        <v>0.30642094871795639</v>
      </c>
      <c r="F72" s="14">
        <f>[6]Globals!G33</f>
        <v>0</v>
      </c>
      <c r="G72" s="14">
        <f>[6]Globals!H33</f>
        <v>0</v>
      </c>
      <c r="H72" s="14">
        <f>[6]Globals!I33</f>
        <v>39</v>
      </c>
      <c r="I72" s="14">
        <f>[6]Globals!J33</f>
        <v>39</v>
      </c>
      <c r="J72" s="14">
        <f>[6]Globals!K33</f>
        <v>1</v>
      </c>
      <c r="K72" s="14">
        <f>[6]Globals!L33</f>
        <v>0.71658131491007093</v>
      </c>
      <c r="L72" s="14">
        <f>[6]Globals!M33</f>
        <v>0.71658131491007093</v>
      </c>
      <c r="M72" s="14">
        <f>[6]Globals!N33</f>
        <v>0.71658131491007093</v>
      </c>
      <c r="N72" s="14">
        <f>[6]Globals!O33</f>
        <v>1</v>
      </c>
      <c r="O72" s="14">
        <f>[6]Globals!P33</f>
        <v>1</v>
      </c>
      <c r="P72" s="14">
        <f>[6]Globals!Q33</f>
        <v>1</v>
      </c>
      <c r="Q72" s="14">
        <f>[6]Globals!R33</f>
        <v>0.71658131491007093</v>
      </c>
      <c r="R72" s="14">
        <f>[6]Globals!S33</f>
        <v>0.71658131491007093</v>
      </c>
      <c r="S72" s="14">
        <f>[6]Globals!T33</f>
        <v>0.71658131491007093</v>
      </c>
      <c r="T72" s="14">
        <f>[6]Globals!U33</f>
        <v>0.71658131491007093</v>
      </c>
      <c r="U72" s="14">
        <f>[6]Globals!V33</f>
        <v>1</v>
      </c>
      <c r="V72" s="14">
        <f>[6]Globals!W33</f>
        <v>1</v>
      </c>
      <c r="W72" s="14">
        <f>[6]Globals!X33</f>
        <v>1</v>
      </c>
      <c r="X72" s="5">
        <f>[6]Globals!Y33</f>
        <v>0.71658131491007093</v>
      </c>
      <c r="Z72" s="13">
        <f t="shared" si="25"/>
        <v>1</v>
      </c>
      <c r="AA72" s="5">
        <f t="shared" si="26"/>
        <v>0.71658131491007093</v>
      </c>
      <c r="AB72" s="5">
        <f t="shared" si="27"/>
        <v>0.71658131491007093</v>
      </c>
      <c r="AC72" s="5"/>
    </row>
    <row r="73" spans="1:29" x14ac:dyDescent="0.35">
      <c r="A73" s="13" t="s">
        <v>8</v>
      </c>
      <c r="B73" s="13">
        <f>[6]Globals!C34</f>
        <v>12.227010299999961</v>
      </c>
      <c r="C73" s="14">
        <f>[6]Globals!D34</f>
        <v>12.227010299999961</v>
      </c>
      <c r="D73" s="14">
        <f>[6]Globals!E34</f>
        <v>12.227010299999961</v>
      </c>
      <c r="E73" s="14">
        <f>[6]Globals!F34</f>
        <v>0.31351308461538357</v>
      </c>
      <c r="F73" s="14">
        <f>[6]Globals!G34</f>
        <v>0</v>
      </c>
      <c r="G73" s="14">
        <f>[6]Globals!H34</f>
        <v>0</v>
      </c>
      <c r="H73" s="14">
        <f>[6]Globals!I34</f>
        <v>39</v>
      </c>
      <c r="I73" s="14">
        <f>[6]Globals!J34</f>
        <v>39</v>
      </c>
      <c r="J73" s="14">
        <f>[6]Globals!K34</f>
        <v>1</v>
      </c>
      <c r="K73" s="14">
        <f>[6]Globals!L34</f>
        <v>0.71884318759890453</v>
      </c>
      <c r="L73" s="14">
        <f>[6]Globals!M34</f>
        <v>0.71884318759890453</v>
      </c>
      <c r="M73" s="14">
        <f>[6]Globals!N34</f>
        <v>0.71884318759890453</v>
      </c>
      <c r="N73" s="14">
        <f>[6]Globals!O34</f>
        <v>1</v>
      </c>
      <c r="O73" s="14">
        <f>[6]Globals!P34</f>
        <v>1</v>
      </c>
      <c r="P73" s="14">
        <f>[6]Globals!Q34</f>
        <v>1</v>
      </c>
      <c r="Q73" s="14">
        <f>[6]Globals!R34</f>
        <v>0.71884318759890453</v>
      </c>
      <c r="R73" s="14">
        <f>[6]Globals!S34</f>
        <v>0.71884318759890453</v>
      </c>
      <c r="S73" s="14">
        <f>[6]Globals!T34</f>
        <v>0.71884318759890453</v>
      </c>
      <c r="T73" s="14">
        <f>[6]Globals!U34</f>
        <v>0.71884318759890453</v>
      </c>
      <c r="U73" s="14">
        <f>[6]Globals!V34</f>
        <v>1</v>
      </c>
      <c r="V73" s="14">
        <f>[6]Globals!W34</f>
        <v>1</v>
      </c>
      <c r="W73" s="14">
        <f>[6]Globals!X34</f>
        <v>1</v>
      </c>
      <c r="X73" s="5">
        <f>[6]Globals!Y34</f>
        <v>0.71884318759890453</v>
      </c>
      <c r="Z73" s="13">
        <f t="shared" si="25"/>
        <v>1</v>
      </c>
      <c r="AA73" s="5">
        <f t="shared" si="26"/>
        <v>0.71884318759890453</v>
      </c>
      <c r="AB73" s="5">
        <f t="shared" si="27"/>
        <v>0.71884318759890453</v>
      </c>
      <c r="AC73" s="5"/>
    </row>
    <row r="74" spans="1:29" x14ac:dyDescent="0.35">
      <c r="A74" s="13" t="s">
        <v>9</v>
      </c>
      <c r="B74" s="13">
        <f>[6]Globals!C35</f>
        <v>12.36767979999993</v>
      </c>
      <c r="C74" s="14">
        <f>[6]Globals!D35</f>
        <v>12.36767979999993</v>
      </c>
      <c r="D74" s="14">
        <f>[6]Globals!E35</f>
        <v>12.36767979999993</v>
      </c>
      <c r="E74" s="14">
        <f>[6]Globals!F35</f>
        <v>0.31711999487179321</v>
      </c>
      <c r="F74" s="14">
        <f>[6]Globals!G35</f>
        <v>0</v>
      </c>
      <c r="G74" s="14">
        <f>[6]Globals!H35</f>
        <v>0</v>
      </c>
      <c r="H74" s="14">
        <f>[6]Globals!I35</f>
        <v>39</v>
      </c>
      <c r="I74" s="14">
        <f>[6]Globals!J35</f>
        <v>39</v>
      </c>
      <c r="J74" s="14">
        <f>[6]Globals!K35</f>
        <v>1</v>
      </c>
      <c r="K74" s="14">
        <f>[6]Globals!L35</f>
        <v>0.72340567291302471</v>
      </c>
      <c r="L74" s="14">
        <f>[6]Globals!M35</f>
        <v>0.72340567291302471</v>
      </c>
      <c r="M74" s="14">
        <f>[6]Globals!N35</f>
        <v>0.72340567291302471</v>
      </c>
      <c r="N74" s="14">
        <f>[6]Globals!O35</f>
        <v>1</v>
      </c>
      <c r="O74" s="14">
        <f>[6]Globals!P35</f>
        <v>1</v>
      </c>
      <c r="P74" s="14">
        <f>[6]Globals!Q35</f>
        <v>1</v>
      </c>
      <c r="Q74" s="14">
        <f>[6]Globals!R35</f>
        <v>0.72340567291302471</v>
      </c>
      <c r="R74" s="14">
        <f>[6]Globals!S35</f>
        <v>0.72340567291302471</v>
      </c>
      <c r="S74" s="14">
        <f>[6]Globals!T35</f>
        <v>0.72340567291302471</v>
      </c>
      <c r="T74" s="14">
        <f>[6]Globals!U35</f>
        <v>0.72340567291302471</v>
      </c>
      <c r="U74" s="14">
        <f>[6]Globals!V35</f>
        <v>1</v>
      </c>
      <c r="V74" s="14">
        <f>[6]Globals!W35</f>
        <v>1</v>
      </c>
      <c r="W74" s="14">
        <f>[6]Globals!X35</f>
        <v>1</v>
      </c>
      <c r="X74" s="5">
        <f>[6]Globals!Y35</f>
        <v>0.72340567291302471</v>
      </c>
      <c r="Z74" s="13">
        <f t="shared" si="25"/>
        <v>1</v>
      </c>
      <c r="AA74" s="5">
        <f t="shared" si="26"/>
        <v>0.72340567291302471</v>
      </c>
      <c r="AB74" s="5">
        <f t="shared" si="27"/>
        <v>0.72340567291302471</v>
      </c>
      <c r="AC74" s="5"/>
    </row>
    <row r="75" spans="1:29" x14ac:dyDescent="0.35">
      <c r="A75" s="13" t="s">
        <v>10</v>
      </c>
      <c r="B75" s="13">
        <f>[6]Globals!C36</f>
        <v>12.575659899999691</v>
      </c>
      <c r="C75" s="14">
        <f>[6]Globals!D36</f>
        <v>12.575659899999691</v>
      </c>
      <c r="D75" s="14">
        <f>[6]Globals!E36</f>
        <v>12.575659899999691</v>
      </c>
      <c r="E75" s="14">
        <f>[6]Globals!F36</f>
        <v>0.32245281794871011</v>
      </c>
      <c r="F75" s="14">
        <f>[6]Globals!G36</f>
        <v>0</v>
      </c>
      <c r="G75" s="14">
        <f>[6]Globals!H36</f>
        <v>0</v>
      </c>
      <c r="H75" s="14">
        <f>[6]Globals!I36</f>
        <v>39</v>
      </c>
      <c r="I75" s="14">
        <f>[6]Globals!J36</f>
        <v>39</v>
      </c>
      <c r="J75" s="14">
        <f>[6]Globals!K36</f>
        <v>1</v>
      </c>
      <c r="K75" s="14">
        <f>[6]Globals!L36</f>
        <v>0.72788714862381154</v>
      </c>
      <c r="L75" s="14">
        <f>[6]Globals!M36</f>
        <v>0.72788714862381154</v>
      </c>
      <c r="M75" s="14">
        <f>[6]Globals!N36</f>
        <v>0.72788714862381154</v>
      </c>
      <c r="N75" s="14">
        <f>[6]Globals!O36</f>
        <v>1</v>
      </c>
      <c r="O75" s="14">
        <f>[6]Globals!P36</f>
        <v>1</v>
      </c>
      <c r="P75" s="14">
        <f>[6]Globals!Q36</f>
        <v>1</v>
      </c>
      <c r="Q75" s="14">
        <f>[6]Globals!R36</f>
        <v>0.72788714862381154</v>
      </c>
      <c r="R75" s="14">
        <f>[6]Globals!S36</f>
        <v>0.72788714862381154</v>
      </c>
      <c r="S75" s="14">
        <f>[6]Globals!T36</f>
        <v>0.72788714862381154</v>
      </c>
      <c r="T75" s="14">
        <f>[6]Globals!U36</f>
        <v>0.72788714862381154</v>
      </c>
      <c r="U75" s="14">
        <f>[6]Globals!V36</f>
        <v>1</v>
      </c>
      <c r="V75" s="14">
        <f>[6]Globals!W36</f>
        <v>1</v>
      </c>
      <c r="W75" s="14">
        <f>[6]Globals!X36</f>
        <v>1</v>
      </c>
      <c r="X75" s="5">
        <f>[6]Globals!Y36</f>
        <v>0.72788714862381154</v>
      </c>
      <c r="Z75" s="13">
        <f t="shared" si="25"/>
        <v>1</v>
      </c>
      <c r="AA75" s="5">
        <f t="shared" si="26"/>
        <v>0.72788714862381154</v>
      </c>
      <c r="AB75" s="5">
        <f t="shared" si="27"/>
        <v>0.72788714862381154</v>
      </c>
      <c r="AC75" s="5"/>
    </row>
    <row r="76" spans="1:29" x14ac:dyDescent="0.35">
      <c r="A76" s="13" t="s">
        <v>11</v>
      </c>
      <c r="B76" s="13">
        <f>B74-B72</f>
        <v>0.41726279999963012</v>
      </c>
      <c r="C76" s="14">
        <f t="shared" ref="C76:X76" si="28">C74-C72</f>
        <v>0.41726279999963012</v>
      </c>
      <c r="D76" s="14">
        <f t="shared" si="28"/>
        <v>0.41726279999963012</v>
      </c>
      <c r="E76" s="14">
        <f t="shared" si="28"/>
        <v>1.0699046153836822E-2</v>
      </c>
      <c r="F76" s="14">
        <f t="shared" si="28"/>
        <v>0</v>
      </c>
      <c r="G76" s="14">
        <f t="shared" si="28"/>
        <v>0</v>
      </c>
      <c r="H76" s="14">
        <f t="shared" si="28"/>
        <v>0</v>
      </c>
      <c r="I76" s="14">
        <f t="shared" si="28"/>
        <v>0</v>
      </c>
      <c r="J76" s="14">
        <f t="shared" si="28"/>
        <v>0</v>
      </c>
      <c r="K76" s="14">
        <f t="shared" si="28"/>
        <v>6.8243580029537787E-3</v>
      </c>
      <c r="L76" s="14">
        <f t="shared" si="28"/>
        <v>6.8243580029537787E-3</v>
      </c>
      <c r="M76" s="14">
        <f t="shared" si="28"/>
        <v>6.8243580029537787E-3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6.8243580029537787E-3</v>
      </c>
      <c r="R76" s="14">
        <f t="shared" si="28"/>
        <v>6.8243580029537787E-3</v>
      </c>
      <c r="S76" s="14">
        <f t="shared" si="28"/>
        <v>6.8243580029537787E-3</v>
      </c>
      <c r="T76" s="14">
        <f t="shared" si="28"/>
        <v>6.8243580029537787E-3</v>
      </c>
      <c r="U76" s="14">
        <f t="shared" si="28"/>
        <v>0</v>
      </c>
      <c r="V76" s="14">
        <f t="shared" si="28"/>
        <v>0</v>
      </c>
      <c r="W76" s="14">
        <f t="shared" si="28"/>
        <v>0</v>
      </c>
      <c r="X76" s="5">
        <f t="shared" si="28"/>
        <v>6.8243580029537787E-3</v>
      </c>
      <c r="Z76" s="13">
        <f t="shared" si="25"/>
        <v>0</v>
      </c>
      <c r="AA76" s="5">
        <f t="shared" si="26"/>
        <v>6.8243580029537787E-3</v>
      </c>
      <c r="AB76" s="5">
        <f t="shared" si="27"/>
        <v>6.8243580029537787E-3</v>
      </c>
      <c r="AC76" s="5"/>
    </row>
    <row r="77" spans="1:29" ht="15" thickBot="1" x14ac:dyDescent="0.4">
      <c r="A77" s="15" t="s">
        <v>12</v>
      </c>
      <c r="B77" s="15">
        <f>B75-B71</f>
        <v>0.88787039999964001</v>
      </c>
      <c r="C77" s="16">
        <f t="shared" ref="C77:X77" si="29">C75-C71</f>
        <v>0.88787039999964001</v>
      </c>
      <c r="D77" s="16">
        <f t="shared" si="29"/>
        <v>0.88787039999964001</v>
      </c>
      <c r="E77" s="16">
        <f t="shared" si="29"/>
        <v>2.2765907692298637E-2</v>
      </c>
      <c r="F77" s="16">
        <f t="shared" si="29"/>
        <v>0</v>
      </c>
      <c r="G77" s="16">
        <f t="shared" si="29"/>
        <v>0</v>
      </c>
      <c r="H77" s="16">
        <f t="shared" si="29"/>
        <v>0</v>
      </c>
      <c r="I77" s="16">
        <f t="shared" si="29"/>
        <v>0</v>
      </c>
      <c r="J77" s="16">
        <f t="shared" si="29"/>
        <v>0</v>
      </c>
      <c r="K77" s="16">
        <f t="shared" si="29"/>
        <v>1.4581287946526578E-2</v>
      </c>
      <c r="L77" s="16">
        <f t="shared" si="29"/>
        <v>1.4581287946526578E-2</v>
      </c>
      <c r="M77" s="16">
        <f t="shared" si="29"/>
        <v>1.4581287946526578E-2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1.4581287946526578E-2</v>
      </c>
      <c r="R77" s="16">
        <f t="shared" si="29"/>
        <v>1.4581287946526578E-2</v>
      </c>
      <c r="S77" s="16">
        <f t="shared" si="29"/>
        <v>1.4581287946526578E-2</v>
      </c>
      <c r="T77" s="16">
        <f t="shared" si="29"/>
        <v>1.4581287946526578E-2</v>
      </c>
      <c r="U77" s="16">
        <f t="shared" si="29"/>
        <v>0</v>
      </c>
      <c r="V77" s="16">
        <f t="shared" si="29"/>
        <v>0</v>
      </c>
      <c r="W77" s="16">
        <f t="shared" si="29"/>
        <v>0</v>
      </c>
      <c r="X77" s="17">
        <f t="shared" si="29"/>
        <v>1.4581287946526578E-2</v>
      </c>
      <c r="Z77" s="15">
        <f t="shared" si="25"/>
        <v>0</v>
      </c>
      <c r="AA77" s="17">
        <f t="shared" si="26"/>
        <v>1.4581287946526578E-2</v>
      </c>
      <c r="AB77" s="17">
        <f t="shared" si="27"/>
        <v>1.4581287946526578E-2</v>
      </c>
      <c r="AC77" s="17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{9DB88772-8EAF-4DC5-8065-AD9ED259D203}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{72CA6DB1-9769-440C-B4ED-05690BAAC395}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{48143C53-B7E0-48EC-B61E-246C8169598E}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{B067A6AB-2024-4E70-8C44-B218C7A776AC}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{F6A7273F-9AA6-4B57-8F56-D34BD195D2D2}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{DAF6362F-E89A-4FEE-89F2-61C22AE9D653}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{1A912922-BBAA-4D0A-A138-1D1195383483}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{BF7319D7-9ABE-4566-A0C6-DCA67FC123A8}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{A9C578A8-C59B-4C5B-BCB1-6B94CBFA57D6}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{FF1B873B-2E91-42F4-BA4D-7E09F9453214}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{830C8094-EAB9-4CD8-B248-FDFB227CB77D}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{B883DE7B-CA00-40BB-9E3C-91EC3B33BA14}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{EEC101F0-350F-4295-BFA7-F3D41BAFBE6A}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{9EDB24CB-EB84-4D10-A6D2-51E1A135AE21}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{6AC96DE8-19C7-4FA3-8C28-D38DC72FA150}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{612062F3-0576-46A3-825F-18B054E70DC5}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{9E5536A3-E198-4B04-9F65-07C682B61CA0}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{CD69498D-161D-4305-88B6-06F224F64251}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B88772-8EAF-4DC5-8065-AD9ED259D2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2CA6DB1-9769-440C-B4ED-05690BAAC39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48143C53-B7E0-48EC-B61E-246C816959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067A6AB-2024-4E70-8C44-B218C7A776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F6A7273F-9AA6-4B57-8F56-D34BD195D2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DAF6362F-E89A-4FEE-89F2-61C22AE9D6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1A912922-BBAA-4D0A-A138-1D119538348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BF7319D7-9ABE-4566-A0C6-DCA67FC123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A9C578A8-C59B-4C5B-BCB1-6B94CBFA57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FF1B873B-2E91-42F4-BA4D-7E09F94532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30C8094-EAB9-4CD8-B248-FDFB227CB7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883DE7B-CA00-40BB-9E3C-91EC3B33BA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EEC101F0-350F-4295-BFA7-F3D41BAFBE6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9EDB24CB-EB84-4D10-A6D2-51E1A135AE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6AC96DE8-19C7-4FA3-8C28-D38DC72FA15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612062F3-0576-46A3-825F-18B054E70D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9E5536A3-E198-4B04-9F65-07C682B61C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D69498D-161D-4305-88B6-06F224F642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76F0167A-7B2F-47BE-803F-9F231D450A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PS1'!Z69:AB69</xm:f>
              <xm:sqref>AC69</xm:sqref>
            </x14:sparkline>
            <x14:sparkline>
              <xm:f>'Globals PS1'!Z70:AB70</xm:f>
              <xm:sqref>AC70</xm:sqref>
            </x14:sparkline>
            <x14:sparkline>
              <xm:f>'Globals PS1'!Z71:AB71</xm:f>
              <xm:sqref>AC71</xm:sqref>
            </x14:sparkline>
            <x14:sparkline>
              <xm:f>'Globals PS1'!Z72:AB72</xm:f>
              <xm:sqref>AC72</xm:sqref>
            </x14:sparkline>
            <x14:sparkline>
              <xm:f>'Globals PS1'!Z73:AB73</xm:f>
              <xm:sqref>AC73</xm:sqref>
            </x14:sparkline>
            <x14:sparkline>
              <xm:f>'Globals PS1'!Z74:AB74</xm:f>
              <xm:sqref>AC74</xm:sqref>
            </x14:sparkline>
            <x14:sparkline>
              <xm:f>'Globals PS1'!Z75:AB75</xm:f>
              <xm:sqref>AC75</xm:sqref>
            </x14:sparkline>
            <x14:sparkline>
              <xm:f>'Globals PS1'!Z76:AB76</xm:f>
              <xm:sqref>AC76</xm:sqref>
            </x14:sparkline>
            <x14:sparkline>
              <xm:f>'Globals PS1'!Z77:AB77</xm:f>
              <xm:sqref>AC77</xm:sqref>
            </x14:sparkline>
          </x14:sparklines>
        </x14:sparklineGroup>
        <x14:sparklineGroup manualMax="1" manualMin="0" type="column" displayEmptyCellsAs="gap" high="1" minAxisType="custom" maxAxisType="custom" xr2:uid="{15261AFC-2DF2-4112-B520-6F25037C30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PS1'!Z56:AB56</xm:f>
              <xm:sqref>AC56</xm:sqref>
            </x14:sparkline>
            <x14:sparkline>
              <xm:f>'Globals PS1'!Z57:AB57</xm:f>
              <xm:sqref>AC57</xm:sqref>
            </x14:sparkline>
            <x14:sparkline>
              <xm:f>'Globals PS1'!Z58:AB58</xm:f>
              <xm:sqref>AC58</xm:sqref>
            </x14:sparkline>
            <x14:sparkline>
              <xm:f>'Globals PS1'!Z59:AB59</xm:f>
              <xm:sqref>AC59</xm:sqref>
            </x14:sparkline>
            <x14:sparkline>
              <xm:f>'Globals PS1'!Z60:AB60</xm:f>
              <xm:sqref>AC60</xm:sqref>
            </x14:sparkline>
            <x14:sparkline>
              <xm:f>'Globals PS1'!Z61:AB61</xm:f>
              <xm:sqref>AC61</xm:sqref>
            </x14:sparkline>
            <x14:sparkline>
              <xm:f>'Globals PS1'!Z62:AB62</xm:f>
              <xm:sqref>AC62</xm:sqref>
            </x14:sparkline>
            <x14:sparkline>
              <xm:f>'Globals PS1'!Z63:AB63</xm:f>
              <xm:sqref>AC63</xm:sqref>
            </x14:sparkline>
            <x14:sparkline>
              <xm:f>'Globals PS1'!Z64:AB64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7D9842FD-496B-4F7B-877C-441D1EDDB5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PS1'!Z43:AB43</xm:f>
              <xm:sqref>AC43</xm:sqref>
            </x14:sparkline>
            <x14:sparkline>
              <xm:f>'Globals PS1'!Z44:AB44</xm:f>
              <xm:sqref>AC44</xm:sqref>
            </x14:sparkline>
            <x14:sparkline>
              <xm:f>'Globals PS1'!Z45:AB45</xm:f>
              <xm:sqref>AC45</xm:sqref>
            </x14:sparkline>
            <x14:sparkline>
              <xm:f>'Globals PS1'!Z46:AB46</xm:f>
              <xm:sqref>AC46</xm:sqref>
            </x14:sparkline>
            <x14:sparkline>
              <xm:f>'Globals PS1'!Z47:AB47</xm:f>
              <xm:sqref>AC47</xm:sqref>
            </x14:sparkline>
            <x14:sparkline>
              <xm:f>'Globals PS1'!Z48:AB48</xm:f>
              <xm:sqref>AC48</xm:sqref>
            </x14:sparkline>
            <x14:sparkline>
              <xm:f>'Globals PS1'!Z49:AB49</xm:f>
              <xm:sqref>AC49</xm:sqref>
            </x14:sparkline>
            <x14:sparkline>
              <xm:f>'Globals PS1'!Z50:AB50</xm:f>
              <xm:sqref>AC50</xm:sqref>
            </x14:sparkline>
            <x14:sparkline>
              <xm:f>'Globals PS1'!Z51:AB51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D2E7E861-D209-4B42-A9DE-0B6E2B90F1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PS1'!Z30:AB30</xm:f>
              <xm:sqref>AC30</xm:sqref>
            </x14:sparkline>
            <x14:sparkline>
              <xm:f>'Globals PS1'!Z31:AB31</xm:f>
              <xm:sqref>AC31</xm:sqref>
            </x14:sparkline>
            <x14:sparkline>
              <xm:f>'Globals PS1'!Z32:AB32</xm:f>
              <xm:sqref>AC32</xm:sqref>
            </x14:sparkline>
            <x14:sparkline>
              <xm:f>'Globals PS1'!Z33:AB33</xm:f>
              <xm:sqref>AC33</xm:sqref>
            </x14:sparkline>
            <x14:sparkline>
              <xm:f>'Globals PS1'!Z34:AB34</xm:f>
              <xm:sqref>AC34</xm:sqref>
            </x14:sparkline>
            <x14:sparkline>
              <xm:f>'Globals PS1'!Z35:AB35</xm:f>
              <xm:sqref>AC35</xm:sqref>
            </x14:sparkline>
            <x14:sparkline>
              <xm:f>'Globals PS1'!Z36:AB36</xm:f>
              <xm:sqref>AC36</xm:sqref>
            </x14:sparkline>
            <x14:sparkline>
              <xm:f>'Globals PS1'!Z37:AB37</xm:f>
              <xm:sqref>AC37</xm:sqref>
            </x14:sparkline>
            <x14:sparkline>
              <xm:f>'Globals PS1'!Z38:AB38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16AF4D3B-75ED-4A29-B7E0-C2891A29C3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PS1'!Z4:AB4</xm:f>
              <xm:sqref>AC4</xm:sqref>
            </x14:sparkline>
            <x14:sparkline>
              <xm:f>'Globals PS1'!Z5:AB5</xm:f>
              <xm:sqref>AC5</xm:sqref>
            </x14:sparkline>
            <x14:sparkline>
              <xm:f>'Globals PS1'!Z6:AB6</xm:f>
              <xm:sqref>AC6</xm:sqref>
            </x14:sparkline>
            <x14:sparkline>
              <xm:f>'Globals PS1'!Z7:AB7</xm:f>
              <xm:sqref>AC7</xm:sqref>
            </x14:sparkline>
            <x14:sparkline>
              <xm:f>'Globals PS1'!Z8:AB8</xm:f>
              <xm:sqref>AC8</xm:sqref>
            </x14:sparkline>
            <x14:sparkline>
              <xm:f>'Globals PS1'!Z9:AB9</xm:f>
              <xm:sqref>AC9</xm:sqref>
            </x14:sparkline>
            <x14:sparkline>
              <xm:f>'Globals PS1'!Z10:AB10</xm:f>
              <xm:sqref>AC10</xm:sqref>
            </x14:sparkline>
            <x14:sparkline>
              <xm:f>'Globals PS1'!Z11:AB11</xm:f>
              <xm:sqref>AC11</xm:sqref>
            </x14:sparkline>
            <x14:sparkline>
              <xm:f>'Globals PS1'!Z12:AB12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003C28A7-A162-4003-8B50-72FE3A218E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PS1'!Z17:AB17</xm:f>
              <xm:sqref>AC17</xm:sqref>
            </x14:sparkline>
            <x14:sparkline>
              <xm:f>'Globals PS1'!Z18:AB18</xm:f>
              <xm:sqref>AC18</xm:sqref>
            </x14:sparkline>
            <x14:sparkline>
              <xm:f>'Globals PS1'!Z19:AB19</xm:f>
              <xm:sqref>AC19</xm:sqref>
            </x14:sparkline>
            <x14:sparkline>
              <xm:f>'Globals PS1'!Z20:AB20</xm:f>
              <xm:sqref>AC20</xm:sqref>
            </x14:sparkline>
            <x14:sparkline>
              <xm:f>'Globals PS1'!Z21:AB21</xm:f>
              <xm:sqref>AC21</xm:sqref>
            </x14:sparkline>
            <x14:sparkline>
              <xm:f>'Globals PS1'!Z22:AB22</xm:f>
              <xm:sqref>AC22</xm:sqref>
            </x14:sparkline>
            <x14:sparkline>
              <xm:f>'Globals PS1'!Z23:AB23</xm:f>
              <xm:sqref>AC23</xm:sqref>
            </x14:sparkline>
            <x14:sparkline>
              <xm:f>'Globals PS1'!Z24:AB24</xm:f>
              <xm:sqref>AC24</xm:sqref>
            </x14:sparkline>
            <x14:sparkline>
              <xm:f>'Globals PS1'!Z25:AB25</xm:f>
              <xm:sqref>AC25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A4DF-96A2-4810-8B70-7850474424A4}">
  <dimension ref="A1:AC77"/>
  <sheetViews>
    <sheetView workbookViewId="0">
      <selection activeCell="AG18" sqref="AG18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[7]Globals!C30</f>
        <v>17.27488032399993</v>
      </c>
      <c r="C4" s="12">
        <f>[7]Globals!D30</f>
        <v>17.27488032399993</v>
      </c>
      <c r="D4" s="12">
        <f>[7]Globals!E30</f>
        <v>17.27488032399993</v>
      </c>
      <c r="E4" s="12">
        <f>[7]Globals!F30</f>
        <v>0.32088741047409819</v>
      </c>
      <c r="F4" s="12">
        <f>[7]Globals!G30</f>
        <v>0</v>
      </c>
      <c r="G4" s="12">
        <f>[7]Globals!H30</f>
        <v>0</v>
      </c>
      <c r="H4" s="12">
        <f>[7]Globals!I30</f>
        <v>53.8</v>
      </c>
      <c r="I4" s="12">
        <f>[7]Globals!J30</f>
        <v>53.8</v>
      </c>
      <c r="J4" s="12">
        <f>[7]Globals!K30</f>
        <v>0.98545454545454558</v>
      </c>
      <c r="K4" s="12">
        <f>[7]Globals!L30</f>
        <v>0.6565734772868862</v>
      </c>
      <c r="L4" s="12">
        <f>[7]Globals!M30</f>
        <v>0.6565734772868862</v>
      </c>
      <c r="M4" s="12">
        <f>[7]Globals!N30</f>
        <v>0.6565734772868862</v>
      </c>
      <c r="N4" s="12">
        <f>[7]Globals!O30</f>
        <v>1</v>
      </c>
      <c r="O4" s="12">
        <f>[7]Globals!P30</f>
        <v>1</v>
      </c>
      <c r="P4" s="12">
        <f>[7]Globals!Q30</f>
        <v>1</v>
      </c>
      <c r="Q4" s="12">
        <f>[7]Globals!R30</f>
        <v>0.6565734772868862</v>
      </c>
      <c r="R4" s="12">
        <f>[7]Globals!S30</f>
        <v>0.64717752429865993</v>
      </c>
      <c r="S4" s="12">
        <f>[7]Globals!T30</f>
        <v>0.64717752429865993</v>
      </c>
      <c r="T4" s="12">
        <f>[7]Globals!U30</f>
        <v>0.64717752429865993</v>
      </c>
      <c r="U4" s="12">
        <f>[7]Globals!V30</f>
        <v>0.98545454545454558</v>
      </c>
      <c r="V4" s="12">
        <f>[7]Globals!W30</f>
        <v>0.98545454545454558</v>
      </c>
      <c r="W4" s="12">
        <f>[7]Globals!X30</f>
        <v>0.98545454545454558</v>
      </c>
      <c r="X4" s="28">
        <f>[7]Globals!Y30</f>
        <v>0.64717752429865993</v>
      </c>
      <c r="Z4" s="27">
        <f>J4</f>
        <v>0.98545454545454558</v>
      </c>
      <c r="AA4" s="28">
        <f>Q4</f>
        <v>0.6565734772868862</v>
      </c>
      <c r="AB4" s="28">
        <f>X4</f>
        <v>0.64717752429865993</v>
      </c>
      <c r="AC4" s="28"/>
    </row>
    <row r="5" spans="1:29" x14ac:dyDescent="0.35">
      <c r="A5" s="13" t="s">
        <v>5</v>
      </c>
      <c r="B5" s="13">
        <f>[7]Globals!C31</f>
        <v>2.2662064173333198</v>
      </c>
      <c r="C5" s="14">
        <f>[7]Globals!D31</f>
        <v>2.2662064173333198</v>
      </c>
      <c r="D5" s="14">
        <f>[7]Globals!E31</f>
        <v>2.2662064173333198</v>
      </c>
      <c r="E5" s="14">
        <f>[7]Globals!F31</f>
        <v>3.9560814826340142E-2</v>
      </c>
      <c r="F5" s="14">
        <f>[7]Globals!G31</f>
        <v>0</v>
      </c>
      <c r="G5" s="14">
        <f>[7]Globals!H31</f>
        <v>0</v>
      </c>
      <c r="H5" s="14">
        <f>[7]Globals!I31</f>
        <v>1</v>
      </c>
      <c r="I5" s="14">
        <f>[7]Globals!J31</f>
        <v>1</v>
      </c>
      <c r="J5" s="14">
        <f>[7]Globals!K31</f>
        <v>1.8181818181818191E-2</v>
      </c>
      <c r="K5" s="14">
        <f>[7]Globals!L31</f>
        <v>1.9999785721873511E-2</v>
      </c>
      <c r="L5" s="14">
        <f>[7]Globals!M31</f>
        <v>1.9999785721873511E-2</v>
      </c>
      <c r="M5" s="14">
        <f>[7]Globals!N31</f>
        <v>1.9999785721873511E-2</v>
      </c>
      <c r="N5" s="14">
        <f>[7]Globals!O31</f>
        <v>0</v>
      </c>
      <c r="O5" s="14">
        <f>[7]Globals!P31</f>
        <v>0</v>
      </c>
      <c r="P5" s="14">
        <f>[7]Globals!Q31</f>
        <v>0</v>
      </c>
      <c r="Q5" s="14">
        <f>[7]Globals!R31</f>
        <v>1.9999785721873511E-2</v>
      </c>
      <c r="R5" s="14">
        <f>[7]Globals!S31</f>
        <v>2.7042092623558622E-2</v>
      </c>
      <c r="S5" s="14">
        <f>[7]Globals!T31</f>
        <v>2.7042092623558622E-2</v>
      </c>
      <c r="T5" s="14">
        <f>[7]Globals!U31</f>
        <v>2.7042092623558622E-2</v>
      </c>
      <c r="U5" s="14">
        <f>[7]Globals!V31</f>
        <v>1.8181818181818191E-2</v>
      </c>
      <c r="V5" s="14">
        <f>[7]Globals!W31</f>
        <v>1.8181818181818191E-2</v>
      </c>
      <c r="W5" s="14">
        <f>[7]Globals!X31</f>
        <v>1.8181818181818191E-2</v>
      </c>
      <c r="X5" s="5">
        <f>[7]Globals!Y31</f>
        <v>2.7042092623558622E-2</v>
      </c>
      <c r="Z5" s="13">
        <f t="shared" ref="Z5:Z12" si="0">J5</f>
        <v>1.8181818181818191E-2</v>
      </c>
      <c r="AA5" s="5">
        <f t="shared" ref="AA5:AA12" si="1">Q5</f>
        <v>1.9999785721873511E-2</v>
      </c>
      <c r="AB5" s="5">
        <f t="shared" ref="AB5:AB12" si="2">X5</f>
        <v>2.7042092623558622E-2</v>
      </c>
      <c r="AC5" s="5"/>
    </row>
    <row r="6" spans="1:29" x14ac:dyDescent="0.35">
      <c r="A6" s="13" t="s">
        <v>6</v>
      </c>
      <c r="B6" s="13">
        <f>[7]Globals!C32</f>
        <v>14.8688363</v>
      </c>
      <c r="C6" s="14">
        <f>[7]Globals!D32</f>
        <v>14.8688363</v>
      </c>
      <c r="D6" s="14">
        <f>[7]Globals!E32</f>
        <v>14.8688363</v>
      </c>
      <c r="E6" s="14">
        <f>[7]Globals!F32</f>
        <v>0.28054408113207552</v>
      </c>
      <c r="F6" s="14">
        <f>[7]Globals!G32</f>
        <v>0</v>
      </c>
      <c r="G6" s="14">
        <f>[7]Globals!H32</f>
        <v>0</v>
      </c>
      <c r="H6" s="14">
        <f>[7]Globals!I32</f>
        <v>53</v>
      </c>
      <c r="I6" s="14">
        <f>[7]Globals!J32</f>
        <v>53</v>
      </c>
      <c r="J6" s="14">
        <f>[7]Globals!K32</f>
        <v>0.96363636363636362</v>
      </c>
      <c r="K6" s="14">
        <f>[7]Globals!L32</f>
        <v>0.58934094997332176</v>
      </c>
      <c r="L6" s="14">
        <f>[7]Globals!M32</f>
        <v>0.58934094997332176</v>
      </c>
      <c r="M6" s="14">
        <f>[7]Globals!N32</f>
        <v>0.58934094997332176</v>
      </c>
      <c r="N6" s="14">
        <f>[7]Globals!O32</f>
        <v>1</v>
      </c>
      <c r="O6" s="14">
        <f>[7]Globals!P32</f>
        <v>1</v>
      </c>
      <c r="P6" s="14">
        <f>[7]Globals!Q32</f>
        <v>1</v>
      </c>
      <c r="Q6" s="14">
        <f>[7]Globals!R32</f>
        <v>0.58934094997332176</v>
      </c>
      <c r="R6" s="14">
        <f>[7]Globals!S32</f>
        <v>0.5679103699742919</v>
      </c>
      <c r="S6" s="14">
        <f>[7]Globals!T32</f>
        <v>0.5679103699742919</v>
      </c>
      <c r="T6" s="14">
        <f>[7]Globals!U32</f>
        <v>0.5679103699742919</v>
      </c>
      <c r="U6" s="14">
        <f>[7]Globals!V32</f>
        <v>0.96363636363636362</v>
      </c>
      <c r="V6" s="14">
        <f>[7]Globals!W32</f>
        <v>0.96363636363636362</v>
      </c>
      <c r="W6" s="14">
        <f>[7]Globals!X32</f>
        <v>0.96363636363636362</v>
      </c>
      <c r="X6" s="5">
        <f>[7]Globals!Y32</f>
        <v>0.5679103699742919</v>
      </c>
      <c r="Z6" s="13">
        <f t="shared" si="0"/>
        <v>0.96363636363636362</v>
      </c>
      <c r="AA6" s="5">
        <f t="shared" si="1"/>
        <v>0.58934094997332176</v>
      </c>
      <c r="AB6" s="5">
        <f t="shared" si="2"/>
        <v>0.5679103699742919</v>
      </c>
      <c r="AC6" s="5"/>
    </row>
    <row r="7" spans="1:29" x14ac:dyDescent="0.35">
      <c r="A7" s="13" t="s">
        <v>7</v>
      </c>
      <c r="B7" s="13">
        <f>[7]Globals!C33</f>
        <v>15.87754950000021</v>
      </c>
      <c r="C7" s="14">
        <f>[7]Globals!D33</f>
        <v>15.87754950000021</v>
      </c>
      <c r="D7" s="14">
        <f>[7]Globals!E33</f>
        <v>15.87754950000021</v>
      </c>
      <c r="E7" s="14">
        <f>[7]Globals!F33</f>
        <v>0.29875497924527822</v>
      </c>
      <c r="F7" s="14">
        <f>[7]Globals!G33</f>
        <v>0</v>
      </c>
      <c r="G7" s="14">
        <f>[7]Globals!H33</f>
        <v>0</v>
      </c>
      <c r="H7" s="14">
        <f>[7]Globals!I33</f>
        <v>53</v>
      </c>
      <c r="I7" s="14">
        <f>[7]Globals!J33</f>
        <v>53</v>
      </c>
      <c r="J7" s="14">
        <f>[7]Globals!K33</f>
        <v>0.96363636363636362</v>
      </c>
      <c r="K7" s="14">
        <f>[7]Globals!L33</f>
        <v>0.64987819335208252</v>
      </c>
      <c r="L7" s="14">
        <f>[7]Globals!M33</f>
        <v>0.64987819335208252</v>
      </c>
      <c r="M7" s="14">
        <f>[7]Globals!N33</f>
        <v>0.64987819335208252</v>
      </c>
      <c r="N7" s="14">
        <f>[7]Globals!O33</f>
        <v>1</v>
      </c>
      <c r="O7" s="14">
        <f>[7]Globals!P33</f>
        <v>1</v>
      </c>
      <c r="P7" s="14">
        <f>[7]Globals!Q33</f>
        <v>1</v>
      </c>
      <c r="Q7" s="14">
        <f>[7]Globals!R33</f>
        <v>0.64987819335208252</v>
      </c>
      <c r="R7" s="14">
        <f>[7]Globals!S33</f>
        <v>0.63264099746999192</v>
      </c>
      <c r="S7" s="14">
        <f>[7]Globals!T33</f>
        <v>0.63264099746999192</v>
      </c>
      <c r="T7" s="14">
        <f>[7]Globals!U33</f>
        <v>0.63264099746999192</v>
      </c>
      <c r="U7" s="14">
        <f>[7]Globals!V33</f>
        <v>0.96363636363636362</v>
      </c>
      <c r="V7" s="14">
        <f>[7]Globals!W33</f>
        <v>0.96363636363636362</v>
      </c>
      <c r="W7" s="14">
        <f>[7]Globals!X33</f>
        <v>0.96363636363636362</v>
      </c>
      <c r="X7" s="5">
        <f>[7]Globals!Y33</f>
        <v>0.63264099746999192</v>
      </c>
      <c r="Z7" s="13">
        <f t="shared" si="0"/>
        <v>0.96363636363636362</v>
      </c>
      <c r="AA7" s="5">
        <f t="shared" si="1"/>
        <v>0.64987819335208252</v>
      </c>
      <c r="AB7" s="5">
        <f t="shared" si="2"/>
        <v>0.63264099746999192</v>
      </c>
      <c r="AC7" s="5"/>
    </row>
    <row r="8" spans="1:29" x14ac:dyDescent="0.35">
      <c r="A8" s="13" t="s">
        <v>8</v>
      </c>
      <c r="B8" s="13">
        <f>[7]Globals!C34</f>
        <v>16.766522500000061</v>
      </c>
      <c r="C8" s="14">
        <f>[7]Globals!D34</f>
        <v>16.766522500000061</v>
      </c>
      <c r="D8" s="14">
        <f>[7]Globals!E34</f>
        <v>16.766522500000061</v>
      </c>
      <c r="E8" s="14">
        <f>[7]Globals!F34</f>
        <v>0.31138585272727098</v>
      </c>
      <c r="F8" s="14">
        <f>[7]Globals!G34</f>
        <v>0</v>
      </c>
      <c r="G8" s="14">
        <f>[7]Globals!H34</f>
        <v>0</v>
      </c>
      <c r="H8" s="14">
        <f>[7]Globals!I34</f>
        <v>53</v>
      </c>
      <c r="I8" s="14">
        <f>[7]Globals!J34</f>
        <v>53</v>
      </c>
      <c r="J8" s="14">
        <f>[7]Globals!K34</f>
        <v>1</v>
      </c>
      <c r="K8" s="14">
        <f>[7]Globals!L34</f>
        <v>0.66022119093009191</v>
      </c>
      <c r="L8" s="14">
        <f>[7]Globals!M34</f>
        <v>0.66022119093009191</v>
      </c>
      <c r="M8" s="14">
        <f>[7]Globals!N34</f>
        <v>0.66022119093009191</v>
      </c>
      <c r="N8" s="14">
        <f>[7]Globals!O34</f>
        <v>1</v>
      </c>
      <c r="O8" s="14">
        <f>[7]Globals!P34</f>
        <v>1</v>
      </c>
      <c r="P8" s="14">
        <f>[7]Globals!Q34</f>
        <v>1</v>
      </c>
      <c r="Q8" s="14">
        <f>[7]Globals!R34</f>
        <v>0.66022119093009191</v>
      </c>
      <c r="R8" s="14">
        <f>[7]Globals!S34</f>
        <v>0.65814105974498172</v>
      </c>
      <c r="S8" s="14">
        <f>[7]Globals!T34</f>
        <v>0.65814105974498172</v>
      </c>
      <c r="T8" s="14">
        <f>[7]Globals!U34</f>
        <v>0.65814105974498172</v>
      </c>
      <c r="U8" s="14">
        <f>[7]Globals!V34</f>
        <v>1</v>
      </c>
      <c r="V8" s="14">
        <f>[7]Globals!W34</f>
        <v>1</v>
      </c>
      <c r="W8" s="14">
        <f>[7]Globals!X34</f>
        <v>1</v>
      </c>
      <c r="X8" s="5">
        <f>[7]Globals!Y34</f>
        <v>0.65814105974498172</v>
      </c>
      <c r="Z8" s="13">
        <f t="shared" si="0"/>
        <v>1</v>
      </c>
      <c r="AA8" s="5">
        <f t="shared" si="1"/>
        <v>0.66022119093009191</v>
      </c>
      <c r="AB8" s="5">
        <f t="shared" si="2"/>
        <v>0.65814105974498172</v>
      </c>
      <c r="AC8" s="5"/>
    </row>
    <row r="9" spans="1:29" x14ac:dyDescent="0.35">
      <c r="A9" s="13" t="s">
        <v>9</v>
      </c>
      <c r="B9" s="13">
        <f>[7]Globals!C35</f>
        <v>17.795641200000318</v>
      </c>
      <c r="C9" s="14">
        <f>[7]Globals!D35</f>
        <v>17.795641200000318</v>
      </c>
      <c r="D9" s="14">
        <f>[7]Globals!E35</f>
        <v>17.795641200000318</v>
      </c>
      <c r="E9" s="14">
        <f>[7]Globals!F35</f>
        <v>0.3235571127272785</v>
      </c>
      <c r="F9" s="14">
        <f>[7]Globals!G35</f>
        <v>0</v>
      </c>
      <c r="G9" s="14">
        <f>[7]Globals!H35</f>
        <v>0</v>
      </c>
      <c r="H9" s="14">
        <f>[7]Globals!I35</f>
        <v>55</v>
      </c>
      <c r="I9" s="14">
        <f>[7]Globals!J35</f>
        <v>55</v>
      </c>
      <c r="J9" s="14">
        <f>[7]Globals!K35</f>
        <v>1</v>
      </c>
      <c r="K9" s="14">
        <f>[7]Globals!L35</f>
        <v>0.6698504204044835</v>
      </c>
      <c r="L9" s="14">
        <f>[7]Globals!M35</f>
        <v>0.6698504204044835</v>
      </c>
      <c r="M9" s="14">
        <f>[7]Globals!N35</f>
        <v>0.6698504204044835</v>
      </c>
      <c r="N9" s="14">
        <f>[7]Globals!O35</f>
        <v>1</v>
      </c>
      <c r="O9" s="14">
        <f>[7]Globals!P35</f>
        <v>1</v>
      </c>
      <c r="P9" s="14">
        <f>[7]Globals!Q35</f>
        <v>1</v>
      </c>
      <c r="Q9" s="14">
        <f>[7]Globals!R35</f>
        <v>0.6698504204044835</v>
      </c>
      <c r="R9" s="14">
        <f>[7]Globals!S35</f>
        <v>0.6698504204044835</v>
      </c>
      <c r="S9" s="14">
        <f>[7]Globals!T35</f>
        <v>0.6698504204044835</v>
      </c>
      <c r="T9" s="14">
        <f>[7]Globals!U35</f>
        <v>0.6698504204044835</v>
      </c>
      <c r="U9" s="14">
        <f>[7]Globals!V35</f>
        <v>1</v>
      </c>
      <c r="V9" s="14">
        <f>[7]Globals!W35</f>
        <v>1</v>
      </c>
      <c r="W9" s="14">
        <f>[7]Globals!X35</f>
        <v>1</v>
      </c>
      <c r="X9" s="5">
        <f>[7]Globals!Y35</f>
        <v>0.6698504204044835</v>
      </c>
      <c r="Z9" s="13">
        <f t="shared" si="0"/>
        <v>1</v>
      </c>
      <c r="AA9" s="5">
        <f t="shared" si="1"/>
        <v>0.6698504204044835</v>
      </c>
      <c r="AB9" s="5">
        <f t="shared" si="2"/>
        <v>0.6698504204044835</v>
      </c>
      <c r="AC9" s="5"/>
    </row>
    <row r="10" spans="1:29" x14ac:dyDescent="0.35">
      <c r="A10" s="13" t="s">
        <v>10</v>
      </c>
      <c r="B10" s="13">
        <f>[7]Globals!C36</f>
        <v>25.71736419999996</v>
      </c>
      <c r="C10" s="14">
        <f>[7]Globals!D36</f>
        <v>25.71736419999996</v>
      </c>
      <c r="D10" s="14">
        <f>[7]Globals!E36</f>
        <v>25.71736419999996</v>
      </c>
      <c r="E10" s="14">
        <f>[7]Globals!F36</f>
        <v>0.46758843999999927</v>
      </c>
      <c r="F10" s="14">
        <f>[7]Globals!G36</f>
        <v>0</v>
      </c>
      <c r="G10" s="14">
        <f>[7]Globals!H36</f>
        <v>0</v>
      </c>
      <c r="H10" s="14">
        <f>[7]Globals!I36</f>
        <v>55</v>
      </c>
      <c r="I10" s="14">
        <f>[7]Globals!J36</f>
        <v>55</v>
      </c>
      <c r="J10" s="14">
        <f>[7]Globals!K36</f>
        <v>1</v>
      </c>
      <c r="K10" s="14">
        <f>[7]Globals!L36</f>
        <v>0.68169084275071734</v>
      </c>
      <c r="L10" s="14">
        <f>[7]Globals!M36</f>
        <v>0.68169084275071734</v>
      </c>
      <c r="M10" s="14">
        <f>[7]Globals!N36</f>
        <v>0.68169084275071734</v>
      </c>
      <c r="N10" s="14">
        <f>[7]Globals!O36</f>
        <v>1</v>
      </c>
      <c r="O10" s="14">
        <f>[7]Globals!P36</f>
        <v>1</v>
      </c>
      <c r="P10" s="14">
        <f>[7]Globals!Q36</f>
        <v>1</v>
      </c>
      <c r="Q10" s="14">
        <f>[7]Globals!R36</f>
        <v>0.68169084275071734</v>
      </c>
      <c r="R10" s="14">
        <f>[7]Globals!S36</f>
        <v>0.68169084275071734</v>
      </c>
      <c r="S10" s="14">
        <f>[7]Globals!T36</f>
        <v>0.68169084275071734</v>
      </c>
      <c r="T10" s="14">
        <f>[7]Globals!U36</f>
        <v>0.68169084275071734</v>
      </c>
      <c r="U10" s="14">
        <f>[7]Globals!V36</f>
        <v>1</v>
      </c>
      <c r="V10" s="14">
        <f>[7]Globals!W36</f>
        <v>1</v>
      </c>
      <c r="W10" s="14">
        <f>[7]Globals!X36</f>
        <v>1</v>
      </c>
      <c r="X10" s="5">
        <f>[7]Globals!Y36</f>
        <v>0.68169084275071734</v>
      </c>
      <c r="Z10" s="13">
        <f t="shared" si="0"/>
        <v>1</v>
      </c>
      <c r="AA10" s="5">
        <f t="shared" si="1"/>
        <v>0.68169084275071734</v>
      </c>
      <c r="AB10" s="5">
        <f t="shared" si="2"/>
        <v>0.68169084275071734</v>
      </c>
      <c r="AC10" s="5"/>
    </row>
    <row r="11" spans="1:29" x14ac:dyDescent="0.35">
      <c r="A11" s="13" t="s">
        <v>11</v>
      </c>
      <c r="B11" s="13">
        <f>B9-B7</f>
        <v>1.9180917000001081</v>
      </c>
      <c r="C11" s="14">
        <f t="shared" ref="C11:X11" si="3">C9-C7</f>
        <v>1.9180917000001081</v>
      </c>
      <c r="D11" s="14">
        <f t="shared" si="3"/>
        <v>1.9180917000001081</v>
      </c>
      <c r="E11" s="14">
        <f t="shared" si="3"/>
        <v>2.4802133482000277E-2</v>
      </c>
      <c r="F11" s="14">
        <f t="shared" si="3"/>
        <v>0</v>
      </c>
      <c r="G11" s="14">
        <f t="shared" si="3"/>
        <v>0</v>
      </c>
      <c r="H11" s="14">
        <f t="shared" si="3"/>
        <v>2</v>
      </c>
      <c r="I11" s="14">
        <f t="shared" si="3"/>
        <v>2</v>
      </c>
      <c r="J11" s="14">
        <f t="shared" si="3"/>
        <v>3.6363636363636376E-2</v>
      </c>
      <c r="K11" s="14">
        <f t="shared" si="3"/>
        <v>1.9972227052400982E-2</v>
      </c>
      <c r="L11" s="14">
        <f t="shared" si="3"/>
        <v>1.9972227052400982E-2</v>
      </c>
      <c r="M11" s="14">
        <f t="shared" si="3"/>
        <v>1.9972227052400982E-2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1.9972227052400982E-2</v>
      </c>
      <c r="R11" s="14">
        <f t="shared" si="3"/>
        <v>3.7209422934491587E-2</v>
      </c>
      <c r="S11" s="14">
        <f t="shared" si="3"/>
        <v>3.7209422934491587E-2</v>
      </c>
      <c r="T11" s="14">
        <f t="shared" si="3"/>
        <v>3.7209422934491587E-2</v>
      </c>
      <c r="U11" s="14">
        <f t="shared" si="3"/>
        <v>3.6363636363636376E-2</v>
      </c>
      <c r="V11" s="14">
        <f t="shared" si="3"/>
        <v>3.6363636363636376E-2</v>
      </c>
      <c r="W11" s="14">
        <f t="shared" si="3"/>
        <v>3.6363636363636376E-2</v>
      </c>
      <c r="X11" s="5">
        <f t="shared" si="3"/>
        <v>3.7209422934491587E-2</v>
      </c>
      <c r="Z11" s="13">
        <f t="shared" si="0"/>
        <v>3.6363636363636376E-2</v>
      </c>
      <c r="AA11" s="5">
        <f t="shared" si="1"/>
        <v>1.9972227052400982E-2</v>
      </c>
      <c r="AB11" s="5">
        <f t="shared" si="2"/>
        <v>3.7209422934491587E-2</v>
      </c>
      <c r="AC11" s="5"/>
    </row>
    <row r="12" spans="1:29" ht="15" thickBot="1" x14ac:dyDescent="0.4">
      <c r="A12" s="15" t="s">
        <v>12</v>
      </c>
      <c r="B12" s="15">
        <f>B10-B6</f>
        <v>10.84852789999996</v>
      </c>
      <c r="C12" s="16">
        <f t="shared" ref="C12:X12" si="4">C10-C6</f>
        <v>10.84852789999996</v>
      </c>
      <c r="D12" s="16">
        <f t="shared" si="4"/>
        <v>10.84852789999996</v>
      </c>
      <c r="E12" s="16">
        <f t="shared" si="4"/>
        <v>0.18704435886792375</v>
      </c>
      <c r="F12" s="16">
        <f t="shared" si="4"/>
        <v>0</v>
      </c>
      <c r="G12" s="16">
        <f t="shared" si="4"/>
        <v>0</v>
      </c>
      <c r="H12" s="16">
        <f t="shared" si="4"/>
        <v>2</v>
      </c>
      <c r="I12" s="16">
        <f t="shared" si="4"/>
        <v>2</v>
      </c>
      <c r="J12" s="16">
        <f t="shared" si="4"/>
        <v>3.6363636363636376E-2</v>
      </c>
      <c r="K12" s="16">
        <f t="shared" si="4"/>
        <v>9.2349892777395581E-2</v>
      </c>
      <c r="L12" s="16">
        <f t="shared" si="4"/>
        <v>9.2349892777395581E-2</v>
      </c>
      <c r="M12" s="16">
        <f t="shared" si="4"/>
        <v>9.2349892777395581E-2</v>
      </c>
      <c r="N12" s="16">
        <f t="shared" si="4"/>
        <v>0</v>
      </c>
      <c r="O12" s="16">
        <f t="shared" si="4"/>
        <v>0</v>
      </c>
      <c r="P12" s="16">
        <f t="shared" si="4"/>
        <v>0</v>
      </c>
      <c r="Q12" s="16">
        <f t="shared" si="4"/>
        <v>9.2349892777395581E-2</v>
      </c>
      <c r="R12" s="16">
        <f t="shared" si="4"/>
        <v>0.11378047277642545</v>
      </c>
      <c r="S12" s="16">
        <f t="shared" si="4"/>
        <v>0.11378047277642545</v>
      </c>
      <c r="T12" s="16">
        <f t="shared" si="4"/>
        <v>0.11378047277642545</v>
      </c>
      <c r="U12" s="16">
        <f t="shared" si="4"/>
        <v>3.6363636363636376E-2</v>
      </c>
      <c r="V12" s="16">
        <f t="shared" si="4"/>
        <v>3.6363636363636376E-2</v>
      </c>
      <c r="W12" s="16">
        <f t="shared" si="4"/>
        <v>3.6363636363636376E-2</v>
      </c>
      <c r="X12" s="17">
        <f t="shared" si="4"/>
        <v>0.11378047277642545</v>
      </c>
      <c r="Z12" s="15">
        <f t="shared" si="0"/>
        <v>3.6363636363636376E-2</v>
      </c>
      <c r="AA12" s="17">
        <f t="shared" si="1"/>
        <v>9.2349892777395581E-2</v>
      </c>
      <c r="AB12" s="17">
        <f t="shared" si="2"/>
        <v>0.11378047277642545</v>
      </c>
      <c r="AC12" s="17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27" t="s">
        <v>3</v>
      </c>
      <c r="C15" s="28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[8]Globals!C30</f>
        <v>23.796464907999962</v>
      </c>
      <c r="C17" s="12">
        <f>[8]Globals!D30</f>
        <v>23.796464907999962</v>
      </c>
      <c r="D17" s="12">
        <f>[8]Globals!E30</f>
        <v>23.796464907999962</v>
      </c>
      <c r="E17" s="12">
        <f>[8]Globals!F30</f>
        <v>0.43832696129125143</v>
      </c>
      <c r="F17" s="12">
        <f>[8]Globals!G30</f>
        <v>0</v>
      </c>
      <c r="G17" s="12">
        <f>[8]Globals!H30</f>
        <v>0</v>
      </c>
      <c r="H17" s="12">
        <f>[8]Globals!I30</f>
        <v>54.28</v>
      </c>
      <c r="I17" s="12">
        <f>[8]Globals!J30</f>
        <v>54.28</v>
      </c>
      <c r="J17" s="12">
        <f>[8]Globals!K30</f>
        <v>0.97672727272727289</v>
      </c>
      <c r="K17" s="12">
        <f>[8]Globals!L30</f>
        <v>0.60266014674546442</v>
      </c>
      <c r="L17" s="12">
        <f>[8]Globals!M30</f>
        <v>0.60266014674546442</v>
      </c>
      <c r="M17" s="12">
        <f>[8]Globals!N30</f>
        <v>0.60266014674546442</v>
      </c>
      <c r="N17" s="12">
        <f>[8]Globals!O30</f>
        <v>1</v>
      </c>
      <c r="O17" s="12">
        <f>[8]Globals!P30</f>
        <v>1</v>
      </c>
      <c r="P17" s="12">
        <f>[8]Globals!Q30</f>
        <v>1</v>
      </c>
      <c r="Q17" s="12">
        <f>[8]Globals!R30</f>
        <v>0.60266014674546442</v>
      </c>
      <c r="R17" s="12">
        <f>[8]Globals!S30</f>
        <v>0.58871500770898388</v>
      </c>
      <c r="S17" s="12">
        <f>[8]Globals!T30</f>
        <v>0.58871500770898388</v>
      </c>
      <c r="T17" s="12">
        <f>[8]Globals!U30</f>
        <v>0.58871500770898388</v>
      </c>
      <c r="U17" s="12">
        <f>[8]Globals!V30</f>
        <v>0.97672727272727289</v>
      </c>
      <c r="V17" s="12">
        <f>[8]Globals!W30</f>
        <v>0.97672727272727289</v>
      </c>
      <c r="W17" s="12">
        <f>[8]Globals!X30</f>
        <v>0.97672727272727289</v>
      </c>
      <c r="X17" s="28">
        <f>[8]Globals!Y30</f>
        <v>0.58871500770898388</v>
      </c>
      <c r="Z17" s="27">
        <f>J17</f>
        <v>0.97672727272727289</v>
      </c>
      <c r="AA17" s="28">
        <f>Q17</f>
        <v>0.60266014674546442</v>
      </c>
      <c r="AB17" s="28">
        <f>X17</f>
        <v>0.58871500770898388</v>
      </c>
      <c r="AC17" s="28"/>
    </row>
    <row r="18" spans="1:29" x14ac:dyDescent="0.35">
      <c r="A18" s="13" t="s">
        <v>5</v>
      </c>
      <c r="B18" s="13">
        <f>[8]Globals!C31</f>
        <v>2.4402256424138411</v>
      </c>
      <c r="C18" s="14">
        <f>[8]Globals!D31</f>
        <v>2.4402256424138411</v>
      </c>
      <c r="D18" s="14">
        <f>[8]Globals!E31</f>
        <v>2.4402256424138411</v>
      </c>
      <c r="E18" s="14">
        <f>[8]Globals!F31</f>
        <v>4.3612959761634852E-2</v>
      </c>
      <c r="F18" s="14">
        <f>[8]Globals!G31</f>
        <v>0</v>
      </c>
      <c r="G18" s="14">
        <f>[8]Globals!H31</f>
        <v>0</v>
      </c>
      <c r="H18" s="14">
        <f>[8]Globals!I31</f>
        <v>0.97979589711327142</v>
      </c>
      <c r="I18" s="14">
        <f>[8]Globals!J31</f>
        <v>0.97979589711327142</v>
      </c>
      <c r="J18" s="14">
        <f>[8]Globals!K31</f>
        <v>1.7814470856604939E-2</v>
      </c>
      <c r="K18" s="14">
        <f>[8]Globals!L31</f>
        <v>1.634570981912031E-2</v>
      </c>
      <c r="L18" s="14">
        <f>[8]Globals!M31</f>
        <v>1.634570981912031E-2</v>
      </c>
      <c r="M18" s="14">
        <f>[8]Globals!N31</f>
        <v>1.634570981912031E-2</v>
      </c>
      <c r="N18" s="14">
        <f>[8]Globals!O31</f>
        <v>0</v>
      </c>
      <c r="O18" s="14">
        <f>[8]Globals!P31</f>
        <v>0</v>
      </c>
      <c r="P18" s="14">
        <f>[8]Globals!Q31</f>
        <v>0</v>
      </c>
      <c r="Q18" s="14">
        <f>[8]Globals!R31</f>
        <v>1.634570981912031E-2</v>
      </c>
      <c r="R18" s="14">
        <f>[8]Globals!S31</f>
        <v>2.1727687493022931E-2</v>
      </c>
      <c r="S18" s="14">
        <f>[8]Globals!T31</f>
        <v>2.1727687493022931E-2</v>
      </c>
      <c r="T18" s="14">
        <f>[8]Globals!U31</f>
        <v>2.1727687493022931E-2</v>
      </c>
      <c r="U18" s="14">
        <f>[8]Globals!V31</f>
        <v>1.7814470856604939E-2</v>
      </c>
      <c r="V18" s="14">
        <f>[8]Globals!W31</f>
        <v>1.7814470856604939E-2</v>
      </c>
      <c r="W18" s="14">
        <f>[8]Globals!X31</f>
        <v>1.7814470856604939E-2</v>
      </c>
      <c r="X18" s="5">
        <f>[8]Globals!Y31</f>
        <v>2.1727687493022931E-2</v>
      </c>
      <c r="Z18" s="13">
        <f t="shared" ref="Z18:Z25" si="5">J18</f>
        <v>1.7814470856604939E-2</v>
      </c>
      <c r="AA18" s="5">
        <f t="shared" ref="AA18:AA25" si="6">Q18</f>
        <v>1.634570981912031E-2</v>
      </c>
      <c r="AB18" s="5">
        <f t="shared" ref="AB18:AB25" si="7">X18</f>
        <v>2.1727687493022931E-2</v>
      </c>
      <c r="AC18" s="5"/>
    </row>
    <row r="19" spans="1:29" x14ac:dyDescent="0.35">
      <c r="A19" s="13" t="s">
        <v>6</v>
      </c>
      <c r="B19" s="13">
        <f>[8]Globals!C32</f>
        <v>19.87856679999993</v>
      </c>
      <c r="C19" s="14">
        <f>[8]Globals!D32</f>
        <v>19.87856679999993</v>
      </c>
      <c r="D19" s="14">
        <f>[8]Globals!E32</f>
        <v>19.87856679999993</v>
      </c>
      <c r="E19" s="14">
        <f>[8]Globals!F32</f>
        <v>0.37506729811320622</v>
      </c>
      <c r="F19" s="14">
        <f>[8]Globals!G32</f>
        <v>0</v>
      </c>
      <c r="G19" s="14">
        <f>[8]Globals!H32</f>
        <v>0</v>
      </c>
      <c r="H19" s="14">
        <f>[8]Globals!I32</f>
        <v>53</v>
      </c>
      <c r="I19" s="14">
        <f>[8]Globals!J32</f>
        <v>53</v>
      </c>
      <c r="J19" s="14">
        <f>[8]Globals!K32</f>
        <v>0.96363636363636362</v>
      </c>
      <c r="K19" s="14">
        <f>[8]Globals!L32</f>
        <v>0.5714778254656141</v>
      </c>
      <c r="L19" s="14">
        <f>[8]Globals!M32</f>
        <v>0.5714778254656141</v>
      </c>
      <c r="M19" s="14">
        <f>[8]Globals!N32</f>
        <v>0.5714778254656141</v>
      </c>
      <c r="N19" s="14">
        <f>[8]Globals!O32</f>
        <v>1</v>
      </c>
      <c r="O19" s="14">
        <f>[8]Globals!P32</f>
        <v>1</v>
      </c>
      <c r="P19" s="14">
        <f>[8]Globals!Q32</f>
        <v>1</v>
      </c>
      <c r="Q19" s="14">
        <f>[8]Globals!R32</f>
        <v>0.5714778254656141</v>
      </c>
      <c r="R19" s="14">
        <f>[8]Globals!S32</f>
        <v>0.55069681363050083</v>
      </c>
      <c r="S19" s="14">
        <f>[8]Globals!T32</f>
        <v>0.55069681363050083</v>
      </c>
      <c r="T19" s="14">
        <f>[8]Globals!U32</f>
        <v>0.55069681363050083</v>
      </c>
      <c r="U19" s="14">
        <f>[8]Globals!V32</f>
        <v>0.96363636363636362</v>
      </c>
      <c r="V19" s="14">
        <f>[8]Globals!W32</f>
        <v>0.96363636363636362</v>
      </c>
      <c r="W19" s="14">
        <f>[8]Globals!X32</f>
        <v>0.96363636363636362</v>
      </c>
      <c r="X19" s="5">
        <f>[8]Globals!Y32</f>
        <v>0.55069681363050083</v>
      </c>
      <c r="Z19" s="13">
        <f t="shared" si="5"/>
        <v>0.96363636363636362</v>
      </c>
      <c r="AA19" s="5">
        <f t="shared" si="6"/>
        <v>0.5714778254656141</v>
      </c>
      <c r="AB19" s="5">
        <f t="shared" si="7"/>
        <v>0.55069681363050083</v>
      </c>
      <c r="AC19" s="5"/>
    </row>
    <row r="20" spans="1:29" x14ac:dyDescent="0.35">
      <c r="A20" s="13" t="s">
        <v>7</v>
      </c>
      <c r="B20" s="13">
        <f>[8]Globals!C33</f>
        <v>22.40689730000042</v>
      </c>
      <c r="C20" s="14">
        <f>[8]Globals!D33</f>
        <v>22.40689730000042</v>
      </c>
      <c r="D20" s="14">
        <f>[8]Globals!E33</f>
        <v>22.40689730000042</v>
      </c>
      <c r="E20" s="14">
        <f>[8]Globals!F33</f>
        <v>0.40739813272728043</v>
      </c>
      <c r="F20" s="14">
        <f>[8]Globals!G33</f>
        <v>0</v>
      </c>
      <c r="G20" s="14">
        <f>[8]Globals!H33</f>
        <v>0</v>
      </c>
      <c r="H20" s="14">
        <f>[8]Globals!I33</f>
        <v>53</v>
      </c>
      <c r="I20" s="14">
        <f>[8]Globals!J33</f>
        <v>53</v>
      </c>
      <c r="J20" s="14">
        <f>[8]Globals!K33</f>
        <v>0.96363636363636362</v>
      </c>
      <c r="K20" s="14">
        <f>[8]Globals!L33</f>
        <v>0.59224341324731977</v>
      </c>
      <c r="L20" s="14">
        <f>[8]Globals!M33</f>
        <v>0.59224341324731977</v>
      </c>
      <c r="M20" s="14">
        <f>[8]Globals!N33</f>
        <v>0.59224341324731977</v>
      </c>
      <c r="N20" s="14">
        <f>[8]Globals!O33</f>
        <v>1</v>
      </c>
      <c r="O20" s="14">
        <f>[8]Globals!P33</f>
        <v>1</v>
      </c>
      <c r="P20" s="14">
        <f>[8]Globals!Q33</f>
        <v>1</v>
      </c>
      <c r="Q20" s="14">
        <f>[8]Globals!R33</f>
        <v>0.59224341324731977</v>
      </c>
      <c r="R20" s="14">
        <f>[8]Globals!S33</f>
        <v>0.57434319198690886</v>
      </c>
      <c r="S20" s="14">
        <f>[8]Globals!T33</f>
        <v>0.57434319198690886</v>
      </c>
      <c r="T20" s="14">
        <f>[8]Globals!U33</f>
        <v>0.57434319198690886</v>
      </c>
      <c r="U20" s="14">
        <f>[8]Globals!V33</f>
        <v>0.96363636363636362</v>
      </c>
      <c r="V20" s="14">
        <f>[8]Globals!W33</f>
        <v>0.96363636363636362</v>
      </c>
      <c r="W20" s="14">
        <f>[8]Globals!X33</f>
        <v>0.96363636363636362</v>
      </c>
      <c r="X20" s="5">
        <f>[8]Globals!Y33</f>
        <v>0.57434319198690886</v>
      </c>
      <c r="Z20" s="13">
        <f t="shared" si="5"/>
        <v>0.96363636363636362</v>
      </c>
      <c r="AA20" s="5">
        <f t="shared" si="6"/>
        <v>0.59224341324731977</v>
      </c>
      <c r="AB20" s="5">
        <f t="shared" si="7"/>
        <v>0.57434319198690886</v>
      </c>
      <c r="AC20" s="5"/>
    </row>
    <row r="21" spans="1:29" x14ac:dyDescent="0.35">
      <c r="A21" s="13" t="s">
        <v>8</v>
      </c>
      <c r="B21" s="13">
        <f>[8]Globals!C34</f>
        <v>23.452734300000198</v>
      </c>
      <c r="C21" s="14">
        <f>[8]Globals!D34</f>
        <v>23.452734300000198</v>
      </c>
      <c r="D21" s="14">
        <f>[8]Globals!E34</f>
        <v>23.452734300000198</v>
      </c>
      <c r="E21" s="14">
        <f>[8]Globals!F34</f>
        <v>0.42846216909090912</v>
      </c>
      <c r="F21" s="14">
        <f>[8]Globals!G34</f>
        <v>0</v>
      </c>
      <c r="G21" s="14">
        <f>[8]Globals!H34</f>
        <v>0</v>
      </c>
      <c r="H21" s="14">
        <f>[8]Globals!I34</f>
        <v>55</v>
      </c>
      <c r="I21" s="14">
        <f>[8]Globals!J34</f>
        <v>55</v>
      </c>
      <c r="J21" s="14">
        <f>[8]Globals!K34</f>
        <v>0.96363636363636362</v>
      </c>
      <c r="K21" s="14">
        <f>[8]Globals!L34</f>
        <v>0.60403294873396274</v>
      </c>
      <c r="L21" s="14">
        <f>[8]Globals!M34</f>
        <v>0.60403294873396274</v>
      </c>
      <c r="M21" s="14">
        <f>[8]Globals!N34</f>
        <v>0.60403294873396274</v>
      </c>
      <c r="N21" s="14">
        <f>[8]Globals!O34</f>
        <v>1</v>
      </c>
      <c r="O21" s="14">
        <f>[8]Globals!P34</f>
        <v>1</v>
      </c>
      <c r="P21" s="14">
        <f>[8]Globals!Q34</f>
        <v>1</v>
      </c>
      <c r="Q21" s="14">
        <f>[8]Globals!R34</f>
        <v>0.60403294873396274</v>
      </c>
      <c r="R21" s="14">
        <f>[8]Globals!S34</f>
        <v>0.58631310180981977</v>
      </c>
      <c r="S21" s="14">
        <f>[8]Globals!T34</f>
        <v>0.58631310180981977</v>
      </c>
      <c r="T21" s="14">
        <f>[8]Globals!U34</f>
        <v>0.58631310180981977</v>
      </c>
      <c r="U21" s="14">
        <f>[8]Globals!V34</f>
        <v>0.96363636363636362</v>
      </c>
      <c r="V21" s="14">
        <f>[8]Globals!W34</f>
        <v>0.96363636363636362</v>
      </c>
      <c r="W21" s="14">
        <f>[8]Globals!X34</f>
        <v>0.96363636363636362</v>
      </c>
      <c r="X21" s="5">
        <f>[8]Globals!Y34</f>
        <v>0.58631310180981977</v>
      </c>
      <c r="Z21" s="13">
        <f t="shared" si="5"/>
        <v>0.96363636363636362</v>
      </c>
      <c r="AA21" s="5">
        <f t="shared" si="6"/>
        <v>0.60403294873396274</v>
      </c>
      <c r="AB21" s="5">
        <f t="shared" si="7"/>
        <v>0.58631310180981977</v>
      </c>
      <c r="AC21" s="5"/>
    </row>
    <row r="22" spans="1:29" x14ac:dyDescent="0.35">
      <c r="A22" s="13" t="s">
        <v>9</v>
      </c>
      <c r="B22" s="13">
        <f>[8]Globals!C35</f>
        <v>25.249993700000001</v>
      </c>
      <c r="C22" s="14">
        <f>[8]Globals!D35</f>
        <v>25.249993700000001</v>
      </c>
      <c r="D22" s="14">
        <f>[8]Globals!E35</f>
        <v>25.249993700000001</v>
      </c>
      <c r="E22" s="14">
        <f>[8]Globals!F35</f>
        <v>0.45909079454545471</v>
      </c>
      <c r="F22" s="14">
        <f>[8]Globals!G35</f>
        <v>0</v>
      </c>
      <c r="G22" s="14">
        <f>[8]Globals!H35</f>
        <v>0</v>
      </c>
      <c r="H22" s="14">
        <f>[8]Globals!I35</f>
        <v>55</v>
      </c>
      <c r="I22" s="14">
        <f>[8]Globals!J35</f>
        <v>55</v>
      </c>
      <c r="J22" s="14">
        <f>[8]Globals!K35</f>
        <v>1</v>
      </c>
      <c r="K22" s="14">
        <f>[8]Globals!L35</f>
        <v>0.61140562357703232</v>
      </c>
      <c r="L22" s="14">
        <f>[8]Globals!M35</f>
        <v>0.61140562357703232</v>
      </c>
      <c r="M22" s="14">
        <f>[8]Globals!N35</f>
        <v>0.61140562357703232</v>
      </c>
      <c r="N22" s="14">
        <f>[8]Globals!O35</f>
        <v>1</v>
      </c>
      <c r="O22" s="14">
        <f>[8]Globals!P35</f>
        <v>1</v>
      </c>
      <c r="P22" s="14">
        <f>[8]Globals!Q35</f>
        <v>1</v>
      </c>
      <c r="Q22" s="14">
        <f>[8]Globals!R35</f>
        <v>0.61140562357703232</v>
      </c>
      <c r="R22" s="14">
        <f>[8]Globals!S35</f>
        <v>0.5985315573527209</v>
      </c>
      <c r="S22" s="14">
        <f>[8]Globals!T35</f>
        <v>0.5985315573527209</v>
      </c>
      <c r="T22" s="14">
        <f>[8]Globals!U35</f>
        <v>0.5985315573527209</v>
      </c>
      <c r="U22" s="14">
        <f>[8]Globals!V35</f>
        <v>1</v>
      </c>
      <c r="V22" s="14">
        <f>[8]Globals!W35</f>
        <v>1</v>
      </c>
      <c r="W22" s="14">
        <f>[8]Globals!X35</f>
        <v>1</v>
      </c>
      <c r="X22" s="5">
        <f>[8]Globals!Y35</f>
        <v>0.5985315573527209</v>
      </c>
      <c r="Z22" s="13">
        <f t="shared" si="5"/>
        <v>1</v>
      </c>
      <c r="AA22" s="5">
        <f t="shared" si="6"/>
        <v>0.61140562357703232</v>
      </c>
      <c r="AB22" s="5">
        <f t="shared" si="7"/>
        <v>0.5985315573527209</v>
      </c>
      <c r="AC22" s="5"/>
    </row>
    <row r="23" spans="1:29" x14ac:dyDescent="0.35">
      <c r="A23" s="13" t="s">
        <v>10</v>
      </c>
      <c r="B23" s="13">
        <f>[8]Globals!C36</f>
        <v>28.82884129999923</v>
      </c>
      <c r="C23" s="14">
        <f>[8]Globals!D36</f>
        <v>28.82884129999923</v>
      </c>
      <c r="D23" s="14">
        <f>[8]Globals!E36</f>
        <v>28.82884129999923</v>
      </c>
      <c r="E23" s="14">
        <f>[8]Globals!F36</f>
        <v>0.52416075090907688</v>
      </c>
      <c r="F23" s="14">
        <f>[8]Globals!G36</f>
        <v>0</v>
      </c>
      <c r="G23" s="14">
        <f>[8]Globals!H36</f>
        <v>0</v>
      </c>
      <c r="H23" s="14">
        <f>[8]Globals!I36</f>
        <v>55</v>
      </c>
      <c r="I23" s="14">
        <f>[8]Globals!J36</f>
        <v>55</v>
      </c>
      <c r="J23" s="14">
        <f>[8]Globals!K36</f>
        <v>1</v>
      </c>
      <c r="K23" s="14">
        <f>[8]Globals!L36</f>
        <v>0.63111804048900599</v>
      </c>
      <c r="L23" s="14">
        <f>[8]Globals!M36</f>
        <v>0.63111804048900599</v>
      </c>
      <c r="M23" s="14">
        <f>[8]Globals!N36</f>
        <v>0.63111804048900599</v>
      </c>
      <c r="N23" s="14">
        <f>[8]Globals!O36</f>
        <v>1</v>
      </c>
      <c r="O23" s="14">
        <f>[8]Globals!P36</f>
        <v>1</v>
      </c>
      <c r="P23" s="14">
        <f>[8]Globals!Q36</f>
        <v>1</v>
      </c>
      <c r="Q23" s="14">
        <f>[8]Globals!R36</f>
        <v>0.63111804048900599</v>
      </c>
      <c r="R23" s="14">
        <f>[8]Globals!S36</f>
        <v>0.63111804048900599</v>
      </c>
      <c r="S23" s="14">
        <f>[8]Globals!T36</f>
        <v>0.63111804048900599</v>
      </c>
      <c r="T23" s="14">
        <f>[8]Globals!U36</f>
        <v>0.63111804048900599</v>
      </c>
      <c r="U23" s="14">
        <f>[8]Globals!V36</f>
        <v>1</v>
      </c>
      <c r="V23" s="14">
        <f>[8]Globals!W36</f>
        <v>1</v>
      </c>
      <c r="W23" s="14">
        <f>[8]Globals!X36</f>
        <v>1</v>
      </c>
      <c r="X23" s="5">
        <f>[8]Globals!Y36</f>
        <v>0.63111804048900599</v>
      </c>
      <c r="Z23" s="13">
        <f t="shared" si="5"/>
        <v>1</v>
      </c>
      <c r="AA23" s="5">
        <f t="shared" si="6"/>
        <v>0.63111804048900599</v>
      </c>
      <c r="AB23" s="5">
        <f t="shared" si="7"/>
        <v>0.63111804048900599</v>
      </c>
      <c r="AC23" s="5"/>
    </row>
    <row r="24" spans="1:29" x14ac:dyDescent="0.35">
      <c r="A24" s="13" t="s">
        <v>11</v>
      </c>
      <c r="B24" s="13">
        <f>B22-B20</f>
        <v>2.8430963999995811</v>
      </c>
      <c r="C24" s="14">
        <f t="shared" ref="C24:X24" si="8">C22-C20</f>
        <v>2.8430963999995811</v>
      </c>
      <c r="D24" s="14">
        <f t="shared" si="8"/>
        <v>2.8430963999995811</v>
      </c>
      <c r="E24" s="14">
        <f t="shared" si="8"/>
        <v>5.1692661818174279E-2</v>
      </c>
      <c r="F24" s="14">
        <f t="shared" si="8"/>
        <v>0</v>
      </c>
      <c r="G24" s="14">
        <f t="shared" si="8"/>
        <v>0</v>
      </c>
      <c r="H24" s="14">
        <f t="shared" si="8"/>
        <v>2</v>
      </c>
      <c r="I24" s="14">
        <f t="shared" si="8"/>
        <v>2</v>
      </c>
      <c r="J24" s="14">
        <f t="shared" si="8"/>
        <v>3.6363636363636376E-2</v>
      </c>
      <c r="K24" s="14">
        <f t="shared" si="8"/>
        <v>1.9162210329712548E-2</v>
      </c>
      <c r="L24" s="14">
        <f t="shared" si="8"/>
        <v>1.9162210329712548E-2</v>
      </c>
      <c r="M24" s="14">
        <f t="shared" si="8"/>
        <v>1.9162210329712548E-2</v>
      </c>
      <c r="N24" s="14">
        <f t="shared" si="8"/>
        <v>0</v>
      </c>
      <c r="O24" s="14">
        <f t="shared" si="8"/>
        <v>0</v>
      </c>
      <c r="P24" s="14">
        <f t="shared" si="8"/>
        <v>0</v>
      </c>
      <c r="Q24" s="14">
        <f t="shared" si="8"/>
        <v>1.9162210329712548E-2</v>
      </c>
      <c r="R24" s="14">
        <f t="shared" si="8"/>
        <v>2.4188365365812037E-2</v>
      </c>
      <c r="S24" s="14">
        <f t="shared" si="8"/>
        <v>2.4188365365812037E-2</v>
      </c>
      <c r="T24" s="14">
        <f t="shared" si="8"/>
        <v>2.4188365365812037E-2</v>
      </c>
      <c r="U24" s="14">
        <f t="shared" si="8"/>
        <v>3.6363636363636376E-2</v>
      </c>
      <c r="V24" s="14">
        <f t="shared" si="8"/>
        <v>3.6363636363636376E-2</v>
      </c>
      <c r="W24" s="14">
        <f t="shared" si="8"/>
        <v>3.6363636363636376E-2</v>
      </c>
      <c r="X24" s="5">
        <f t="shared" si="8"/>
        <v>2.4188365365812037E-2</v>
      </c>
      <c r="Z24" s="13">
        <f t="shared" si="5"/>
        <v>3.6363636363636376E-2</v>
      </c>
      <c r="AA24" s="5">
        <f t="shared" si="6"/>
        <v>1.9162210329712548E-2</v>
      </c>
      <c r="AB24" s="5">
        <f t="shared" si="7"/>
        <v>2.4188365365812037E-2</v>
      </c>
      <c r="AC24" s="5"/>
    </row>
    <row r="25" spans="1:29" ht="15" thickBot="1" x14ac:dyDescent="0.4">
      <c r="A25" s="15" t="s">
        <v>12</v>
      </c>
      <c r="B25" s="15">
        <f>B23-B19</f>
        <v>8.9502744999992991</v>
      </c>
      <c r="C25" s="16">
        <f t="shared" ref="C25:X25" si="9">C23-C19</f>
        <v>8.9502744999992991</v>
      </c>
      <c r="D25" s="16">
        <f t="shared" si="9"/>
        <v>8.9502744999992991</v>
      </c>
      <c r="E25" s="16">
        <f t="shared" si="9"/>
        <v>0.14909345279587066</v>
      </c>
      <c r="F25" s="16">
        <f t="shared" si="9"/>
        <v>0</v>
      </c>
      <c r="G25" s="16">
        <f t="shared" si="9"/>
        <v>0</v>
      </c>
      <c r="H25" s="16">
        <f t="shared" si="9"/>
        <v>2</v>
      </c>
      <c r="I25" s="16">
        <f t="shared" si="9"/>
        <v>2</v>
      </c>
      <c r="J25" s="16">
        <f t="shared" si="9"/>
        <v>3.6363636363636376E-2</v>
      </c>
      <c r="K25" s="16">
        <f t="shared" si="9"/>
        <v>5.9640215023391896E-2</v>
      </c>
      <c r="L25" s="16">
        <f t="shared" si="9"/>
        <v>5.9640215023391896E-2</v>
      </c>
      <c r="M25" s="16">
        <f t="shared" si="9"/>
        <v>5.9640215023391896E-2</v>
      </c>
      <c r="N25" s="16">
        <f t="shared" si="9"/>
        <v>0</v>
      </c>
      <c r="O25" s="16">
        <f t="shared" si="9"/>
        <v>0</v>
      </c>
      <c r="P25" s="16">
        <f t="shared" si="9"/>
        <v>0</v>
      </c>
      <c r="Q25" s="16">
        <f t="shared" si="9"/>
        <v>5.9640215023391896E-2</v>
      </c>
      <c r="R25" s="16">
        <f t="shared" si="9"/>
        <v>8.0421226858505168E-2</v>
      </c>
      <c r="S25" s="16">
        <f t="shared" si="9"/>
        <v>8.0421226858505168E-2</v>
      </c>
      <c r="T25" s="16">
        <f t="shared" si="9"/>
        <v>8.0421226858505168E-2</v>
      </c>
      <c r="U25" s="16">
        <f t="shared" si="9"/>
        <v>3.6363636363636376E-2</v>
      </c>
      <c r="V25" s="16">
        <f t="shared" si="9"/>
        <v>3.6363636363636376E-2</v>
      </c>
      <c r="W25" s="16">
        <f t="shared" si="9"/>
        <v>3.6363636363636376E-2</v>
      </c>
      <c r="X25" s="17">
        <f t="shared" si="9"/>
        <v>8.0421226858505168E-2</v>
      </c>
      <c r="Z25" s="15">
        <f t="shared" si="5"/>
        <v>3.6363636363636376E-2</v>
      </c>
      <c r="AA25" s="17">
        <f t="shared" si="6"/>
        <v>5.9640215023391896E-2</v>
      </c>
      <c r="AB25" s="17">
        <f t="shared" si="7"/>
        <v>8.0421226858505168E-2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[9]Globals!C30</f>
        <v>20.555471928000099</v>
      </c>
      <c r="C30" s="12">
        <f>[9]Globals!D30</f>
        <v>20.555471928000099</v>
      </c>
      <c r="D30" s="12">
        <f>[9]Globals!E30</f>
        <v>20.555471928000099</v>
      </c>
      <c r="E30" s="12">
        <f>[9]Globals!F30</f>
        <v>0.37698935591355243</v>
      </c>
      <c r="F30" s="12">
        <f>[9]Globals!G30</f>
        <v>0</v>
      </c>
      <c r="G30" s="12">
        <f>[9]Globals!H30</f>
        <v>0</v>
      </c>
      <c r="H30" s="12">
        <f>[9]Globals!I30</f>
        <v>54.52</v>
      </c>
      <c r="I30" s="12">
        <f>[9]Globals!J30</f>
        <v>54.52</v>
      </c>
      <c r="J30" s="12">
        <f>[9]Globals!K30</f>
        <v>0.97236363636363654</v>
      </c>
      <c r="K30" s="12">
        <f>[9]Globals!L30</f>
        <v>0.62571674471224503</v>
      </c>
      <c r="L30" s="12">
        <f>[9]Globals!M30</f>
        <v>0.62571674471224503</v>
      </c>
      <c r="M30" s="12">
        <f>[9]Globals!N30</f>
        <v>0.62571674471224503</v>
      </c>
      <c r="N30" s="12">
        <f>[9]Globals!O30</f>
        <v>1</v>
      </c>
      <c r="O30" s="12">
        <f>[9]Globals!P30</f>
        <v>1</v>
      </c>
      <c r="P30" s="12">
        <f>[9]Globals!Q30</f>
        <v>1</v>
      </c>
      <c r="Q30" s="12">
        <f>[9]Globals!R30</f>
        <v>0.62571674471224503</v>
      </c>
      <c r="R30" s="12">
        <f>[9]Globals!S30</f>
        <v>0.60848162105282666</v>
      </c>
      <c r="S30" s="12">
        <f>[9]Globals!T30</f>
        <v>0.60848162105282666</v>
      </c>
      <c r="T30" s="12">
        <f>[9]Globals!U30</f>
        <v>0.60848162105282666</v>
      </c>
      <c r="U30" s="12">
        <f>[9]Globals!V30</f>
        <v>0.97236363636363654</v>
      </c>
      <c r="V30" s="12">
        <f>[9]Globals!W30</f>
        <v>0.97236363636363654</v>
      </c>
      <c r="W30" s="12">
        <f>[9]Globals!X30</f>
        <v>0.97236363636363654</v>
      </c>
      <c r="X30" s="28">
        <f>[9]Globals!Y30</f>
        <v>0.60848162105282666</v>
      </c>
      <c r="Z30" s="27">
        <f>J30</f>
        <v>0.97236363636363654</v>
      </c>
      <c r="AA30" s="28">
        <f>Q30</f>
        <v>0.62571674471224503</v>
      </c>
      <c r="AB30" s="28">
        <f>X30</f>
        <v>0.60848162105282666</v>
      </c>
      <c r="AC30" s="28"/>
    </row>
    <row r="31" spans="1:29" x14ac:dyDescent="0.35">
      <c r="A31" s="13" t="s">
        <v>5</v>
      </c>
      <c r="B31" s="13">
        <f>[9]Globals!C31</f>
        <v>0.84720343163038492</v>
      </c>
      <c r="C31" s="14">
        <f>[9]Globals!D31</f>
        <v>0.84720343163038492</v>
      </c>
      <c r="D31" s="14">
        <f>[9]Globals!E31</f>
        <v>0.84720343163038492</v>
      </c>
      <c r="E31" s="14">
        <f>[9]Globals!F31</f>
        <v>1.3336540412978441E-2</v>
      </c>
      <c r="F31" s="14">
        <f>[9]Globals!G31</f>
        <v>0</v>
      </c>
      <c r="G31" s="14">
        <f>[9]Globals!H31</f>
        <v>0</v>
      </c>
      <c r="H31" s="14">
        <f>[9]Globals!I31</f>
        <v>0.87177978870813477</v>
      </c>
      <c r="I31" s="14">
        <f>[9]Globals!J31</f>
        <v>0.87177978870813477</v>
      </c>
      <c r="J31" s="14">
        <f>[9]Globals!K31</f>
        <v>1.585054161287518E-2</v>
      </c>
      <c r="K31" s="14">
        <f>[9]Globals!L31</f>
        <v>6.8443416619906293E-3</v>
      </c>
      <c r="L31" s="14">
        <f>[9]Globals!M31</f>
        <v>6.8443416619906293E-3</v>
      </c>
      <c r="M31" s="14">
        <f>[9]Globals!N31</f>
        <v>6.8443416619906293E-3</v>
      </c>
      <c r="N31" s="14">
        <f>[9]Globals!O31</f>
        <v>0</v>
      </c>
      <c r="O31" s="14">
        <f>[9]Globals!P31</f>
        <v>0</v>
      </c>
      <c r="P31" s="14">
        <f>[9]Globals!Q31</f>
        <v>0</v>
      </c>
      <c r="Q31" s="14">
        <f>[9]Globals!R31</f>
        <v>6.8443416619906293E-3</v>
      </c>
      <c r="R31" s="14">
        <f>[9]Globals!S31</f>
        <v>1.4750869870854661E-2</v>
      </c>
      <c r="S31" s="14">
        <f>[9]Globals!T31</f>
        <v>1.4750869870854661E-2</v>
      </c>
      <c r="T31" s="14">
        <f>[9]Globals!U31</f>
        <v>1.4750869870854661E-2</v>
      </c>
      <c r="U31" s="14">
        <f>[9]Globals!V31</f>
        <v>1.585054161287518E-2</v>
      </c>
      <c r="V31" s="14">
        <f>[9]Globals!W31</f>
        <v>1.585054161287518E-2</v>
      </c>
      <c r="W31" s="14">
        <f>[9]Globals!X31</f>
        <v>1.585054161287518E-2</v>
      </c>
      <c r="X31" s="5">
        <f>[9]Globals!Y31</f>
        <v>1.4750869870854661E-2</v>
      </c>
      <c r="Z31" s="13">
        <f t="shared" ref="Z31:Z38" si="10">J31</f>
        <v>1.585054161287518E-2</v>
      </c>
      <c r="AA31" s="5">
        <f t="shared" ref="AA31:AA38" si="11">Q31</f>
        <v>6.8443416619906293E-3</v>
      </c>
      <c r="AB31" s="5">
        <f t="shared" ref="AB31:AB38" si="12">X31</f>
        <v>1.4750869870854661E-2</v>
      </c>
      <c r="AC31" s="5"/>
    </row>
    <row r="32" spans="1:29" x14ac:dyDescent="0.35">
      <c r="A32" s="13" t="s">
        <v>6</v>
      </c>
      <c r="B32" s="13">
        <f>[9]Globals!C32</f>
        <v>18.835376900000259</v>
      </c>
      <c r="C32" s="14">
        <f>[9]Globals!D32</f>
        <v>18.835376900000259</v>
      </c>
      <c r="D32" s="14">
        <f>[9]Globals!E32</f>
        <v>18.835376900000259</v>
      </c>
      <c r="E32" s="14">
        <f>[9]Globals!F32</f>
        <v>0.3553844698113256</v>
      </c>
      <c r="F32" s="14">
        <f>[9]Globals!G32</f>
        <v>0</v>
      </c>
      <c r="G32" s="14">
        <f>[9]Globals!H32</f>
        <v>0</v>
      </c>
      <c r="H32" s="14">
        <f>[9]Globals!I32</f>
        <v>53</v>
      </c>
      <c r="I32" s="14">
        <f>[9]Globals!J32</f>
        <v>53</v>
      </c>
      <c r="J32" s="14">
        <f>[9]Globals!K32</f>
        <v>0.96363636363636362</v>
      </c>
      <c r="K32" s="14">
        <f>[9]Globals!L32</f>
        <v>0.61435876075381568</v>
      </c>
      <c r="L32" s="14">
        <f>[9]Globals!M32</f>
        <v>0.61435876075381568</v>
      </c>
      <c r="M32" s="14">
        <f>[9]Globals!N32</f>
        <v>0.61435876075381568</v>
      </c>
      <c r="N32" s="14">
        <f>[9]Globals!O32</f>
        <v>1</v>
      </c>
      <c r="O32" s="14">
        <f>[9]Globals!P32</f>
        <v>1</v>
      </c>
      <c r="P32" s="14">
        <f>[9]Globals!Q32</f>
        <v>1</v>
      </c>
      <c r="Q32" s="14">
        <f>[9]Globals!R32</f>
        <v>0.61435876075381568</v>
      </c>
      <c r="R32" s="14">
        <f>[9]Globals!S32</f>
        <v>0.59201844218094968</v>
      </c>
      <c r="S32" s="14">
        <f>[9]Globals!T32</f>
        <v>0.59201844218094968</v>
      </c>
      <c r="T32" s="14">
        <f>[9]Globals!U32</f>
        <v>0.59201844218094968</v>
      </c>
      <c r="U32" s="14">
        <f>[9]Globals!V32</f>
        <v>0.96363636363636362</v>
      </c>
      <c r="V32" s="14">
        <f>[9]Globals!W32</f>
        <v>0.96363636363636362</v>
      </c>
      <c r="W32" s="14">
        <f>[9]Globals!X32</f>
        <v>0.96363636363636362</v>
      </c>
      <c r="X32" s="5">
        <f>[9]Globals!Y32</f>
        <v>0.59201844218094968</v>
      </c>
      <c r="Z32" s="13">
        <f t="shared" si="10"/>
        <v>0.96363636363636362</v>
      </c>
      <c r="AA32" s="5">
        <f t="shared" si="11"/>
        <v>0.61435876075381568</v>
      </c>
      <c r="AB32" s="5">
        <f t="shared" si="12"/>
        <v>0.59201844218094968</v>
      </c>
      <c r="AC32" s="5"/>
    </row>
    <row r="33" spans="1:29" x14ac:dyDescent="0.35">
      <c r="A33" s="13" t="s">
        <v>7</v>
      </c>
      <c r="B33" s="13">
        <f>[9]Globals!C33</f>
        <v>20.080707300000999</v>
      </c>
      <c r="C33" s="14">
        <f>[9]Globals!D33</f>
        <v>20.080707300000999</v>
      </c>
      <c r="D33" s="14">
        <f>[9]Globals!E33</f>
        <v>20.080707300000999</v>
      </c>
      <c r="E33" s="14">
        <f>[9]Globals!F33</f>
        <v>0.36610854363636502</v>
      </c>
      <c r="F33" s="14">
        <f>[9]Globals!G33</f>
        <v>0</v>
      </c>
      <c r="G33" s="14">
        <f>[9]Globals!H33</f>
        <v>0</v>
      </c>
      <c r="H33" s="14">
        <f>[9]Globals!I33</f>
        <v>55</v>
      </c>
      <c r="I33" s="14">
        <f>[9]Globals!J33</f>
        <v>55</v>
      </c>
      <c r="J33" s="14">
        <f>[9]Globals!K33</f>
        <v>0.96363636363636362</v>
      </c>
      <c r="K33" s="14">
        <f>[9]Globals!L33</f>
        <v>0.62031421291665712</v>
      </c>
      <c r="L33" s="14">
        <f>[9]Globals!M33</f>
        <v>0.62031421291665712</v>
      </c>
      <c r="M33" s="14">
        <f>[9]Globals!N33</f>
        <v>0.62031421291665712</v>
      </c>
      <c r="N33" s="14">
        <f>[9]Globals!O33</f>
        <v>1</v>
      </c>
      <c r="O33" s="14">
        <f>[9]Globals!P33</f>
        <v>1</v>
      </c>
      <c r="P33" s="14">
        <f>[9]Globals!Q33</f>
        <v>1</v>
      </c>
      <c r="Q33" s="14">
        <f>[9]Globals!R33</f>
        <v>0.62031421291665712</v>
      </c>
      <c r="R33" s="14">
        <f>[9]Globals!S33</f>
        <v>0.60061401785396451</v>
      </c>
      <c r="S33" s="14">
        <f>[9]Globals!T33</f>
        <v>0.60061401785396451</v>
      </c>
      <c r="T33" s="14">
        <f>[9]Globals!U33</f>
        <v>0.60061401785396451</v>
      </c>
      <c r="U33" s="14">
        <f>[9]Globals!V33</f>
        <v>0.96363636363636362</v>
      </c>
      <c r="V33" s="14">
        <f>[9]Globals!W33</f>
        <v>0.96363636363636362</v>
      </c>
      <c r="W33" s="14">
        <f>[9]Globals!X33</f>
        <v>0.96363636363636362</v>
      </c>
      <c r="X33" s="5">
        <f>[9]Globals!Y33</f>
        <v>0.60061401785396451</v>
      </c>
      <c r="Z33" s="13">
        <f t="shared" si="10"/>
        <v>0.96363636363636362</v>
      </c>
      <c r="AA33" s="5">
        <f t="shared" si="11"/>
        <v>0.62031421291665712</v>
      </c>
      <c r="AB33" s="5">
        <f t="shared" si="12"/>
        <v>0.60061401785396451</v>
      </c>
      <c r="AC33" s="5"/>
    </row>
    <row r="34" spans="1:29" x14ac:dyDescent="0.35">
      <c r="A34" s="13" t="s">
        <v>8</v>
      </c>
      <c r="B34" s="13">
        <f>[9]Globals!C34</f>
        <v>20.52193490000008</v>
      </c>
      <c r="C34" s="14">
        <f>[9]Globals!D34</f>
        <v>20.52193490000008</v>
      </c>
      <c r="D34" s="14">
        <f>[9]Globals!E34</f>
        <v>20.52193490000008</v>
      </c>
      <c r="E34" s="14">
        <f>[9]Globals!F34</f>
        <v>0.37465649454545452</v>
      </c>
      <c r="F34" s="14">
        <f>[9]Globals!G34</f>
        <v>0</v>
      </c>
      <c r="G34" s="14">
        <f>[9]Globals!H34</f>
        <v>0</v>
      </c>
      <c r="H34" s="14">
        <f>[9]Globals!I34</f>
        <v>55</v>
      </c>
      <c r="I34" s="14">
        <f>[9]Globals!J34</f>
        <v>55</v>
      </c>
      <c r="J34" s="14">
        <f>[9]Globals!K34</f>
        <v>0.96363636363636362</v>
      </c>
      <c r="K34" s="14">
        <f>[9]Globals!L34</f>
        <v>0.62581906592891445</v>
      </c>
      <c r="L34" s="14">
        <f>[9]Globals!M34</f>
        <v>0.62581906592891445</v>
      </c>
      <c r="M34" s="14">
        <f>[9]Globals!N34</f>
        <v>0.62581906592891445</v>
      </c>
      <c r="N34" s="14">
        <f>[9]Globals!O34</f>
        <v>1</v>
      </c>
      <c r="O34" s="14">
        <f>[9]Globals!P34</f>
        <v>1</v>
      </c>
      <c r="P34" s="14">
        <f>[9]Globals!Q34</f>
        <v>1</v>
      </c>
      <c r="Q34" s="14">
        <f>[9]Globals!R34</f>
        <v>0.62581906592891445</v>
      </c>
      <c r="R34" s="14">
        <f>[9]Globals!S34</f>
        <v>0.60340418365634763</v>
      </c>
      <c r="S34" s="14">
        <f>[9]Globals!T34</f>
        <v>0.60340418365634763</v>
      </c>
      <c r="T34" s="14">
        <f>[9]Globals!U34</f>
        <v>0.60340418365634763</v>
      </c>
      <c r="U34" s="14">
        <f>[9]Globals!V34</f>
        <v>0.96363636363636362</v>
      </c>
      <c r="V34" s="14">
        <f>[9]Globals!W34</f>
        <v>0.96363636363636362</v>
      </c>
      <c r="W34" s="14">
        <f>[9]Globals!X34</f>
        <v>0.96363636363636362</v>
      </c>
      <c r="X34" s="5">
        <f>[9]Globals!Y34</f>
        <v>0.60340418365634763</v>
      </c>
      <c r="Z34" s="13">
        <f t="shared" si="10"/>
        <v>0.96363636363636362</v>
      </c>
      <c r="AA34" s="5">
        <f t="shared" si="11"/>
        <v>0.62581906592891445</v>
      </c>
      <c r="AB34" s="5">
        <f t="shared" si="12"/>
        <v>0.60340418365634763</v>
      </c>
      <c r="AC34" s="5"/>
    </row>
    <row r="35" spans="1:29" x14ac:dyDescent="0.35">
      <c r="A35" s="13" t="s">
        <v>9</v>
      </c>
      <c r="B35" s="13">
        <f>[9]Globals!C35</f>
        <v>21.21792070000004</v>
      </c>
      <c r="C35" s="14">
        <f>[9]Globals!D35</f>
        <v>21.21792070000004</v>
      </c>
      <c r="D35" s="14">
        <f>[9]Globals!E35</f>
        <v>21.21792070000004</v>
      </c>
      <c r="E35" s="14">
        <f>[9]Globals!F35</f>
        <v>0.38711619818181742</v>
      </c>
      <c r="F35" s="14">
        <f>[9]Globals!G35</f>
        <v>0</v>
      </c>
      <c r="G35" s="14">
        <f>[9]Globals!H35</f>
        <v>0</v>
      </c>
      <c r="H35" s="14">
        <f>[9]Globals!I35</f>
        <v>55</v>
      </c>
      <c r="I35" s="14">
        <f>[9]Globals!J35</f>
        <v>55</v>
      </c>
      <c r="J35" s="14">
        <f>[9]Globals!K35</f>
        <v>0.96363636363636362</v>
      </c>
      <c r="K35" s="14">
        <f>[9]Globals!L35</f>
        <v>0.62943036408885289</v>
      </c>
      <c r="L35" s="14">
        <f>[9]Globals!M35</f>
        <v>0.62943036408885289</v>
      </c>
      <c r="M35" s="14">
        <f>[9]Globals!N35</f>
        <v>0.62943036408885289</v>
      </c>
      <c r="N35" s="14">
        <f>[9]Globals!O35</f>
        <v>1</v>
      </c>
      <c r="O35" s="14">
        <f>[9]Globals!P35</f>
        <v>1</v>
      </c>
      <c r="P35" s="14">
        <f>[9]Globals!Q35</f>
        <v>1</v>
      </c>
      <c r="Q35" s="14">
        <f>[9]Globals!R35</f>
        <v>0.62943036408885289</v>
      </c>
      <c r="R35" s="14">
        <f>[9]Globals!S35</f>
        <v>0.60712132956958453</v>
      </c>
      <c r="S35" s="14">
        <f>[9]Globals!T35</f>
        <v>0.60712132956958453</v>
      </c>
      <c r="T35" s="14">
        <f>[9]Globals!U35</f>
        <v>0.60712132956958453</v>
      </c>
      <c r="U35" s="14">
        <f>[9]Globals!V35</f>
        <v>0.96363636363636362</v>
      </c>
      <c r="V35" s="14">
        <f>[9]Globals!W35</f>
        <v>0.96363636363636362</v>
      </c>
      <c r="W35" s="14">
        <f>[9]Globals!X35</f>
        <v>0.96363636363636362</v>
      </c>
      <c r="X35" s="5">
        <f>[9]Globals!Y35</f>
        <v>0.60712132956958453</v>
      </c>
      <c r="Z35" s="13">
        <f t="shared" si="10"/>
        <v>0.96363636363636362</v>
      </c>
      <c r="AA35" s="5">
        <f t="shared" si="11"/>
        <v>0.62943036408885289</v>
      </c>
      <c r="AB35" s="5">
        <f t="shared" si="12"/>
        <v>0.60712132956958453</v>
      </c>
      <c r="AC35" s="5"/>
    </row>
    <row r="36" spans="1:29" x14ac:dyDescent="0.35">
      <c r="A36" s="13" t="s">
        <v>10</v>
      </c>
      <c r="B36" s="13">
        <f>[9]Globals!C36</f>
        <v>22.003930300000089</v>
      </c>
      <c r="C36" s="14">
        <f>[9]Globals!D36</f>
        <v>22.003930300000089</v>
      </c>
      <c r="D36" s="14">
        <f>[9]Globals!E36</f>
        <v>22.003930300000089</v>
      </c>
      <c r="E36" s="14">
        <f>[9]Globals!F36</f>
        <v>0.40033812641509497</v>
      </c>
      <c r="F36" s="14">
        <f>[9]Globals!G36</f>
        <v>0</v>
      </c>
      <c r="G36" s="14">
        <f>[9]Globals!H36</f>
        <v>0</v>
      </c>
      <c r="H36" s="14">
        <f>[9]Globals!I36</f>
        <v>55</v>
      </c>
      <c r="I36" s="14">
        <f>[9]Globals!J36</f>
        <v>55</v>
      </c>
      <c r="J36" s="14">
        <f>[9]Globals!K36</f>
        <v>1</v>
      </c>
      <c r="K36" s="14">
        <f>[9]Globals!L36</f>
        <v>0.64018416817015411</v>
      </c>
      <c r="L36" s="14">
        <f>[9]Globals!M36</f>
        <v>0.64018416817015411</v>
      </c>
      <c r="M36" s="14">
        <f>[9]Globals!N36</f>
        <v>0.64018416817015411</v>
      </c>
      <c r="N36" s="14">
        <f>[9]Globals!O36</f>
        <v>1</v>
      </c>
      <c r="O36" s="14">
        <f>[9]Globals!P36</f>
        <v>1</v>
      </c>
      <c r="P36" s="14">
        <f>[9]Globals!Q36</f>
        <v>1</v>
      </c>
      <c r="Q36" s="14">
        <f>[9]Globals!R36</f>
        <v>0.64018416817015411</v>
      </c>
      <c r="R36" s="14">
        <f>[9]Globals!S36</f>
        <v>0.64018416817015411</v>
      </c>
      <c r="S36" s="14">
        <f>[9]Globals!T36</f>
        <v>0.64018416817015411</v>
      </c>
      <c r="T36" s="14">
        <f>[9]Globals!U36</f>
        <v>0.64018416817015411</v>
      </c>
      <c r="U36" s="14">
        <f>[9]Globals!V36</f>
        <v>1</v>
      </c>
      <c r="V36" s="14">
        <f>[9]Globals!W36</f>
        <v>1</v>
      </c>
      <c r="W36" s="14">
        <f>[9]Globals!X36</f>
        <v>1</v>
      </c>
      <c r="X36" s="5">
        <f>[9]Globals!Y36</f>
        <v>0.64018416817015411</v>
      </c>
      <c r="Z36" s="13">
        <f t="shared" si="10"/>
        <v>1</v>
      </c>
      <c r="AA36" s="5">
        <f t="shared" si="11"/>
        <v>0.64018416817015411</v>
      </c>
      <c r="AB36" s="5">
        <f t="shared" si="12"/>
        <v>0.64018416817015411</v>
      </c>
      <c r="AC36" s="5"/>
    </row>
    <row r="37" spans="1:29" x14ac:dyDescent="0.35">
      <c r="A37" s="13" t="s">
        <v>11</v>
      </c>
      <c r="B37" s="13">
        <f>B35-B33</f>
        <v>1.137213399999041</v>
      </c>
      <c r="C37" s="14">
        <f t="shared" ref="C37:X37" si="13">C35-C33</f>
        <v>1.137213399999041</v>
      </c>
      <c r="D37" s="14">
        <f t="shared" si="13"/>
        <v>1.137213399999041</v>
      </c>
      <c r="E37" s="14">
        <f t="shared" si="13"/>
        <v>2.1007654545452392E-2</v>
      </c>
      <c r="F37" s="14">
        <f t="shared" si="13"/>
        <v>0</v>
      </c>
      <c r="G37" s="14">
        <f t="shared" si="13"/>
        <v>0</v>
      </c>
      <c r="H37" s="14">
        <f t="shared" si="13"/>
        <v>0</v>
      </c>
      <c r="I37" s="14">
        <f t="shared" si="13"/>
        <v>0</v>
      </c>
      <c r="J37" s="14">
        <f t="shared" si="13"/>
        <v>0</v>
      </c>
      <c r="K37" s="14">
        <f t="shared" si="13"/>
        <v>9.1161511721957744E-3</v>
      </c>
      <c r="L37" s="14">
        <f t="shared" si="13"/>
        <v>9.1161511721957744E-3</v>
      </c>
      <c r="M37" s="14">
        <f t="shared" si="13"/>
        <v>9.1161511721957744E-3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9.1161511721957744E-3</v>
      </c>
      <c r="R37" s="14">
        <f t="shared" si="13"/>
        <v>6.5073117156200233E-3</v>
      </c>
      <c r="S37" s="14">
        <f t="shared" si="13"/>
        <v>6.5073117156200233E-3</v>
      </c>
      <c r="T37" s="14">
        <f t="shared" si="13"/>
        <v>6.5073117156200233E-3</v>
      </c>
      <c r="U37" s="14">
        <f t="shared" si="13"/>
        <v>0</v>
      </c>
      <c r="V37" s="14">
        <f t="shared" si="13"/>
        <v>0</v>
      </c>
      <c r="W37" s="14">
        <f t="shared" si="13"/>
        <v>0</v>
      </c>
      <c r="X37" s="5">
        <f t="shared" si="13"/>
        <v>6.5073117156200233E-3</v>
      </c>
      <c r="Z37" s="13">
        <f t="shared" si="10"/>
        <v>0</v>
      </c>
      <c r="AA37" s="5">
        <f t="shared" si="11"/>
        <v>9.1161511721957744E-3</v>
      </c>
      <c r="AB37" s="5">
        <f t="shared" si="12"/>
        <v>6.5073117156200233E-3</v>
      </c>
      <c r="AC37" s="5"/>
    </row>
    <row r="38" spans="1:29" ht="15" thickBot="1" x14ac:dyDescent="0.4">
      <c r="A38" s="15" t="s">
        <v>12</v>
      </c>
      <c r="B38" s="15">
        <f>B36-B32</f>
        <v>3.1685533999998299</v>
      </c>
      <c r="C38" s="16">
        <f t="shared" ref="C38:X38" si="14">C36-C32</f>
        <v>3.1685533999998299</v>
      </c>
      <c r="D38" s="16">
        <f t="shared" si="14"/>
        <v>3.1685533999998299</v>
      </c>
      <c r="E38" s="16">
        <f t="shared" si="14"/>
        <v>4.4953656603769376E-2</v>
      </c>
      <c r="F38" s="16">
        <f t="shared" si="14"/>
        <v>0</v>
      </c>
      <c r="G38" s="16">
        <f t="shared" si="14"/>
        <v>0</v>
      </c>
      <c r="H38" s="16">
        <f t="shared" si="14"/>
        <v>2</v>
      </c>
      <c r="I38" s="16">
        <f t="shared" si="14"/>
        <v>2</v>
      </c>
      <c r="J38" s="16">
        <f t="shared" si="14"/>
        <v>3.6363636363636376E-2</v>
      </c>
      <c r="K38" s="16">
        <f t="shared" si="14"/>
        <v>2.5825407416338431E-2</v>
      </c>
      <c r="L38" s="16">
        <f t="shared" si="14"/>
        <v>2.5825407416338431E-2</v>
      </c>
      <c r="M38" s="16">
        <f t="shared" si="14"/>
        <v>2.5825407416338431E-2</v>
      </c>
      <c r="N38" s="16">
        <f t="shared" si="14"/>
        <v>0</v>
      </c>
      <c r="O38" s="16">
        <f t="shared" si="14"/>
        <v>0</v>
      </c>
      <c r="P38" s="16">
        <f t="shared" si="14"/>
        <v>0</v>
      </c>
      <c r="Q38" s="16">
        <f t="shared" si="14"/>
        <v>2.5825407416338431E-2</v>
      </c>
      <c r="R38" s="16">
        <f t="shared" si="14"/>
        <v>4.8165725989204433E-2</v>
      </c>
      <c r="S38" s="16">
        <f t="shared" si="14"/>
        <v>4.8165725989204433E-2</v>
      </c>
      <c r="T38" s="16">
        <f t="shared" si="14"/>
        <v>4.8165725989204433E-2</v>
      </c>
      <c r="U38" s="16">
        <f t="shared" si="14"/>
        <v>3.6363636363636376E-2</v>
      </c>
      <c r="V38" s="16">
        <f t="shared" si="14"/>
        <v>3.6363636363636376E-2</v>
      </c>
      <c r="W38" s="16">
        <f t="shared" si="14"/>
        <v>3.6363636363636376E-2</v>
      </c>
      <c r="X38" s="17">
        <f t="shared" si="14"/>
        <v>4.8165725989204433E-2</v>
      </c>
      <c r="Z38" s="15">
        <f t="shared" si="10"/>
        <v>3.6363636363636376E-2</v>
      </c>
      <c r="AA38" s="17">
        <f t="shared" si="11"/>
        <v>2.5825407416338431E-2</v>
      </c>
      <c r="AB38" s="17">
        <f t="shared" si="12"/>
        <v>4.8165725989204433E-2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[10]Globals!C30</f>
        <v>17.90020454399988</v>
      </c>
      <c r="C43" s="12">
        <f>[10]Globals!D30</f>
        <v>17.90020454399988</v>
      </c>
      <c r="D43" s="12">
        <f>[10]Globals!E30</f>
        <v>17.90020454399988</v>
      </c>
      <c r="E43" s="12">
        <f>[10]Globals!F30</f>
        <v>0.33140132985248499</v>
      </c>
      <c r="F43" s="12">
        <f>[10]Globals!G30</f>
        <v>0</v>
      </c>
      <c r="G43" s="12">
        <f>[10]Globals!H30</f>
        <v>0</v>
      </c>
      <c r="H43" s="12">
        <f>[10]Globals!I30</f>
        <v>53.96</v>
      </c>
      <c r="I43" s="12">
        <f>[10]Globals!J30</f>
        <v>53.96</v>
      </c>
      <c r="J43" s="12">
        <f>[10]Globals!K30</f>
        <v>0.98254545454545461</v>
      </c>
      <c r="K43" s="12">
        <f>[10]Globals!L30</f>
        <v>0.6503017579517073</v>
      </c>
      <c r="L43" s="12">
        <f>[10]Globals!M30</f>
        <v>0.6503017579517073</v>
      </c>
      <c r="M43" s="12">
        <f>[10]Globals!N30</f>
        <v>0.6503017579517073</v>
      </c>
      <c r="N43" s="12">
        <f>[10]Globals!O30</f>
        <v>1</v>
      </c>
      <c r="O43" s="12">
        <f>[10]Globals!P30</f>
        <v>1</v>
      </c>
      <c r="P43" s="12">
        <f>[10]Globals!Q30</f>
        <v>1</v>
      </c>
      <c r="Q43" s="12">
        <f>[10]Globals!R30</f>
        <v>0.6503017579517073</v>
      </c>
      <c r="R43" s="12">
        <f>[10]Globals!S30</f>
        <v>0.63917306398514351</v>
      </c>
      <c r="S43" s="12">
        <f>[10]Globals!T30</f>
        <v>0.63917306398514351</v>
      </c>
      <c r="T43" s="12">
        <f>[10]Globals!U30</f>
        <v>0.63917306398514351</v>
      </c>
      <c r="U43" s="12">
        <f>[10]Globals!V30</f>
        <v>0.98254545454545461</v>
      </c>
      <c r="V43" s="12">
        <f>[10]Globals!W30</f>
        <v>0.98254545454545461</v>
      </c>
      <c r="W43" s="12">
        <f>[10]Globals!X30</f>
        <v>0.98254545454545461</v>
      </c>
      <c r="X43" s="28">
        <f>[10]Globals!Y30</f>
        <v>0.63917306398514351</v>
      </c>
      <c r="Z43" s="27">
        <f>J43</f>
        <v>0.98254545454545461</v>
      </c>
      <c r="AA43" s="28">
        <f>Q43</f>
        <v>0.6503017579517073</v>
      </c>
      <c r="AB43" s="28">
        <f>X43</f>
        <v>0.63917306398514351</v>
      </c>
      <c r="AC43" s="28"/>
    </row>
    <row r="44" spans="1:29" x14ac:dyDescent="0.35">
      <c r="A44" s="13" t="s">
        <v>5</v>
      </c>
      <c r="B44" s="13">
        <f>[10]Globals!C31</f>
        <v>2.1305682273519211</v>
      </c>
      <c r="C44" s="14">
        <f>[10]Globals!D31</f>
        <v>2.1305682273519211</v>
      </c>
      <c r="D44" s="14">
        <f>[10]Globals!E31</f>
        <v>2.1305682273519211</v>
      </c>
      <c r="E44" s="14">
        <f>[10]Globals!F31</f>
        <v>3.5756867072674718E-2</v>
      </c>
      <c r="F44" s="14">
        <f>[10]Globals!G31</f>
        <v>0</v>
      </c>
      <c r="G44" s="14">
        <f>[10]Globals!H31</f>
        <v>0</v>
      </c>
      <c r="H44" s="14">
        <f>[10]Globals!I31</f>
        <v>1.019803902718557</v>
      </c>
      <c r="I44" s="14">
        <f>[10]Globals!J31</f>
        <v>1.019803902718557</v>
      </c>
      <c r="J44" s="14">
        <f>[10]Globals!K31</f>
        <v>1.85418891403374E-2</v>
      </c>
      <c r="K44" s="14">
        <f>[10]Globals!L31</f>
        <v>1.9717350219206699E-2</v>
      </c>
      <c r="L44" s="14">
        <f>[10]Globals!M31</f>
        <v>1.9717350219206699E-2</v>
      </c>
      <c r="M44" s="14">
        <f>[10]Globals!N31</f>
        <v>1.9717350219206699E-2</v>
      </c>
      <c r="N44" s="14">
        <f>[10]Globals!O31</f>
        <v>0</v>
      </c>
      <c r="O44" s="14">
        <f>[10]Globals!P31</f>
        <v>0</v>
      </c>
      <c r="P44" s="14">
        <f>[10]Globals!Q31</f>
        <v>0</v>
      </c>
      <c r="Q44" s="14">
        <f>[10]Globals!R31</f>
        <v>1.9717350219206699E-2</v>
      </c>
      <c r="R44" s="14">
        <f>[10]Globals!S31</f>
        <v>2.8524734111431749E-2</v>
      </c>
      <c r="S44" s="14">
        <f>[10]Globals!T31</f>
        <v>2.8524734111431749E-2</v>
      </c>
      <c r="T44" s="14">
        <f>[10]Globals!U31</f>
        <v>2.8524734111431749E-2</v>
      </c>
      <c r="U44" s="14">
        <f>[10]Globals!V31</f>
        <v>1.85418891403374E-2</v>
      </c>
      <c r="V44" s="14">
        <f>[10]Globals!W31</f>
        <v>1.85418891403374E-2</v>
      </c>
      <c r="W44" s="14">
        <f>[10]Globals!X31</f>
        <v>1.85418891403374E-2</v>
      </c>
      <c r="X44" s="5">
        <f>[10]Globals!Y31</f>
        <v>2.8524734111431749E-2</v>
      </c>
      <c r="Z44" s="13">
        <f t="shared" ref="Z44:Z51" si="15">J44</f>
        <v>1.85418891403374E-2</v>
      </c>
      <c r="AA44" s="5">
        <f t="shared" ref="AA44:AA51" si="16">Q44</f>
        <v>1.9717350219206699E-2</v>
      </c>
      <c r="AB44" s="5">
        <f t="shared" ref="AB44:AB51" si="17">X44</f>
        <v>2.8524734111431749E-2</v>
      </c>
      <c r="AC44" s="5"/>
    </row>
    <row r="45" spans="1:29" x14ac:dyDescent="0.35">
      <c r="A45" s="13" t="s">
        <v>6</v>
      </c>
      <c r="B45" s="13">
        <f>[10]Globals!C32</f>
        <v>14.80330680000009</v>
      </c>
      <c r="C45" s="14">
        <f>[10]Globals!D32</f>
        <v>14.80330680000009</v>
      </c>
      <c r="D45" s="14">
        <f>[10]Globals!E32</f>
        <v>14.80330680000009</v>
      </c>
      <c r="E45" s="14">
        <f>[10]Globals!F32</f>
        <v>0.27930767547169982</v>
      </c>
      <c r="F45" s="14">
        <f>[10]Globals!G32</f>
        <v>0</v>
      </c>
      <c r="G45" s="14">
        <f>[10]Globals!H32</f>
        <v>0</v>
      </c>
      <c r="H45" s="14">
        <f>[10]Globals!I32</f>
        <v>53</v>
      </c>
      <c r="I45" s="14">
        <f>[10]Globals!J32</f>
        <v>53</v>
      </c>
      <c r="J45" s="14">
        <f>[10]Globals!K32</f>
        <v>0.96363636363636362</v>
      </c>
      <c r="K45" s="14">
        <f>[10]Globals!L32</f>
        <v>0.60952916516045308</v>
      </c>
      <c r="L45" s="14">
        <f>[10]Globals!M32</f>
        <v>0.60952916516045308</v>
      </c>
      <c r="M45" s="14">
        <f>[10]Globals!N32</f>
        <v>0.60952916516045308</v>
      </c>
      <c r="N45" s="14">
        <f>[10]Globals!O32</f>
        <v>1</v>
      </c>
      <c r="O45" s="14">
        <f>[10]Globals!P32</f>
        <v>1</v>
      </c>
      <c r="P45" s="14">
        <f>[10]Globals!Q32</f>
        <v>1</v>
      </c>
      <c r="Q45" s="14">
        <f>[10]Globals!R32</f>
        <v>0.60952916516045308</v>
      </c>
      <c r="R45" s="14">
        <f>[10]Globals!S32</f>
        <v>0.58736446824552746</v>
      </c>
      <c r="S45" s="14">
        <f>[10]Globals!T32</f>
        <v>0.58736446824552746</v>
      </c>
      <c r="T45" s="14">
        <f>[10]Globals!U32</f>
        <v>0.58736446824552746</v>
      </c>
      <c r="U45" s="14">
        <f>[10]Globals!V32</f>
        <v>0.96363636363636362</v>
      </c>
      <c r="V45" s="14">
        <f>[10]Globals!W32</f>
        <v>0.96363636363636362</v>
      </c>
      <c r="W45" s="14">
        <f>[10]Globals!X32</f>
        <v>0.96363636363636362</v>
      </c>
      <c r="X45" s="5">
        <f>[10]Globals!Y32</f>
        <v>0.58736446824552746</v>
      </c>
      <c r="Z45" s="13">
        <f t="shared" si="15"/>
        <v>0.96363636363636362</v>
      </c>
      <c r="AA45" s="5">
        <f t="shared" si="16"/>
        <v>0.60952916516045308</v>
      </c>
      <c r="AB45" s="5">
        <f t="shared" si="17"/>
        <v>0.58736446824552746</v>
      </c>
      <c r="AC45" s="5"/>
    </row>
    <row r="46" spans="1:29" x14ac:dyDescent="0.35">
      <c r="A46" s="13" t="s">
        <v>7</v>
      </c>
      <c r="B46" s="13">
        <f>[10]Globals!C33</f>
        <v>16.579245499999999</v>
      </c>
      <c r="C46" s="14">
        <f>[10]Globals!D33</f>
        <v>16.579245499999999</v>
      </c>
      <c r="D46" s="14">
        <f>[10]Globals!E33</f>
        <v>16.579245499999999</v>
      </c>
      <c r="E46" s="14">
        <f>[10]Globals!F33</f>
        <v>0.30751778545454472</v>
      </c>
      <c r="F46" s="14">
        <f>[10]Globals!G33</f>
        <v>0</v>
      </c>
      <c r="G46" s="14">
        <f>[10]Globals!H33</f>
        <v>0</v>
      </c>
      <c r="H46" s="14">
        <f>[10]Globals!I33</f>
        <v>53</v>
      </c>
      <c r="I46" s="14">
        <f>[10]Globals!J33</f>
        <v>53</v>
      </c>
      <c r="J46" s="14">
        <f>[10]Globals!K33</f>
        <v>0.96363636363636362</v>
      </c>
      <c r="K46" s="14">
        <f>[10]Globals!L33</f>
        <v>0.63887274309586983</v>
      </c>
      <c r="L46" s="14">
        <f>[10]Globals!M33</f>
        <v>0.63887274309586983</v>
      </c>
      <c r="M46" s="14">
        <f>[10]Globals!N33</f>
        <v>0.63887274309586983</v>
      </c>
      <c r="N46" s="14">
        <f>[10]Globals!O33</f>
        <v>1</v>
      </c>
      <c r="O46" s="14">
        <f>[10]Globals!P33</f>
        <v>1</v>
      </c>
      <c r="P46" s="14">
        <f>[10]Globals!Q33</f>
        <v>1</v>
      </c>
      <c r="Q46" s="14">
        <f>[10]Globals!R33</f>
        <v>0.63887274309586983</v>
      </c>
      <c r="R46" s="14">
        <f>[10]Globals!S33</f>
        <v>0.62032300342253033</v>
      </c>
      <c r="S46" s="14">
        <f>[10]Globals!T33</f>
        <v>0.62032300342253033</v>
      </c>
      <c r="T46" s="14">
        <f>[10]Globals!U33</f>
        <v>0.62032300342253033</v>
      </c>
      <c r="U46" s="14">
        <f>[10]Globals!V33</f>
        <v>0.96363636363636362</v>
      </c>
      <c r="V46" s="14">
        <f>[10]Globals!W33</f>
        <v>0.96363636363636362</v>
      </c>
      <c r="W46" s="14">
        <f>[10]Globals!X33</f>
        <v>0.96363636363636362</v>
      </c>
      <c r="X46" s="5">
        <f>[10]Globals!Y33</f>
        <v>0.62032300342253033</v>
      </c>
      <c r="Z46" s="13">
        <f t="shared" si="15"/>
        <v>0.96363636363636362</v>
      </c>
      <c r="AA46" s="5">
        <f t="shared" si="16"/>
        <v>0.63887274309586983</v>
      </c>
      <c r="AB46" s="5">
        <f t="shared" si="17"/>
        <v>0.62032300342253033</v>
      </c>
      <c r="AC46" s="5"/>
    </row>
    <row r="47" spans="1:29" x14ac:dyDescent="0.35">
      <c r="A47" s="13" t="s">
        <v>8</v>
      </c>
      <c r="B47" s="13">
        <f>[10]Globals!C34</f>
        <v>17.534635999999178</v>
      </c>
      <c r="C47" s="14">
        <f>[10]Globals!D34</f>
        <v>17.534635999999178</v>
      </c>
      <c r="D47" s="14">
        <f>[10]Globals!E34</f>
        <v>17.534635999999178</v>
      </c>
      <c r="E47" s="14">
        <f>[10]Globals!F34</f>
        <v>0.32489154339622311</v>
      </c>
      <c r="F47" s="14">
        <f>[10]Globals!G34</f>
        <v>0</v>
      </c>
      <c r="G47" s="14">
        <f>[10]Globals!H34</f>
        <v>0</v>
      </c>
      <c r="H47" s="14">
        <f>[10]Globals!I34</f>
        <v>53</v>
      </c>
      <c r="I47" s="14">
        <f>[10]Globals!J34</f>
        <v>53</v>
      </c>
      <c r="J47" s="14">
        <f>[10]Globals!K34</f>
        <v>1</v>
      </c>
      <c r="K47" s="14">
        <f>[10]Globals!L34</f>
        <v>0.65242646242670999</v>
      </c>
      <c r="L47" s="14">
        <f>[10]Globals!M34</f>
        <v>0.65242646242670999</v>
      </c>
      <c r="M47" s="14">
        <f>[10]Globals!N34</f>
        <v>0.65242646242670999</v>
      </c>
      <c r="N47" s="14">
        <f>[10]Globals!O34</f>
        <v>1</v>
      </c>
      <c r="O47" s="14">
        <f>[10]Globals!P34</f>
        <v>1</v>
      </c>
      <c r="P47" s="14">
        <f>[10]Globals!Q34</f>
        <v>1</v>
      </c>
      <c r="Q47" s="14">
        <f>[10]Globals!R34</f>
        <v>0.65242646242670999</v>
      </c>
      <c r="R47" s="14">
        <f>[10]Globals!S34</f>
        <v>0.63474172888532998</v>
      </c>
      <c r="S47" s="14">
        <f>[10]Globals!T34</f>
        <v>0.63474172888532998</v>
      </c>
      <c r="T47" s="14">
        <f>[10]Globals!U34</f>
        <v>0.63474172888532998</v>
      </c>
      <c r="U47" s="14">
        <f>[10]Globals!V34</f>
        <v>1</v>
      </c>
      <c r="V47" s="14">
        <f>[10]Globals!W34</f>
        <v>1</v>
      </c>
      <c r="W47" s="14">
        <f>[10]Globals!X34</f>
        <v>1</v>
      </c>
      <c r="X47" s="5">
        <f>[10]Globals!Y34</f>
        <v>0.63474172888532998</v>
      </c>
      <c r="Z47" s="13">
        <f t="shared" si="15"/>
        <v>1</v>
      </c>
      <c r="AA47" s="5">
        <f t="shared" si="16"/>
        <v>0.65242646242670999</v>
      </c>
      <c r="AB47" s="5">
        <f t="shared" si="17"/>
        <v>0.63474172888532998</v>
      </c>
      <c r="AC47" s="5"/>
    </row>
    <row r="48" spans="1:29" x14ac:dyDescent="0.35">
      <c r="A48" s="13" t="s">
        <v>9</v>
      </c>
      <c r="B48" s="13">
        <f>[10]Globals!C35</f>
        <v>18.981925399999739</v>
      </c>
      <c r="C48" s="14">
        <f>[10]Globals!D35</f>
        <v>18.981925399999739</v>
      </c>
      <c r="D48" s="14">
        <f>[10]Globals!E35</f>
        <v>18.981925399999739</v>
      </c>
      <c r="E48" s="14">
        <f>[10]Globals!F35</f>
        <v>0.3451259163636316</v>
      </c>
      <c r="F48" s="14">
        <f>[10]Globals!G35</f>
        <v>0</v>
      </c>
      <c r="G48" s="14">
        <f>[10]Globals!H35</f>
        <v>0</v>
      </c>
      <c r="H48" s="14">
        <f>[10]Globals!I35</f>
        <v>55</v>
      </c>
      <c r="I48" s="14">
        <f>[10]Globals!J35</f>
        <v>55</v>
      </c>
      <c r="J48" s="14">
        <f>[10]Globals!K35</f>
        <v>1</v>
      </c>
      <c r="K48" s="14">
        <f>[10]Globals!L35</f>
        <v>0.66219276841123242</v>
      </c>
      <c r="L48" s="14">
        <f>[10]Globals!M35</f>
        <v>0.66219276841123242</v>
      </c>
      <c r="M48" s="14">
        <f>[10]Globals!N35</f>
        <v>0.66219276841123242</v>
      </c>
      <c r="N48" s="14">
        <f>[10]Globals!O35</f>
        <v>1</v>
      </c>
      <c r="O48" s="14">
        <f>[10]Globals!P35</f>
        <v>1</v>
      </c>
      <c r="P48" s="14">
        <f>[10]Globals!Q35</f>
        <v>1</v>
      </c>
      <c r="Q48" s="14">
        <f>[10]Globals!R35</f>
        <v>0.66219276841123242</v>
      </c>
      <c r="R48" s="14">
        <f>[10]Globals!S35</f>
        <v>0.66219276841123242</v>
      </c>
      <c r="S48" s="14">
        <f>[10]Globals!T35</f>
        <v>0.66219276841123242</v>
      </c>
      <c r="T48" s="14">
        <f>[10]Globals!U35</f>
        <v>0.66219276841123242</v>
      </c>
      <c r="U48" s="14">
        <f>[10]Globals!V35</f>
        <v>1</v>
      </c>
      <c r="V48" s="14">
        <f>[10]Globals!W35</f>
        <v>1</v>
      </c>
      <c r="W48" s="14">
        <f>[10]Globals!X35</f>
        <v>1</v>
      </c>
      <c r="X48" s="5">
        <f>[10]Globals!Y35</f>
        <v>0.66219276841123242</v>
      </c>
      <c r="Z48" s="13">
        <f t="shared" si="15"/>
        <v>1</v>
      </c>
      <c r="AA48" s="5">
        <f t="shared" si="16"/>
        <v>0.66219276841123242</v>
      </c>
      <c r="AB48" s="5">
        <f t="shared" si="17"/>
        <v>0.66219276841123242</v>
      </c>
      <c r="AC48" s="5"/>
    </row>
    <row r="49" spans="1:29" x14ac:dyDescent="0.35">
      <c r="A49" s="13" t="s">
        <v>10</v>
      </c>
      <c r="B49" s="13">
        <f>[10]Globals!C36</f>
        <v>22.667620899999889</v>
      </c>
      <c r="C49" s="14">
        <f>[10]Globals!D36</f>
        <v>22.667620899999889</v>
      </c>
      <c r="D49" s="14">
        <f>[10]Globals!E36</f>
        <v>22.667620899999889</v>
      </c>
      <c r="E49" s="14">
        <f>[10]Globals!F36</f>
        <v>0.41213856181817982</v>
      </c>
      <c r="F49" s="14">
        <f>[10]Globals!G36</f>
        <v>0</v>
      </c>
      <c r="G49" s="14">
        <f>[10]Globals!H36</f>
        <v>0</v>
      </c>
      <c r="H49" s="14">
        <f>[10]Globals!I36</f>
        <v>55</v>
      </c>
      <c r="I49" s="14">
        <f>[10]Globals!J36</f>
        <v>55</v>
      </c>
      <c r="J49" s="14">
        <f>[10]Globals!K36</f>
        <v>1</v>
      </c>
      <c r="K49" s="14">
        <f>[10]Globals!L36</f>
        <v>0.6824976378936799</v>
      </c>
      <c r="L49" s="14">
        <f>[10]Globals!M36</f>
        <v>0.6824976378936799</v>
      </c>
      <c r="M49" s="14">
        <f>[10]Globals!N36</f>
        <v>0.6824976378936799</v>
      </c>
      <c r="N49" s="14">
        <f>[10]Globals!O36</f>
        <v>1</v>
      </c>
      <c r="O49" s="14">
        <f>[10]Globals!P36</f>
        <v>1</v>
      </c>
      <c r="P49" s="14">
        <f>[10]Globals!Q36</f>
        <v>1</v>
      </c>
      <c r="Q49" s="14">
        <f>[10]Globals!R36</f>
        <v>0.6824976378936799</v>
      </c>
      <c r="R49" s="14">
        <f>[10]Globals!S36</f>
        <v>0.6824976378936799</v>
      </c>
      <c r="S49" s="14">
        <f>[10]Globals!T36</f>
        <v>0.6824976378936799</v>
      </c>
      <c r="T49" s="14">
        <f>[10]Globals!U36</f>
        <v>0.6824976378936799</v>
      </c>
      <c r="U49" s="14">
        <f>[10]Globals!V36</f>
        <v>1</v>
      </c>
      <c r="V49" s="14">
        <f>[10]Globals!W36</f>
        <v>1</v>
      </c>
      <c r="W49" s="14">
        <f>[10]Globals!X36</f>
        <v>1</v>
      </c>
      <c r="X49" s="5">
        <f>[10]Globals!Y36</f>
        <v>0.6824976378936799</v>
      </c>
      <c r="Z49" s="13">
        <f t="shared" si="15"/>
        <v>1</v>
      </c>
      <c r="AA49" s="5">
        <f t="shared" si="16"/>
        <v>0.6824976378936799</v>
      </c>
      <c r="AB49" s="5">
        <f t="shared" si="17"/>
        <v>0.6824976378936799</v>
      </c>
      <c r="AC49" s="5"/>
    </row>
    <row r="50" spans="1:29" x14ac:dyDescent="0.35">
      <c r="A50" s="13" t="s">
        <v>11</v>
      </c>
      <c r="B50" s="13">
        <f>B48-B46</f>
        <v>2.4026798999997396</v>
      </c>
      <c r="C50" s="14">
        <f t="shared" ref="C50:X50" si="18">C48-C46</f>
        <v>2.4026798999997396</v>
      </c>
      <c r="D50" s="14">
        <f t="shared" si="18"/>
        <v>2.4026798999997396</v>
      </c>
      <c r="E50" s="14">
        <f t="shared" si="18"/>
        <v>3.7608130909086879E-2</v>
      </c>
      <c r="F50" s="14">
        <f t="shared" si="18"/>
        <v>0</v>
      </c>
      <c r="G50" s="14">
        <f t="shared" si="18"/>
        <v>0</v>
      </c>
      <c r="H50" s="14">
        <f t="shared" si="18"/>
        <v>2</v>
      </c>
      <c r="I50" s="14">
        <f t="shared" si="18"/>
        <v>2</v>
      </c>
      <c r="J50" s="14">
        <f t="shared" si="18"/>
        <v>3.6363636363636376E-2</v>
      </c>
      <c r="K50" s="14">
        <f t="shared" si="18"/>
        <v>2.3320025315362591E-2</v>
      </c>
      <c r="L50" s="14">
        <f t="shared" si="18"/>
        <v>2.3320025315362591E-2</v>
      </c>
      <c r="M50" s="14">
        <f t="shared" si="18"/>
        <v>2.3320025315362591E-2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2.3320025315362591E-2</v>
      </c>
      <c r="R50" s="14">
        <f t="shared" si="18"/>
        <v>4.1869764988702096E-2</v>
      </c>
      <c r="S50" s="14">
        <f t="shared" si="18"/>
        <v>4.1869764988702096E-2</v>
      </c>
      <c r="T50" s="14">
        <f t="shared" si="18"/>
        <v>4.1869764988702096E-2</v>
      </c>
      <c r="U50" s="14">
        <f t="shared" si="18"/>
        <v>3.6363636363636376E-2</v>
      </c>
      <c r="V50" s="14">
        <f t="shared" si="18"/>
        <v>3.6363636363636376E-2</v>
      </c>
      <c r="W50" s="14">
        <f t="shared" si="18"/>
        <v>3.6363636363636376E-2</v>
      </c>
      <c r="X50" s="5">
        <f t="shared" si="18"/>
        <v>4.1869764988702096E-2</v>
      </c>
      <c r="Z50" s="13">
        <f t="shared" si="15"/>
        <v>3.6363636363636376E-2</v>
      </c>
      <c r="AA50" s="5">
        <f t="shared" si="16"/>
        <v>2.3320025315362591E-2</v>
      </c>
      <c r="AB50" s="5">
        <f t="shared" si="17"/>
        <v>4.1869764988702096E-2</v>
      </c>
      <c r="AC50" s="5"/>
    </row>
    <row r="51" spans="1:29" ht="15" thickBot="1" x14ac:dyDescent="0.4">
      <c r="A51" s="15" t="s">
        <v>12</v>
      </c>
      <c r="B51" s="15">
        <f>B49-B45</f>
        <v>7.8643140999997989</v>
      </c>
      <c r="C51" s="16">
        <f t="shared" ref="C51:X51" si="19">C49-C45</f>
        <v>7.8643140999997989</v>
      </c>
      <c r="D51" s="16">
        <f t="shared" si="19"/>
        <v>7.8643140999997989</v>
      </c>
      <c r="E51" s="16">
        <f t="shared" si="19"/>
        <v>0.13283088634647999</v>
      </c>
      <c r="F51" s="16">
        <f t="shared" si="19"/>
        <v>0</v>
      </c>
      <c r="G51" s="16">
        <f t="shared" si="19"/>
        <v>0</v>
      </c>
      <c r="H51" s="16">
        <f t="shared" si="19"/>
        <v>2</v>
      </c>
      <c r="I51" s="16">
        <f t="shared" si="19"/>
        <v>2</v>
      </c>
      <c r="J51" s="16">
        <f t="shared" si="19"/>
        <v>3.6363636363636376E-2</v>
      </c>
      <c r="K51" s="16">
        <f t="shared" si="19"/>
        <v>7.2968472733226819E-2</v>
      </c>
      <c r="L51" s="16">
        <f t="shared" si="19"/>
        <v>7.2968472733226819E-2</v>
      </c>
      <c r="M51" s="16">
        <f t="shared" si="19"/>
        <v>7.2968472733226819E-2</v>
      </c>
      <c r="N51" s="16">
        <f t="shared" si="19"/>
        <v>0</v>
      </c>
      <c r="O51" s="16">
        <f t="shared" si="19"/>
        <v>0</v>
      </c>
      <c r="P51" s="16">
        <f t="shared" si="19"/>
        <v>0</v>
      </c>
      <c r="Q51" s="16">
        <f t="shared" si="19"/>
        <v>7.2968472733226819E-2</v>
      </c>
      <c r="R51" s="16">
        <f t="shared" si="19"/>
        <v>9.5133169648152438E-2</v>
      </c>
      <c r="S51" s="16">
        <f t="shared" si="19"/>
        <v>9.5133169648152438E-2</v>
      </c>
      <c r="T51" s="16">
        <f t="shared" si="19"/>
        <v>9.5133169648152438E-2</v>
      </c>
      <c r="U51" s="16">
        <f t="shared" si="19"/>
        <v>3.6363636363636376E-2</v>
      </c>
      <c r="V51" s="16">
        <f t="shared" si="19"/>
        <v>3.6363636363636376E-2</v>
      </c>
      <c r="W51" s="16">
        <f t="shared" si="19"/>
        <v>3.6363636363636376E-2</v>
      </c>
      <c r="X51" s="17">
        <f t="shared" si="19"/>
        <v>9.5133169648152438E-2</v>
      </c>
      <c r="Z51" s="15">
        <f t="shared" si="15"/>
        <v>3.6363636363636376E-2</v>
      </c>
      <c r="AA51" s="17">
        <f t="shared" si="16"/>
        <v>7.2968472733226819E-2</v>
      </c>
      <c r="AB51" s="17">
        <f t="shared" si="17"/>
        <v>9.5133169648152438E-2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[11]Globals!C30</f>
        <v>23.333290975999969</v>
      </c>
      <c r="C56" s="12">
        <f>[11]Globals!D30</f>
        <v>23.333290975999969</v>
      </c>
      <c r="D56" s="12">
        <f>[11]Globals!E30</f>
        <v>23.333290975999969</v>
      </c>
      <c r="E56" s="12">
        <f>[11]Globals!F30</f>
        <v>0.4324329758243563</v>
      </c>
      <c r="F56" s="12">
        <f>[11]Globals!G30</f>
        <v>0</v>
      </c>
      <c r="G56" s="12">
        <f>[11]Globals!H30</f>
        <v>0</v>
      </c>
      <c r="H56" s="12">
        <f>[11]Globals!I30</f>
        <v>53.96</v>
      </c>
      <c r="I56" s="12">
        <f>[11]Globals!J30</f>
        <v>53.96</v>
      </c>
      <c r="J56" s="12">
        <f>[11]Globals!K30</f>
        <v>0.98254545454545483</v>
      </c>
      <c r="K56" s="12">
        <f>[11]Globals!L30</f>
        <v>0.60567283726932042</v>
      </c>
      <c r="L56" s="12">
        <f>[11]Globals!M30</f>
        <v>0.60567283726932042</v>
      </c>
      <c r="M56" s="12">
        <f>[11]Globals!N30</f>
        <v>0.60567283726932042</v>
      </c>
      <c r="N56" s="12">
        <f>[11]Globals!O30</f>
        <v>1</v>
      </c>
      <c r="O56" s="12">
        <f>[11]Globals!P30</f>
        <v>1</v>
      </c>
      <c r="P56" s="12">
        <f>[11]Globals!Q30</f>
        <v>1</v>
      </c>
      <c r="Q56" s="12">
        <f>[11]Globals!R30</f>
        <v>0.60567283726932042</v>
      </c>
      <c r="R56" s="12">
        <f>[11]Globals!S30</f>
        <v>0.59515376938772624</v>
      </c>
      <c r="S56" s="12">
        <f>[11]Globals!T30</f>
        <v>0.59515376938772624</v>
      </c>
      <c r="T56" s="12">
        <f>[11]Globals!U30</f>
        <v>0.59515376938772624</v>
      </c>
      <c r="U56" s="12">
        <f>[11]Globals!V30</f>
        <v>0.98254545454545483</v>
      </c>
      <c r="V56" s="12">
        <f>[11]Globals!W30</f>
        <v>0.98254545454545483</v>
      </c>
      <c r="W56" s="12">
        <f>[11]Globals!X30</f>
        <v>0.98254545454545483</v>
      </c>
      <c r="X56" s="28">
        <f>[11]Globals!Y30</f>
        <v>0.59515376938772624</v>
      </c>
      <c r="Z56" s="27">
        <f>J56</f>
        <v>0.98254545454545483</v>
      </c>
      <c r="AA56" s="28">
        <f>Q56</f>
        <v>0.60567283726932042</v>
      </c>
      <c r="AB56" s="28">
        <f>X56</f>
        <v>0.59515376938772624</v>
      </c>
      <c r="AC56" s="28"/>
    </row>
    <row r="57" spans="1:29" x14ac:dyDescent="0.35">
      <c r="A57" s="13" t="s">
        <v>5</v>
      </c>
      <c r="B57" s="13">
        <f>[11]Globals!C31</f>
        <v>2.1747547484235992</v>
      </c>
      <c r="C57" s="14">
        <f>[11]Globals!D31</f>
        <v>2.1747547484235992</v>
      </c>
      <c r="D57" s="14">
        <f>[11]Globals!E31</f>
        <v>2.1747547484235992</v>
      </c>
      <c r="E57" s="14">
        <f>[11]Globals!F31</f>
        <v>3.9817500086563269E-2</v>
      </c>
      <c r="F57" s="14">
        <f>[11]Globals!G31</f>
        <v>0</v>
      </c>
      <c r="G57" s="14">
        <f>[11]Globals!H31</f>
        <v>0</v>
      </c>
      <c r="H57" s="14">
        <f>[11]Globals!I31</f>
        <v>1.019803902718557</v>
      </c>
      <c r="I57" s="14">
        <f>[11]Globals!J31</f>
        <v>1.019803902718557</v>
      </c>
      <c r="J57" s="14">
        <f>[11]Globals!K31</f>
        <v>1.85418891403374E-2</v>
      </c>
      <c r="K57" s="14">
        <f>[11]Globals!L31</f>
        <v>1.512699238493862E-2</v>
      </c>
      <c r="L57" s="14">
        <f>[11]Globals!M31</f>
        <v>1.512699238493862E-2</v>
      </c>
      <c r="M57" s="14">
        <f>[11]Globals!N31</f>
        <v>1.512699238493862E-2</v>
      </c>
      <c r="N57" s="14">
        <f>[11]Globals!O31</f>
        <v>0</v>
      </c>
      <c r="O57" s="14">
        <f>[11]Globals!P31</f>
        <v>0</v>
      </c>
      <c r="P57" s="14">
        <f>[11]Globals!Q31</f>
        <v>0</v>
      </c>
      <c r="Q57" s="14">
        <f>[11]Globals!R31</f>
        <v>1.512699238493862E-2</v>
      </c>
      <c r="R57" s="14">
        <f>[11]Globals!S31</f>
        <v>2.0358466328592589E-2</v>
      </c>
      <c r="S57" s="14">
        <f>[11]Globals!T31</f>
        <v>2.0358466328592589E-2</v>
      </c>
      <c r="T57" s="14">
        <f>[11]Globals!U31</f>
        <v>2.0358466328592589E-2</v>
      </c>
      <c r="U57" s="14">
        <f>[11]Globals!V31</f>
        <v>1.85418891403374E-2</v>
      </c>
      <c r="V57" s="14">
        <f>[11]Globals!W31</f>
        <v>1.85418891403374E-2</v>
      </c>
      <c r="W57" s="14">
        <f>[11]Globals!X31</f>
        <v>1.85418891403374E-2</v>
      </c>
      <c r="X57" s="5">
        <f>[11]Globals!Y31</f>
        <v>2.0358466328592589E-2</v>
      </c>
      <c r="Z57" s="13">
        <f t="shared" ref="Z57:Z64" si="20">J57</f>
        <v>1.85418891403374E-2</v>
      </c>
      <c r="AA57" s="5">
        <f t="shared" ref="AA57:AA64" si="21">Q57</f>
        <v>1.512699238493862E-2</v>
      </c>
      <c r="AB57" s="5">
        <f t="shared" ref="AB57:AB64" si="22">X57</f>
        <v>2.0358466328592589E-2</v>
      </c>
      <c r="AC57" s="5"/>
    </row>
    <row r="58" spans="1:29" x14ac:dyDescent="0.35">
      <c r="A58" s="13" t="s">
        <v>6</v>
      </c>
      <c r="B58" s="13">
        <f>[11]Globals!C32</f>
        <v>19.409499100000009</v>
      </c>
      <c r="C58" s="14">
        <f>[11]Globals!D32</f>
        <v>19.409499100000009</v>
      </c>
      <c r="D58" s="14">
        <f>[11]Globals!E32</f>
        <v>19.409499100000009</v>
      </c>
      <c r="E58" s="14">
        <f>[11]Globals!F32</f>
        <v>0.36621696415094351</v>
      </c>
      <c r="F58" s="14">
        <f>[11]Globals!G32</f>
        <v>0</v>
      </c>
      <c r="G58" s="14">
        <f>[11]Globals!H32</f>
        <v>0</v>
      </c>
      <c r="H58" s="14">
        <f>[11]Globals!I32</f>
        <v>53</v>
      </c>
      <c r="I58" s="14">
        <f>[11]Globals!J32</f>
        <v>53</v>
      </c>
      <c r="J58" s="14">
        <f>[11]Globals!K32</f>
        <v>0.96363636363636362</v>
      </c>
      <c r="K58" s="14">
        <f>[11]Globals!L32</f>
        <v>0.58023440061789389</v>
      </c>
      <c r="L58" s="14">
        <f>[11]Globals!M32</f>
        <v>0.58023440061789389</v>
      </c>
      <c r="M58" s="14">
        <f>[11]Globals!N32</f>
        <v>0.58023440061789389</v>
      </c>
      <c r="N58" s="14">
        <f>[11]Globals!O32</f>
        <v>1</v>
      </c>
      <c r="O58" s="14">
        <f>[11]Globals!P32</f>
        <v>1</v>
      </c>
      <c r="P58" s="14">
        <f>[11]Globals!Q32</f>
        <v>1</v>
      </c>
      <c r="Q58" s="14">
        <f>[11]Globals!R32</f>
        <v>0.58023440061789389</v>
      </c>
      <c r="R58" s="14">
        <f>[11]Globals!S32</f>
        <v>0.55913496786815231</v>
      </c>
      <c r="S58" s="14">
        <f>[11]Globals!T32</f>
        <v>0.55913496786815231</v>
      </c>
      <c r="T58" s="14">
        <f>[11]Globals!U32</f>
        <v>0.55913496786815231</v>
      </c>
      <c r="U58" s="14">
        <f>[11]Globals!V32</f>
        <v>0.96363636363636362</v>
      </c>
      <c r="V58" s="14">
        <f>[11]Globals!W32</f>
        <v>0.96363636363636362</v>
      </c>
      <c r="W58" s="14">
        <f>[11]Globals!X32</f>
        <v>0.96363636363636362</v>
      </c>
      <c r="X58" s="5">
        <f>[11]Globals!Y32</f>
        <v>0.55913496786815231</v>
      </c>
      <c r="Z58" s="13">
        <f t="shared" si="20"/>
        <v>0.96363636363636362</v>
      </c>
      <c r="AA58" s="5">
        <f t="shared" si="21"/>
        <v>0.58023440061789389</v>
      </c>
      <c r="AB58" s="5">
        <f t="shared" si="22"/>
        <v>0.55913496786815231</v>
      </c>
      <c r="AC58" s="5"/>
    </row>
    <row r="59" spans="1:29" x14ac:dyDescent="0.35">
      <c r="A59" s="13" t="s">
        <v>7</v>
      </c>
      <c r="B59" s="13">
        <f>[11]Globals!C33</f>
        <v>21.86860989999991</v>
      </c>
      <c r="C59" s="14">
        <f>[11]Globals!D33</f>
        <v>21.86860989999991</v>
      </c>
      <c r="D59" s="14">
        <f>[11]Globals!E33</f>
        <v>21.86860989999991</v>
      </c>
      <c r="E59" s="14">
        <f>[11]Globals!F33</f>
        <v>0.40088839818181649</v>
      </c>
      <c r="F59" s="14">
        <f>[11]Globals!G33</f>
        <v>0</v>
      </c>
      <c r="G59" s="14">
        <f>[11]Globals!H33</f>
        <v>0</v>
      </c>
      <c r="H59" s="14">
        <f>[11]Globals!I33</f>
        <v>53</v>
      </c>
      <c r="I59" s="14">
        <f>[11]Globals!J33</f>
        <v>53</v>
      </c>
      <c r="J59" s="14">
        <f>[11]Globals!K33</f>
        <v>0.96363636363636362</v>
      </c>
      <c r="K59" s="14">
        <f>[11]Globals!L33</f>
        <v>0.59317191109174106</v>
      </c>
      <c r="L59" s="14">
        <f>[11]Globals!M33</f>
        <v>0.59317191109174106</v>
      </c>
      <c r="M59" s="14">
        <f>[11]Globals!N33</f>
        <v>0.59317191109174106</v>
      </c>
      <c r="N59" s="14">
        <f>[11]Globals!O33</f>
        <v>1</v>
      </c>
      <c r="O59" s="14">
        <f>[11]Globals!P33</f>
        <v>1</v>
      </c>
      <c r="P59" s="14">
        <f>[11]Globals!Q33</f>
        <v>1</v>
      </c>
      <c r="Q59" s="14">
        <f>[11]Globals!R33</f>
        <v>0.59317191109174106</v>
      </c>
      <c r="R59" s="14">
        <f>[11]Globals!S33</f>
        <v>0.58318458907090176</v>
      </c>
      <c r="S59" s="14">
        <f>[11]Globals!T33</f>
        <v>0.58318458907090176</v>
      </c>
      <c r="T59" s="14">
        <f>[11]Globals!U33</f>
        <v>0.58318458907090176</v>
      </c>
      <c r="U59" s="14">
        <f>[11]Globals!V33</f>
        <v>0.96363636363636362</v>
      </c>
      <c r="V59" s="14">
        <f>[11]Globals!W33</f>
        <v>0.96363636363636362</v>
      </c>
      <c r="W59" s="14">
        <f>[11]Globals!X33</f>
        <v>0.96363636363636362</v>
      </c>
      <c r="X59" s="5">
        <f>[11]Globals!Y33</f>
        <v>0.58318458907090176</v>
      </c>
      <c r="Z59" s="13">
        <f t="shared" si="20"/>
        <v>0.96363636363636362</v>
      </c>
      <c r="AA59" s="5">
        <f t="shared" si="21"/>
        <v>0.59317191109174106</v>
      </c>
      <c r="AB59" s="5">
        <f t="shared" si="22"/>
        <v>0.58318458907090176</v>
      </c>
      <c r="AC59" s="5"/>
    </row>
    <row r="60" spans="1:29" x14ac:dyDescent="0.35">
      <c r="A60" s="13" t="s">
        <v>8</v>
      </c>
      <c r="B60" s="13">
        <f>[11]Globals!C34</f>
        <v>23.284530800000031</v>
      </c>
      <c r="C60" s="14">
        <f>[11]Globals!D34</f>
        <v>23.284530800000031</v>
      </c>
      <c r="D60" s="14">
        <f>[11]Globals!E34</f>
        <v>23.284530800000031</v>
      </c>
      <c r="E60" s="14">
        <f>[11]Globals!F34</f>
        <v>0.42335510545454602</v>
      </c>
      <c r="F60" s="14">
        <f>[11]Globals!G34</f>
        <v>0</v>
      </c>
      <c r="G60" s="14">
        <f>[11]Globals!H34</f>
        <v>0</v>
      </c>
      <c r="H60" s="14">
        <f>[11]Globals!I34</f>
        <v>53</v>
      </c>
      <c r="I60" s="14">
        <f>[11]Globals!J34</f>
        <v>53</v>
      </c>
      <c r="J60" s="14">
        <f>[11]Globals!K34</f>
        <v>1</v>
      </c>
      <c r="K60" s="14">
        <f>[11]Globals!L34</f>
        <v>0.60519155469621877</v>
      </c>
      <c r="L60" s="14">
        <f>[11]Globals!M34</f>
        <v>0.60519155469621877</v>
      </c>
      <c r="M60" s="14">
        <f>[11]Globals!N34</f>
        <v>0.60519155469621877</v>
      </c>
      <c r="N60" s="14">
        <f>[11]Globals!O34</f>
        <v>1</v>
      </c>
      <c r="O60" s="14">
        <f>[11]Globals!P34</f>
        <v>1</v>
      </c>
      <c r="P60" s="14">
        <f>[11]Globals!Q34</f>
        <v>1</v>
      </c>
      <c r="Q60" s="14">
        <f>[11]Globals!R34</f>
        <v>0.60519155469621877</v>
      </c>
      <c r="R60" s="14">
        <f>[11]Globals!S34</f>
        <v>0.59169799729835448</v>
      </c>
      <c r="S60" s="14">
        <f>[11]Globals!T34</f>
        <v>0.59169799729835448</v>
      </c>
      <c r="T60" s="14">
        <f>[11]Globals!U34</f>
        <v>0.59169799729835448</v>
      </c>
      <c r="U60" s="14">
        <f>[11]Globals!V34</f>
        <v>1</v>
      </c>
      <c r="V60" s="14">
        <f>[11]Globals!W34</f>
        <v>1</v>
      </c>
      <c r="W60" s="14">
        <f>[11]Globals!X34</f>
        <v>1</v>
      </c>
      <c r="X60" s="5">
        <f>[11]Globals!Y34</f>
        <v>0.59169799729835448</v>
      </c>
      <c r="Z60" s="13">
        <f t="shared" si="20"/>
        <v>1</v>
      </c>
      <c r="AA60" s="5">
        <f t="shared" si="21"/>
        <v>0.60519155469621877</v>
      </c>
      <c r="AB60" s="5">
        <f t="shared" si="22"/>
        <v>0.59169799729835448</v>
      </c>
      <c r="AC60" s="5"/>
    </row>
    <row r="61" spans="1:29" x14ac:dyDescent="0.35">
      <c r="A61" s="13" t="s">
        <v>9</v>
      </c>
      <c r="B61" s="13">
        <f>[11]Globals!C35</f>
        <v>25.102615799999281</v>
      </c>
      <c r="C61" s="14">
        <f>[11]Globals!D35</f>
        <v>25.102615799999281</v>
      </c>
      <c r="D61" s="14">
        <f>[11]Globals!E35</f>
        <v>25.102615799999281</v>
      </c>
      <c r="E61" s="14">
        <f>[11]Globals!F35</f>
        <v>0.45897242830188589</v>
      </c>
      <c r="F61" s="14">
        <f>[11]Globals!G35</f>
        <v>0</v>
      </c>
      <c r="G61" s="14">
        <f>[11]Globals!H35</f>
        <v>0</v>
      </c>
      <c r="H61" s="14">
        <f>[11]Globals!I35</f>
        <v>55</v>
      </c>
      <c r="I61" s="14">
        <f>[11]Globals!J35</f>
        <v>55</v>
      </c>
      <c r="J61" s="14">
        <f>[11]Globals!K35</f>
        <v>1</v>
      </c>
      <c r="K61" s="14">
        <f>[11]Globals!L35</f>
        <v>0.61536529871513856</v>
      </c>
      <c r="L61" s="14">
        <f>[11]Globals!M35</f>
        <v>0.61536529871513856</v>
      </c>
      <c r="M61" s="14">
        <f>[11]Globals!N35</f>
        <v>0.61536529871513856</v>
      </c>
      <c r="N61" s="14">
        <f>[11]Globals!O35</f>
        <v>1</v>
      </c>
      <c r="O61" s="14">
        <f>[11]Globals!P35</f>
        <v>1</v>
      </c>
      <c r="P61" s="14">
        <f>[11]Globals!Q35</f>
        <v>1</v>
      </c>
      <c r="Q61" s="14">
        <f>[11]Globals!R35</f>
        <v>0.61536529871513856</v>
      </c>
      <c r="R61" s="14">
        <f>[11]Globals!S35</f>
        <v>0.60402506123941868</v>
      </c>
      <c r="S61" s="14">
        <f>[11]Globals!T35</f>
        <v>0.60402506123941868</v>
      </c>
      <c r="T61" s="14">
        <f>[11]Globals!U35</f>
        <v>0.60402506123941868</v>
      </c>
      <c r="U61" s="14">
        <f>[11]Globals!V35</f>
        <v>1</v>
      </c>
      <c r="V61" s="14">
        <f>[11]Globals!W35</f>
        <v>1</v>
      </c>
      <c r="W61" s="14">
        <f>[11]Globals!X35</f>
        <v>1</v>
      </c>
      <c r="X61" s="5">
        <f>[11]Globals!Y35</f>
        <v>0.60402506123941868</v>
      </c>
      <c r="Z61" s="13">
        <f t="shared" si="20"/>
        <v>1</v>
      </c>
      <c r="AA61" s="5">
        <f t="shared" si="21"/>
        <v>0.61536529871513856</v>
      </c>
      <c r="AB61" s="5">
        <f t="shared" si="22"/>
        <v>0.60402506123941868</v>
      </c>
      <c r="AC61" s="5"/>
    </row>
    <row r="62" spans="1:29" x14ac:dyDescent="0.35">
      <c r="A62" s="13" t="s">
        <v>10</v>
      </c>
      <c r="B62" s="13">
        <f>[11]Globals!C36</f>
        <v>27.251523499999958</v>
      </c>
      <c r="C62" s="14">
        <f>[11]Globals!D36</f>
        <v>27.251523499999958</v>
      </c>
      <c r="D62" s="14">
        <f>[11]Globals!E36</f>
        <v>27.251523499999958</v>
      </c>
      <c r="E62" s="14">
        <f>[11]Globals!F36</f>
        <v>0.50923134716981411</v>
      </c>
      <c r="F62" s="14">
        <f>[11]Globals!G36</f>
        <v>0</v>
      </c>
      <c r="G62" s="14">
        <f>[11]Globals!H36</f>
        <v>0</v>
      </c>
      <c r="H62" s="14">
        <f>[11]Globals!I36</f>
        <v>55</v>
      </c>
      <c r="I62" s="14">
        <f>[11]Globals!J36</f>
        <v>55</v>
      </c>
      <c r="J62" s="14">
        <f>[11]Globals!K36</f>
        <v>1</v>
      </c>
      <c r="K62" s="14">
        <f>[11]Globals!L36</f>
        <v>0.63511855921661775</v>
      </c>
      <c r="L62" s="14">
        <f>[11]Globals!M36</f>
        <v>0.63511855921661775</v>
      </c>
      <c r="M62" s="14">
        <f>[11]Globals!N36</f>
        <v>0.63511855921661775</v>
      </c>
      <c r="N62" s="14">
        <f>[11]Globals!O36</f>
        <v>1</v>
      </c>
      <c r="O62" s="14">
        <f>[11]Globals!P36</f>
        <v>1</v>
      </c>
      <c r="P62" s="14">
        <f>[11]Globals!Q36</f>
        <v>1</v>
      </c>
      <c r="Q62" s="14">
        <f>[11]Globals!R36</f>
        <v>0.63511855921661775</v>
      </c>
      <c r="R62" s="14">
        <f>[11]Globals!S36</f>
        <v>0.63511855921661775</v>
      </c>
      <c r="S62" s="14">
        <f>[11]Globals!T36</f>
        <v>0.63511855921661775</v>
      </c>
      <c r="T62" s="14">
        <f>[11]Globals!U36</f>
        <v>0.63511855921661775</v>
      </c>
      <c r="U62" s="14">
        <f>[11]Globals!V36</f>
        <v>1</v>
      </c>
      <c r="V62" s="14">
        <f>[11]Globals!W36</f>
        <v>1</v>
      </c>
      <c r="W62" s="14">
        <f>[11]Globals!X36</f>
        <v>1</v>
      </c>
      <c r="X62" s="5">
        <f>[11]Globals!Y36</f>
        <v>0.63511855921661775</v>
      </c>
      <c r="Z62" s="13">
        <f t="shared" si="20"/>
        <v>1</v>
      </c>
      <c r="AA62" s="5">
        <f t="shared" si="21"/>
        <v>0.63511855921661775</v>
      </c>
      <c r="AB62" s="5">
        <f t="shared" si="22"/>
        <v>0.63511855921661775</v>
      </c>
      <c r="AC62" s="5"/>
    </row>
    <row r="63" spans="1:29" x14ac:dyDescent="0.35">
      <c r="A63" s="13" t="s">
        <v>11</v>
      </c>
      <c r="B63" s="13">
        <f>B61-B59</f>
        <v>3.2340058999993708</v>
      </c>
      <c r="C63" s="14">
        <f t="shared" ref="C63:X63" si="23">C61-C59</f>
        <v>3.2340058999993708</v>
      </c>
      <c r="D63" s="14">
        <f t="shared" si="23"/>
        <v>3.2340058999993708</v>
      </c>
      <c r="E63" s="14">
        <f t="shared" si="23"/>
        <v>5.8084030120069408E-2</v>
      </c>
      <c r="F63" s="14">
        <f t="shared" si="23"/>
        <v>0</v>
      </c>
      <c r="G63" s="14">
        <f t="shared" si="23"/>
        <v>0</v>
      </c>
      <c r="H63" s="14">
        <f t="shared" si="23"/>
        <v>2</v>
      </c>
      <c r="I63" s="14">
        <f t="shared" si="23"/>
        <v>2</v>
      </c>
      <c r="J63" s="14">
        <f t="shared" si="23"/>
        <v>3.6363636363636376E-2</v>
      </c>
      <c r="K63" s="14">
        <f t="shared" si="23"/>
        <v>2.2193387623397509E-2</v>
      </c>
      <c r="L63" s="14">
        <f t="shared" si="23"/>
        <v>2.2193387623397509E-2</v>
      </c>
      <c r="M63" s="14">
        <f t="shared" si="23"/>
        <v>2.2193387623397509E-2</v>
      </c>
      <c r="N63" s="14">
        <f t="shared" si="23"/>
        <v>0</v>
      </c>
      <c r="O63" s="14">
        <f t="shared" si="23"/>
        <v>0</v>
      </c>
      <c r="P63" s="14">
        <f t="shared" si="23"/>
        <v>0</v>
      </c>
      <c r="Q63" s="14">
        <f t="shared" si="23"/>
        <v>2.2193387623397509E-2</v>
      </c>
      <c r="R63" s="14">
        <f t="shared" si="23"/>
        <v>2.0840472168516921E-2</v>
      </c>
      <c r="S63" s="14">
        <f t="shared" si="23"/>
        <v>2.0840472168516921E-2</v>
      </c>
      <c r="T63" s="14">
        <f t="shared" si="23"/>
        <v>2.0840472168516921E-2</v>
      </c>
      <c r="U63" s="14">
        <f t="shared" si="23"/>
        <v>3.6363636363636376E-2</v>
      </c>
      <c r="V63" s="14">
        <f t="shared" si="23"/>
        <v>3.6363636363636376E-2</v>
      </c>
      <c r="W63" s="14">
        <f t="shared" si="23"/>
        <v>3.6363636363636376E-2</v>
      </c>
      <c r="X63" s="5">
        <f t="shared" si="23"/>
        <v>2.0840472168516921E-2</v>
      </c>
      <c r="Z63" s="13">
        <f t="shared" si="20"/>
        <v>3.6363636363636376E-2</v>
      </c>
      <c r="AA63" s="5">
        <f t="shared" si="21"/>
        <v>2.2193387623397509E-2</v>
      </c>
      <c r="AB63" s="5">
        <f t="shared" si="22"/>
        <v>2.0840472168516921E-2</v>
      </c>
      <c r="AC63" s="5"/>
    </row>
    <row r="64" spans="1:29" ht="15" thickBot="1" x14ac:dyDescent="0.4">
      <c r="A64" s="15" t="s">
        <v>12</v>
      </c>
      <c r="B64" s="15">
        <f>B62-B58</f>
        <v>7.8420243999999499</v>
      </c>
      <c r="C64" s="16">
        <f t="shared" ref="C64:X64" si="24">C62-C58</f>
        <v>7.8420243999999499</v>
      </c>
      <c r="D64" s="16">
        <f t="shared" si="24"/>
        <v>7.8420243999999499</v>
      </c>
      <c r="E64" s="16">
        <f t="shared" si="24"/>
        <v>0.14301438301887059</v>
      </c>
      <c r="F64" s="16">
        <f t="shared" si="24"/>
        <v>0</v>
      </c>
      <c r="G64" s="16">
        <f t="shared" si="24"/>
        <v>0</v>
      </c>
      <c r="H64" s="16">
        <f t="shared" si="24"/>
        <v>2</v>
      </c>
      <c r="I64" s="16">
        <f t="shared" si="24"/>
        <v>2</v>
      </c>
      <c r="J64" s="16">
        <f t="shared" si="24"/>
        <v>3.6363636363636376E-2</v>
      </c>
      <c r="K64" s="16">
        <f t="shared" si="24"/>
        <v>5.4884158598723864E-2</v>
      </c>
      <c r="L64" s="16">
        <f t="shared" si="24"/>
        <v>5.4884158598723864E-2</v>
      </c>
      <c r="M64" s="16">
        <f t="shared" si="24"/>
        <v>5.4884158598723864E-2</v>
      </c>
      <c r="N64" s="16">
        <f t="shared" si="24"/>
        <v>0</v>
      </c>
      <c r="O64" s="16">
        <f t="shared" si="24"/>
        <v>0</v>
      </c>
      <c r="P64" s="16">
        <f t="shared" si="24"/>
        <v>0</v>
      </c>
      <c r="Q64" s="16">
        <f t="shared" si="24"/>
        <v>5.4884158598723864E-2</v>
      </c>
      <c r="R64" s="16">
        <f t="shared" si="24"/>
        <v>7.598359134846544E-2</v>
      </c>
      <c r="S64" s="16">
        <f t="shared" si="24"/>
        <v>7.598359134846544E-2</v>
      </c>
      <c r="T64" s="16">
        <f t="shared" si="24"/>
        <v>7.598359134846544E-2</v>
      </c>
      <c r="U64" s="16">
        <f t="shared" si="24"/>
        <v>3.6363636363636376E-2</v>
      </c>
      <c r="V64" s="16">
        <f t="shared" si="24"/>
        <v>3.6363636363636376E-2</v>
      </c>
      <c r="W64" s="16">
        <f t="shared" si="24"/>
        <v>3.6363636363636376E-2</v>
      </c>
      <c r="X64" s="17">
        <f t="shared" si="24"/>
        <v>7.598359134846544E-2</v>
      </c>
      <c r="Z64" s="15">
        <f t="shared" si="20"/>
        <v>3.6363636363636376E-2</v>
      </c>
      <c r="AA64" s="17">
        <f t="shared" si="21"/>
        <v>5.4884158598723864E-2</v>
      </c>
      <c r="AB64" s="17">
        <f t="shared" si="22"/>
        <v>7.598359134846544E-2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[12]Globals!C30</f>
        <v>21.044700419999941</v>
      </c>
      <c r="C69" s="12">
        <f>[12]Globals!D30</f>
        <v>21.044700419999941</v>
      </c>
      <c r="D69" s="12">
        <f>[12]Globals!E30</f>
        <v>21.044700419999941</v>
      </c>
      <c r="E69" s="12">
        <f>[12]Globals!F30</f>
        <v>0.384281405484733</v>
      </c>
      <c r="F69" s="12">
        <f>[12]Globals!G30</f>
        <v>0</v>
      </c>
      <c r="G69" s="12">
        <f>[12]Globals!H30</f>
        <v>0</v>
      </c>
      <c r="H69" s="12">
        <f>[12]Globals!I30</f>
        <v>54.76</v>
      </c>
      <c r="I69" s="12">
        <f>[12]Globals!J30</f>
        <v>54.76</v>
      </c>
      <c r="J69" s="12">
        <f>[12]Globals!K30</f>
        <v>0.96800000000000008</v>
      </c>
      <c r="K69" s="12">
        <f>[12]Globals!L30</f>
        <v>0.621871121844221</v>
      </c>
      <c r="L69" s="12">
        <f>[12]Globals!M30</f>
        <v>0.621871121844221</v>
      </c>
      <c r="M69" s="12">
        <f>[12]Globals!N30</f>
        <v>0.621871121844221</v>
      </c>
      <c r="N69" s="12">
        <f>[12]Globals!O30</f>
        <v>1</v>
      </c>
      <c r="O69" s="12">
        <f>[12]Globals!P30</f>
        <v>1</v>
      </c>
      <c r="P69" s="12">
        <f>[12]Globals!Q30</f>
        <v>1</v>
      </c>
      <c r="Q69" s="12">
        <f>[12]Globals!R30</f>
        <v>0.621871121844221</v>
      </c>
      <c r="R69" s="12">
        <f>[12]Globals!S30</f>
        <v>0.60200557931823562</v>
      </c>
      <c r="S69" s="12">
        <f>[12]Globals!T30</f>
        <v>0.60200557931823562</v>
      </c>
      <c r="T69" s="12">
        <f>[12]Globals!U30</f>
        <v>0.60200557931823562</v>
      </c>
      <c r="U69" s="12">
        <f>[12]Globals!V30</f>
        <v>0.96800000000000008</v>
      </c>
      <c r="V69" s="12">
        <f>[12]Globals!W30</f>
        <v>0.96800000000000008</v>
      </c>
      <c r="W69" s="12">
        <f>[12]Globals!X30</f>
        <v>0.96800000000000008</v>
      </c>
      <c r="X69" s="28">
        <f>[12]Globals!Y30</f>
        <v>0.60200557931823562</v>
      </c>
      <c r="Z69" s="27">
        <f>J69</f>
        <v>0.96800000000000008</v>
      </c>
      <c r="AA69" s="28">
        <f>Q69</f>
        <v>0.621871121844221</v>
      </c>
      <c r="AB69" s="28">
        <f>X69</f>
        <v>0.60200557931823562</v>
      </c>
      <c r="AC69" s="28"/>
    </row>
    <row r="70" spans="1:29" x14ac:dyDescent="0.35">
      <c r="A70" s="13" t="s">
        <v>5</v>
      </c>
      <c r="B70" s="13">
        <f>[12]Globals!C31</f>
        <v>0.9852398273169034</v>
      </c>
      <c r="C70" s="14">
        <f>[12]Globals!D31</f>
        <v>0.9852398273169034</v>
      </c>
      <c r="D70" s="14">
        <f>[12]Globals!E31</f>
        <v>0.9852398273169034</v>
      </c>
      <c r="E70" s="14">
        <f>[12]Globals!F31</f>
        <v>1.6721443238844259E-2</v>
      </c>
      <c r="F70" s="14">
        <f>[12]Globals!G31</f>
        <v>0</v>
      </c>
      <c r="G70" s="14">
        <f>[12]Globals!H31</f>
        <v>0</v>
      </c>
      <c r="H70" s="14">
        <f>[12]Globals!I31</f>
        <v>0.66332495807107994</v>
      </c>
      <c r="I70" s="14">
        <f>[12]Globals!J31</f>
        <v>0.66332495807107994</v>
      </c>
      <c r="J70" s="14">
        <f>[12]Globals!K31</f>
        <v>1.2060453783110551E-2</v>
      </c>
      <c r="K70" s="14">
        <f>[12]Globals!L31</f>
        <v>7.5498326076271398E-3</v>
      </c>
      <c r="L70" s="14">
        <f>[12]Globals!M31</f>
        <v>7.5498326076271398E-3</v>
      </c>
      <c r="M70" s="14">
        <f>[12]Globals!N31</f>
        <v>7.5498326076271398E-3</v>
      </c>
      <c r="N70" s="14">
        <f>[12]Globals!O31</f>
        <v>0</v>
      </c>
      <c r="O70" s="14">
        <f>[12]Globals!P31</f>
        <v>0</v>
      </c>
      <c r="P70" s="14">
        <f>[12]Globals!Q31</f>
        <v>0</v>
      </c>
      <c r="Q70" s="14">
        <f>[12]Globals!R31</f>
        <v>7.5498326076271398E-3</v>
      </c>
      <c r="R70" s="14">
        <f>[12]Globals!S31</f>
        <v>1.2412863967339059E-2</v>
      </c>
      <c r="S70" s="14">
        <f>[12]Globals!T31</f>
        <v>1.2412863967339059E-2</v>
      </c>
      <c r="T70" s="14">
        <f>[12]Globals!U31</f>
        <v>1.2412863967339059E-2</v>
      </c>
      <c r="U70" s="14">
        <f>[12]Globals!V31</f>
        <v>1.2060453783110551E-2</v>
      </c>
      <c r="V70" s="14">
        <f>[12]Globals!W31</f>
        <v>1.2060453783110551E-2</v>
      </c>
      <c r="W70" s="14">
        <f>[12]Globals!X31</f>
        <v>1.2060453783110551E-2</v>
      </c>
      <c r="X70" s="5">
        <f>[12]Globals!Y31</f>
        <v>1.2412863967339059E-2</v>
      </c>
      <c r="Z70" s="13">
        <f t="shared" ref="Z70:Z77" si="25">J70</f>
        <v>1.2060453783110551E-2</v>
      </c>
      <c r="AA70" s="5">
        <f t="shared" ref="AA70:AA77" si="26">Q70</f>
        <v>7.5498326076271398E-3</v>
      </c>
      <c r="AB70" s="5">
        <f t="shared" ref="AB70:AB77" si="27">X70</f>
        <v>1.2412863967339059E-2</v>
      </c>
      <c r="AC70" s="5"/>
    </row>
    <row r="71" spans="1:29" x14ac:dyDescent="0.35">
      <c r="A71" s="13" t="s">
        <v>6</v>
      </c>
      <c r="B71" s="13">
        <f>[12]Globals!C32</f>
        <v>19.631143999999381</v>
      </c>
      <c r="C71" s="14">
        <f>[12]Globals!D32</f>
        <v>19.631143999999381</v>
      </c>
      <c r="D71" s="14">
        <f>[12]Globals!E32</f>
        <v>19.631143999999381</v>
      </c>
      <c r="E71" s="14">
        <f>[12]Globals!F32</f>
        <v>0.35709511999999421</v>
      </c>
      <c r="F71" s="14">
        <f>[12]Globals!G32</f>
        <v>0</v>
      </c>
      <c r="G71" s="14">
        <f>[12]Globals!H32</f>
        <v>0</v>
      </c>
      <c r="H71" s="14">
        <f>[12]Globals!I32</f>
        <v>53</v>
      </c>
      <c r="I71" s="14">
        <f>[12]Globals!J32</f>
        <v>53</v>
      </c>
      <c r="J71" s="14">
        <f>[12]Globals!K32</f>
        <v>0.96363636363636362</v>
      </c>
      <c r="K71" s="14">
        <f>[12]Globals!L32</f>
        <v>0.60315861363196854</v>
      </c>
      <c r="L71" s="14">
        <f>[12]Globals!M32</f>
        <v>0.60315861363196854</v>
      </c>
      <c r="M71" s="14">
        <f>[12]Globals!N32</f>
        <v>0.60315861363196854</v>
      </c>
      <c r="N71" s="14">
        <f>[12]Globals!O32</f>
        <v>1</v>
      </c>
      <c r="O71" s="14">
        <f>[12]Globals!P32</f>
        <v>1</v>
      </c>
      <c r="P71" s="14">
        <f>[12]Globals!Q32</f>
        <v>1</v>
      </c>
      <c r="Q71" s="14">
        <f>[12]Globals!R32</f>
        <v>0.60315861363196854</v>
      </c>
      <c r="R71" s="14">
        <f>[12]Globals!S32</f>
        <v>0.58122557313626055</v>
      </c>
      <c r="S71" s="14">
        <f>[12]Globals!T32</f>
        <v>0.58122557313626055</v>
      </c>
      <c r="T71" s="14">
        <f>[12]Globals!U32</f>
        <v>0.58122557313626055</v>
      </c>
      <c r="U71" s="14">
        <f>[12]Globals!V32</f>
        <v>0.96363636363636362</v>
      </c>
      <c r="V71" s="14">
        <f>[12]Globals!W32</f>
        <v>0.96363636363636362</v>
      </c>
      <c r="W71" s="14">
        <f>[12]Globals!X32</f>
        <v>0.96363636363636362</v>
      </c>
      <c r="X71" s="5">
        <f>[12]Globals!Y32</f>
        <v>0.58122557313626055</v>
      </c>
      <c r="Z71" s="13">
        <f t="shared" si="25"/>
        <v>0.96363636363636362</v>
      </c>
      <c r="AA71" s="5">
        <f t="shared" si="26"/>
        <v>0.60315861363196854</v>
      </c>
      <c r="AB71" s="5">
        <f t="shared" si="27"/>
        <v>0.58122557313626055</v>
      </c>
      <c r="AC71" s="5"/>
    </row>
    <row r="72" spans="1:29" x14ac:dyDescent="0.35">
      <c r="A72" s="13" t="s">
        <v>7</v>
      </c>
      <c r="B72" s="13">
        <f>[12]Globals!C33</f>
        <v>20.380439499998939</v>
      </c>
      <c r="C72" s="14">
        <f>[12]Globals!D33</f>
        <v>20.380439499998939</v>
      </c>
      <c r="D72" s="14">
        <f>[12]Globals!E33</f>
        <v>20.380439499998939</v>
      </c>
      <c r="E72" s="14">
        <f>[12]Globals!F33</f>
        <v>0.37160812545454291</v>
      </c>
      <c r="F72" s="14">
        <f>[12]Globals!G33</f>
        <v>0</v>
      </c>
      <c r="G72" s="14">
        <f>[12]Globals!H33</f>
        <v>0</v>
      </c>
      <c r="H72" s="14">
        <f>[12]Globals!I33</f>
        <v>55</v>
      </c>
      <c r="I72" s="14">
        <f>[12]Globals!J33</f>
        <v>55</v>
      </c>
      <c r="J72" s="14">
        <f>[12]Globals!K33</f>
        <v>0.96363636363636362</v>
      </c>
      <c r="K72" s="14">
        <f>[12]Globals!L33</f>
        <v>0.61919067379117876</v>
      </c>
      <c r="L72" s="14">
        <f>[12]Globals!M33</f>
        <v>0.61919067379117876</v>
      </c>
      <c r="M72" s="14">
        <f>[12]Globals!N33</f>
        <v>0.61919067379117876</v>
      </c>
      <c r="N72" s="14">
        <f>[12]Globals!O33</f>
        <v>1</v>
      </c>
      <c r="O72" s="14">
        <f>[12]Globals!P33</f>
        <v>1</v>
      </c>
      <c r="P72" s="14">
        <f>[12]Globals!Q33</f>
        <v>1</v>
      </c>
      <c r="Q72" s="14">
        <f>[12]Globals!R33</f>
        <v>0.61919067379117876</v>
      </c>
      <c r="R72" s="14">
        <f>[12]Globals!S33</f>
        <v>0.59667464928968139</v>
      </c>
      <c r="S72" s="14">
        <f>[12]Globals!T33</f>
        <v>0.59667464928968139</v>
      </c>
      <c r="T72" s="14">
        <f>[12]Globals!U33</f>
        <v>0.59667464928968139</v>
      </c>
      <c r="U72" s="14">
        <f>[12]Globals!V33</f>
        <v>0.96363636363636362</v>
      </c>
      <c r="V72" s="14">
        <f>[12]Globals!W33</f>
        <v>0.96363636363636362</v>
      </c>
      <c r="W72" s="14">
        <f>[12]Globals!X33</f>
        <v>0.96363636363636362</v>
      </c>
      <c r="X72" s="5">
        <f>[12]Globals!Y33</f>
        <v>0.59667464928968139</v>
      </c>
      <c r="Z72" s="13">
        <f t="shared" si="25"/>
        <v>0.96363636363636362</v>
      </c>
      <c r="AA72" s="5">
        <f t="shared" si="26"/>
        <v>0.61919067379117876</v>
      </c>
      <c r="AB72" s="5">
        <f t="shared" si="27"/>
        <v>0.59667464928968139</v>
      </c>
      <c r="AC72" s="5"/>
    </row>
    <row r="73" spans="1:29" x14ac:dyDescent="0.35">
      <c r="A73" s="13" t="s">
        <v>8</v>
      </c>
      <c r="B73" s="13">
        <f>[12]Globals!C34</f>
        <v>20.941309899999869</v>
      </c>
      <c r="C73" s="14">
        <f>[12]Globals!D34</f>
        <v>20.941309899999869</v>
      </c>
      <c r="D73" s="14">
        <f>[12]Globals!E34</f>
        <v>20.941309899999869</v>
      </c>
      <c r="E73" s="14">
        <f>[12]Globals!F34</f>
        <v>0.38122014181817993</v>
      </c>
      <c r="F73" s="14">
        <f>[12]Globals!G34</f>
        <v>0</v>
      </c>
      <c r="G73" s="14">
        <f>[12]Globals!H34</f>
        <v>0</v>
      </c>
      <c r="H73" s="14">
        <f>[12]Globals!I34</f>
        <v>55</v>
      </c>
      <c r="I73" s="14">
        <f>[12]Globals!J34</f>
        <v>55</v>
      </c>
      <c r="J73" s="14">
        <f>[12]Globals!K34</f>
        <v>0.96363636363636362</v>
      </c>
      <c r="K73" s="14">
        <f>[12]Globals!L34</f>
        <v>0.62247492799380311</v>
      </c>
      <c r="L73" s="14">
        <f>[12]Globals!M34</f>
        <v>0.62247492799380311</v>
      </c>
      <c r="M73" s="14">
        <f>[12]Globals!N34</f>
        <v>0.62247492799380311</v>
      </c>
      <c r="N73" s="14">
        <f>[12]Globals!O34</f>
        <v>1</v>
      </c>
      <c r="O73" s="14">
        <f>[12]Globals!P34</f>
        <v>1</v>
      </c>
      <c r="P73" s="14">
        <f>[12]Globals!Q34</f>
        <v>1</v>
      </c>
      <c r="Q73" s="14">
        <f>[12]Globals!R34</f>
        <v>0.62247492799380311</v>
      </c>
      <c r="R73" s="14">
        <f>[12]Globals!S34</f>
        <v>0.59983947606675569</v>
      </c>
      <c r="S73" s="14">
        <f>[12]Globals!T34</f>
        <v>0.59983947606675569</v>
      </c>
      <c r="T73" s="14">
        <f>[12]Globals!U34</f>
        <v>0.59983947606675569</v>
      </c>
      <c r="U73" s="14">
        <f>[12]Globals!V34</f>
        <v>0.96363636363636362</v>
      </c>
      <c r="V73" s="14">
        <f>[12]Globals!W34</f>
        <v>0.96363636363636362</v>
      </c>
      <c r="W73" s="14">
        <f>[12]Globals!X34</f>
        <v>0.96363636363636362</v>
      </c>
      <c r="X73" s="5">
        <f>[12]Globals!Y34</f>
        <v>0.59983947606675569</v>
      </c>
      <c r="Z73" s="13">
        <f t="shared" si="25"/>
        <v>0.96363636363636362</v>
      </c>
      <c r="AA73" s="5">
        <f t="shared" si="26"/>
        <v>0.62247492799380311</v>
      </c>
      <c r="AB73" s="5">
        <f t="shared" si="27"/>
        <v>0.59983947606675569</v>
      </c>
      <c r="AC73" s="5"/>
    </row>
    <row r="74" spans="1:29" x14ac:dyDescent="0.35">
      <c r="A74" s="13" t="s">
        <v>9</v>
      </c>
      <c r="B74" s="13">
        <f>[12]Globals!C35</f>
        <v>21.363534300000168</v>
      </c>
      <c r="C74" s="14">
        <f>[12]Globals!D35</f>
        <v>21.363534300000168</v>
      </c>
      <c r="D74" s="14">
        <f>[12]Globals!E35</f>
        <v>21.363534300000168</v>
      </c>
      <c r="E74" s="14">
        <f>[12]Globals!F35</f>
        <v>0.38842789636363939</v>
      </c>
      <c r="F74" s="14">
        <f>[12]Globals!G35</f>
        <v>0</v>
      </c>
      <c r="G74" s="14">
        <f>[12]Globals!H35</f>
        <v>0</v>
      </c>
      <c r="H74" s="14">
        <f>[12]Globals!I35</f>
        <v>55</v>
      </c>
      <c r="I74" s="14">
        <f>[12]Globals!J35</f>
        <v>55</v>
      </c>
      <c r="J74" s="14">
        <f>[12]Globals!K35</f>
        <v>0.96363636363636362</v>
      </c>
      <c r="K74" s="14">
        <f>[12]Globals!L35</f>
        <v>0.62696654484761982</v>
      </c>
      <c r="L74" s="14">
        <f>[12]Globals!M35</f>
        <v>0.62696654484761982</v>
      </c>
      <c r="M74" s="14">
        <f>[12]Globals!N35</f>
        <v>0.62696654484761982</v>
      </c>
      <c r="N74" s="14">
        <f>[12]Globals!O35</f>
        <v>1</v>
      </c>
      <c r="O74" s="14">
        <f>[12]Globals!P35</f>
        <v>1</v>
      </c>
      <c r="P74" s="14">
        <f>[12]Globals!Q35</f>
        <v>1</v>
      </c>
      <c r="Q74" s="14">
        <f>[12]Globals!R35</f>
        <v>0.62696654484761982</v>
      </c>
      <c r="R74" s="14">
        <f>[12]Globals!S35</f>
        <v>0.60421369017134396</v>
      </c>
      <c r="S74" s="14">
        <f>[12]Globals!T35</f>
        <v>0.60421369017134396</v>
      </c>
      <c r="T74" s="14">
        <f>[12]Globals!U35</f>
        <v>0.60421369017134396</v>
      </c>
      <c r="U74" s="14">
        <f>[12]Globals!V35</f>
        <v>0.96363636363636362</v>
      </c>
      <c r="V74" s="14">
        <f>[12]Globals!W35</f>
        <v>0.96363636363636362</v>
      </c>
      <c r="W74" s="14">
        <f>[12]Globals!X35</f>
        <v>0.96363636363636362</v>
      </c>
      <c r="X74" s="5">
        <f>[12]Globals!Y35</f>
        <v>0.60421369017134396</v>
      </c>
      <c r="Z74" s="13">
        <f t="shared" si="25"/>
        <v>0.96363636363636362</v>
      </c>
      <c r="AA74" s="5">
        <f t="shared" si="26"/>
        <v>0.62696654484761982</v>
      </c>
      <c r="AB74" s="5">
        <f t="shared" si="27"/>
        <v>0.60421369017134396</v>
      </c>
      <c r="AC74" s="5"/>
    </row>
    <row r="75" spans="1:29" x14ac:dyDescent="0.35">
      <c r="A75" s="13" t="s">
        <v>10</v>
      </c>
      <c r="B75" s="13">
        <f>[12]Globals!C36</f>
        <v>23.580638699999721</v>
      </c>
      <c r="C75" s="14">
        <f>[12]Globals!D36</f>
        <v>23.580638699999721</v>
      </c>
      <c r="D75" s="14">
        <f>[12]Globals!E36</f>
        <v>23.580638699999721</v>
      </c>
      <c r="E75" s="14">
        <f>[12]Globals!F36</f>
        <v>0.42873888545454042</v>
      </c>
      <c r="F75" s="14">
        <f>[12]Globals!G36</f>
        <v>0</v>
      </c>
      <c r="G75" s="14">
        <f>[12]Globals!H36</f>
        <v>0</v>
      </c>
      <c r="H75" s="14">
        <f>[12]Globals!I36</f>
        <v>55</v>
      </c>
      <c r="I75" s="14">
        <f>[12]Globals!J36</f>
        <v>55</v>
      </c>
      <c r="J75" s="14">
        <f>[12]Globals!K36</f>
        <v>1</v>
      </c>
      <c r="K75" s="14">
        <f>[12]Globals!L36</f>
        <v>0.63321326797771471</v>
      </c>
      <c r="L75" s="14">
        <f>[12]Globals!M36</f>
        <v>0.63321326797771471</v>
      </c>
      <c r="M75" s="14">
        <f>[12]Globals!N36</f>
        <v>0.63321326797771471</v>
      </c>
      <c r="N75" s="14">
        <f>[12]Globals!O36</f>
        <v>1</v>
      </c>
      <c r="O75" s="14">
        <f>[12]Globals!P36</f>
        <v>1</v>
      </c>
      <c r="P75" s="14">
        <f>[12]Globals!Q36</f>
        <v>1</v>
      </c>
      <c r="Q75" s="14">
        <f>[12]Globals!R36</f>
        <v>0.63321326797771471</v>
      </c>
      <c r="R75" s="14">
        <f>[12]Globals!S36</f>
        <v>0.63321326797771471</v>
      </c>
      <c r="S75" s="14">
        <f>[12]Globals!T36</f>
        <v>0.63321326797771471</v>
      </c>
      <c r="T75" s="14">
        <f>[12]Globals!U36</f>
        <v>0.63321326797771471</v>
      </c>
      <c r="U75" s="14">
        <f>[12]Globals!V36</f>
        <v>1</v>
      </c>
      <c r="V75" s="14">
        <f>[12]Globals!W36</f>
        <v>1</v>
      </c>
      <c r="W75" s="14">
        <f>[12]Globals!X36</f>
        <v>1</v>
      </c>
      <c r="X75" s="5">
        <f>[12]Globals!Y36</f>
        <v>0.63321326797771471</v>
      </c>
      <c r="Z75" s="13">
        <f t="shared" si="25"/>
        <v>1</v>
      </c>
      <c r="AA75" s="5">
        <f t="shared" si="26"/>
        <v>0.63321326797771471</v>
      </c>
      <c r="AB75" s="5">
        <f t="shared" si="27"/>
        <v>0.63321326797771471</v>
      </c>
      <c r="AC75" s="5"/>
    </row>
    <row r="76" spans="1:29" x14ac:dyDescent="0.35">
      <c r="A76" s="13" t="s">
        <v>11</v>
      </c>
      <c r="B76" s="13">
        <f>B74-B72</f>
        <v>0.98309480000122917</v>
      </c>
      <c r="C76" s="14">
        <f t="shared" ref="C76:X76" si="28">C74-C72</f>
        <v>0.98309480000122917</v>
      </c>
      <c r="D76" s="14">
        <f t="shared" si="28"/>
        <v>0.98309480000122917</v>
      </c>
      <c r="E76" s="14">
        <f t="shared" si="28"/>
        <v>1.6819770909096476E-2</v>
      </c>
      <c r="F76" s="14">
        <f t="shared" si="28"/>
        <v>0</v>
      </c>
      <c r="G76" s="14">
        <f t="shared" si="28"/>
        <v>0</v>
      </c>
      <c r="H76" s="14">
        <f t="shared" si="28"/>
        <v>0</v>
      </c>
      <c r="I76" s="14">
        <f t="shared" si="28"/>
        <v>0</v>
      </c>
      <c r="J76" s="14">
        <f t="shared" si="28"/>
        <v>0</v>
      </c>
      <c r="K76" s="14">
        <f t="shared" si="28"/>
        <v>7.7758710564410638E-3</v>
      </c>
      <c r="L76" s="14">
        <f t="shared" si="28"/>
        <v>7.7758710564410638E-3</v>
      </c>
      <c r="M76" s="14">
        <f t="shared" si="28"/>
        <v>7.7758710564410638E-3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7.7758710564410638E-3</v>
      </c>
      <c r="R76" s="14">
        <f t="shared" si="28"/>
        <v>7.5390408816625731E-3</v>
      </c>
      <c r="S76" s="14">
        <f t="shared" si="28"/>
        <v>7.5390408816625731E-3</v>
      </c>
      <c r="T76" s="14">
        <f t="shared" si="28"/>
        <v>7.5390408816625731E-3</v>
      </c>
      <c r="U76" s="14">
        <f t="shared" si="28"/>
        <v>0</v>
      </c>
      <c r="V76" s="14">
        <f t="shared" si="28"/>
        <v>0</v>
      </c>
      <c r="W76" s="14">
        <f t="shared" si="28"/>
        <v>0</v>
      </c>
      <c r="X76" s="5">
        <f t="shared" si="28"/>
        <v>7.5390408816625731E-3</v>
      </c>
      <c r="Z76" s="13">
        <f t="shared" si="25"/>
        <v>0</v>
      </c>
      <c r="AA76" s="5">
        <f t="shared" si="26"/>
        <v>7.7758710564410638E-3</v>
      </c>
      <c r="AB76" s="5">
        <f t="shared" si="27"/>
        <v>7.5390408816625731E-3</v>
      </c>
      <c r="AC76" s="5"/>
    </row>
    <row r="77" spans="1:29" ht="15" thickBot="1" x14ac:dyDescent="0.4">
      <c r="A77" s="15" t="s">
        <v>12</v>
      </c>
      <c r="B77" s="15">
        <f>B75-B71</f>
        <v>3.94949470000034</v>
      </c>
      <c r="C77" s="16">
        <f t="shared" ref="C77:X77" si="29">C75-C71</f>
        <v>3.94949470000034</v>
      </c>
      <c r="D77" s="16">
        <f t="shared" si="29"/>
        <v>3.94949470000034</v>
      </c>
      <c r="E77" s="16">
        <f t="shared" si="29"/>
        <v>7.1643765454546204E-2</v>
      </c>
      <c r="F77" s="16">
        <f t="shared" si="29"/>
        <v>0</v>
      </c>
      <c r="G77" s="16">
        <f t="shared" si="29"/>
        <v>0</v>
      </c>
      <c r="H77" s="16">
        <f t="shared" si="29"/>
        <v>2</v>
      </c>
      <c r="I77" s="16">
        <f t="shared" si="29"/>
        <v>2</v>
      </c>
      <c r="J77" s="16">
        <f t="shared" si="29"/>
        <v>3.6363636363636376E-2</v>
      </c>
      <c r="K77" s="16">
        <f t="shared" si="29"/>
        <v>3.0054654345746168E-2</v>
      </c>
      <c r="L77" s="16">
        <f t="shared" si="29"/>
        <v>3.0054654345746168E-2</v>
      </c>
      <c r="M77" s="16">
        <f t="shared" si="29"/>
        <v>3.0054654345746168E-2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3.0054654345746168E-2</v>
      </c>
      <c r="R77" s="16">
        <f t="shared" si="29"/>
        <v>5.1987694841454157E-2</v>
      </c>
      <c r="S77" s="16">
        <f t="shared" si="29"/>
        <v>5.1987694841454157E-2</v>
      </c>
      <c r="T77" s="16">
        <f t="shared" si="29"/>
        <v>5.1987694841454157E-2</v>
      </c>
      <c r="U77" s="16">
        <f t="shared" si="29"/>
        <v>3.6363636363636376E-2</v>
      </c>
      <c r="V77" s="16">
        <f t="shared" si="29"/>
        <v>3.6363636363636376E-2</v>
      </c>
      <c r="W77" s="16">
        <f t="shared" si="29"/>
        <v>3.6363636363636376E-2</v>
      </c>
      <c r="X77" s="17">
        <f t="shared" si="29"/>
        <v>5.1987694841454157E-2</v>
      </c>
      <c r="Z77" s="15">
        <f t="shared" si="25"/>
        <v>3.6363636363636376E-2</v>
      </c>
      <c r="AA77" s="17">
        <f t="shared" si="26"/>
        <v>3.0054654345746168E-2</v>
      </c>
      <c r="AB77" s="17">
        <f t="shared" si="27"/>
        <v>5.1987694841454157E-2</v>
      </c>
      <c r="AC77" s="17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{41DFB847-02F8-4D1E-B270-9AB725036B45}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{732360B2-887D-413C-A43A-070B7CCDABF4}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{2FE1F9A5-6E67-4B53-A9B5-38D101430864}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{71364D1C-20AE-4283-A38D-F1C65CFF9A43}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{43015F74-7D6B-47DA-9A79-750008FDBAB2}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{354540E5-3984-4297-BAE0-C7F90CDB3905}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{5DFAC6F6-DCDE-4CB9-A793-004FC25069A1}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{E2097CA8-E88E-4E36-8ECF-2FFFC0692FAC}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{2981999E-F3D0-4C44-AAB8-B766F58BE0C5}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{644AE37C-32CB-4A80-B063-AF80565DF23B}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{49940BD4-CCEF-491E-8B00-81778470F377}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{9D817B31-E2FF-4FFE-8CBE-018AF7F3A448}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{302934A2-5AEA-4282-81F9-43F5CA41BE0D}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{A7A510D8-2577-4A88-9F01-28EE2F4AD15F}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{563AA3DE-0F0F-4DC9-8E63-0582F539F291}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{EDD6A30E-8CC3-4050-9F3C-D884AA2EEB32}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{6E1252AD-8582-47E2-BA73-672D5A982B1E}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{2939BEDF-FE72-4935-AFD0-7A394551F6D4}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FB847-02F8-4D1E-B270-9AB725036B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32360B2-887D-413C-A43A-070B7CCDABF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2FE1F9A5-6E67-4B53-A9B5-38D1014308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71364D1C-20AE-4283-A38D-F1C65CFF9A4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43015F74-7D6B-47DA-9A79-750008FDBA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54540E5-3984-4297-BAE0-C7F90CDB39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5DFAC6F6-DCDE-4CB9-A793-004FC25069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E2097CA8-E88E-4E36-8ECF-2FFFC0692F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2981999E-F3D0-4C44-AAB8-B766F58BE0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644AE37C-32CB-4A80-B063-AF80565DF2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49940BD4-CCEF-491E-8B00-81778470F3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9D817B31-E2FF-4FFE-8CBE-018AF7F3A4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302934A2-5AEA-4282-81F9-43F5CA41BE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A7A510D8-2577-4A88-9F01-28EE2F4AD1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563AA3DE-0F0F-4DC9-8E63-0582F539F2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EDD6A30E-8CC3-4050-9F3C-D884AA2EEB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6E1252AD-8582-47E2-BA73-672D5A982B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939BEDF-FE72-4935-AFD0-7A394551F6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8CC3C2C5-B8A0-4869-A4DD-173221BA85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PS2'!Z69:AB69</xm:f>
              <xm:sqref>AC69</xm:sqref>
            </x14:sparkline>
            <x14:sparkline>
              <xm:f>'Globals PS2'!Z70:AB70</xm:f>
              <xm:sqref>AC70</xm:sqref>
            </x14:sparkline>
            <x14:sparkline>
              <xm:f>'Globals PS2'!Z71:AB71</xm:f>
              <xm:sqref>AC71</xm:sqref>
            </x14:sparkline>
            <x14:sparkline>
              <xm:f>'Globals PS2'!Z72:AB72</xm:f>
              <xm:sqref>AC72</xm:sqref>
            </x14:sparkline>
            <x14:sparkline>
              <xm:f>'Globals PS2'!Z73:AB73</xm:f>
              <xm:sqref>AC73</xm:sqref>
            </x14:sparkline>
            <x14:sparkline>
              <xm:f>'Globals PS2'!Z74:AB74</xm:f>
              <xm:sqref>AC74</xm:sqref>
            </x14:sparkline>
            <x14:sparkline>
              <xm:f>'Globals PS2'!Z75:AB75</xm:f>
              <xm:sqref>AC75</xm:sqref>
            </x14:sparkline>
            <x14:sparkline>
              <xm:f>'Globals PS2'!Z76:AB76</xm:f>
              <xm:sqref>AC76</xm:sqref>
            </x14:sparkline>
            <x14:sparkline>
              <xm:f>'Globals PS2'!Z77:AB77</xm:f>
              <xm:sqref>AC77</xm:sqref>
            </x14:sparkline>
          </x14:sparklines>
        </x14:sparklineGroup>
        <x14:sparklineGroup manualMax="1" manualMin="0" type="column" displayEmptyCellsAs="gap" high="1" minAxisType="custom" maxAxisType="custom" xr2:uid="{8F04A4F5-0D02-4E75-A7EF-9DA9168CC2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PS2'!Z56:AB56</xm:f>
              <xm:sqref>AC56</xm:sqref>
            </x14:sparkline>
            <x14:sparkline>
              <xm:f>'Globals PS2'!Z57:AB57</xm:f>
              <xm:sqref>AC57</xm:sqref>
            </x14:sparkline>
            <x14:sparkline>
              <xm:f>'Globals PS2'!Z58:AB58</xm:f>
              <xm:sqref>AC58</xm:sqref>
            </x14:sparkline>
            <x14:sparkline>
              <xm:f>'Globals PS2'!Z59:AB59</xm:f>
              <xm:sqref>AC59</xm:sqref>
            </x14:sparkline>
            <x14:sparkline>
              <xm:f>'Globals PS2'!Z60:AB60</xm:f>
              <xm:sqref>AC60</xm:sqref>
            </x14:sparkline>
            <x14:sparkline>
              <xm:f>'Globals PS2'!Z61:AB61</xm:f>
              <xm:sqref>AC61</xm:sqref>
            </x14:sparkline>
            <x14:sparkline>
              <xm:f>'Globals PS2'!Z62:AB62</xm:f>
              <xm:sqref>AC62</xm:sqref>
            </x14:sparkline>
            <x14:sparkline>
              <xm:f>'Globals PS2'!Z63:AB63</xm:f>
              <xm:sqref>AC63</xm:sqref>
            </x14:sparkline>
            <x14:sparkline>
              <xm:f>'Globals PS2'!Z64:AB64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4391B5E9-B94A-41EA-98A4-482072E993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PS2'!Z43:AB43</xm:f>
              <xm:sqref>AC43</xm:sqref>
            </x14:sparkline>
            <x14:sparkline>
              <xm:f>'Globals PS2'!Z44:AB44</xm:f>
              <xm:sqref>AC44</xm:sqref>
            </x14:sparkline>
            <x14:sparkline>
              <xm:f>'Globals PS2'!Z45:AB45</xm:f>
              <xm:sqref>AC45</xm:sqref>
            </x14:sparkline>
            <x14:sparkline>
              <xm:f>'Globals PS2'!Z46:AB46</xm:f>
              <xm:sqref>AC46</xm:sqref>
            </x14:sparkline>
            <x14:sparkline>
              <xm:f>'Globals PS2'!Z47:AB47</xm:f>
              <xm:sqref>AC47</xm:sqref>
            </x14:sparkline>
            <x14:sparkline>
              <xm:f>'Globals PS2'!Z48:AB48</xm:f>
              <xm:sqref>AC48</xm:sqref>
            </x14:sparkline>
            <x14:sparkline>
              <xm:f>'Globals PS2'!Z49:AB49</xm:f>
              <xm:sqref>AC49</xm:sqref>
            </x14:sparkline>
            <x14:sparkline>
              <xm:f>'Globals PS2'!Z50:AB50</xm:f>
              <xm:sqref>AC50</xm:sqref>
            </x14:sparkline>
            <x14:sparkline>
              <xm:f>'Globals PS2'!Z51:AB51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08CDE015-5480-440B-8C54-C9DF435CB0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PS2'!Z30:AB30</xm:f>
              <xm:sqref>AC30</xm:sqref>
            </x14:sparkline>
            <x14:sparkline>
              <xm:f>'Globals PS2'!Z31:AB31</xm:f>
              <xm:sqref>AC31</xm:sqref>
            </x14:sparkline>
            <x14:sparkline>
              <xm:f>'Globals PS2'!Z32:AB32</xm:f>
              <xm:sqref>AC32</xm:sqref>
            </x14:sparkline>
            <x14:sparkline>
              <xm:f>'Globals PS2'!Z33:AB33</xm:f>
              <xm:sqref>AC33</xm:sqref>
            </x14:sparkline>
            <x14:sparkline>
              <xm:f>'Globals PS2'!Z34:AB34</xm:f>
              <xm:sqref>AC34</xm:sqref>
            </x14:sparkline>
            <x14:sparkline>
              <xm:f>'Globals PS2'!Z35:AB35</xm:f>
              <xm:sqref>AC35</xm:sqref>
            </x14:sparkline>
            <x14:sparkline>
              <xm:f>'Globals PS2'!Z36:AB36</xm:f>
              <xm:sqref>AC36</xm:sqref>
            </x14:sparkline>
            <x14:sparkline>
              <xm:f>'Globals PS2'!Z37:AB37</xm:f>
              <xm:sqref>AC37</xm:sqref>
            </x14:sparkline>
            <x14:sparkline>
              <xm:f>'Globals PS2'!Z38:AB38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F5A1DF84-CBD9-4F69-9FE4-A61331AB74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PS2'!Z4:AB4</xm:f>
              <xm:sqref>AC4</xm:sqref>
            </x14:sparkline>
            <x14:sparkline>
              <xm:f>'Globals PS2'!Z5:AB5</xm:f>
              <xm:sqref>AC5</xm:sqref>
            </x14:sparkline>
            <x14:sparkline>
              <xm:f>'Globals PS2'!Z6:AB6</xm:f>
              <xm:sqref>AC6</xm:sqref>
            </x14:sparkline>
            <x14:sparkline>
              <xm:f>'Globals PS2'!Z7:AB7</xm:f>
              <xm:sqref>AC7</xm:sqref>
            </x14:sparkline>
            <x14:sparkline>
              <xm:f>'Globals PS2'!Z8:AB8</xm:f>
              <xm:sqref>AC8</xm:sqref>
            </x14:sparkline>
            <x14:sparkline>
              <xm:f>'Globals PS2'!Z9:AB9</xm:f>
              <xm:sqref>AC9</xm:sqref>
            </x14:sparkline>
            <x14:sparkline>
              <xm:f>'Globals PS2'!Z10:AB10</xm:f>
              <xm:sqref>AC10</xm:sqref>
            </x14:sparkline>
            <x14:sparkline>
              <xm:f>'Globals PS2'!Z11:AB11</xm:f>
              <xm:sqref>AC11</xm:sqref>
            </x14:sparkline>
            <x14:sparkline>
              <xm:f>'Globals PS2'!Z12:AB12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5BCB9D73-8CC8-4B8F-9217-BF1C432EFE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PS2'!Z17:AB17</xm:f>
              <xm:sqref>AC17</xm:sqref>
            </x14:sparkline>
            <x14:sparkline>
              <xm:f>'Globals PS2'!Z18:AB18</xm:f>
              <xm:sqref>AC18</xm:sqref>
            </x14:sparkline>
            <x14:sparkline>
              <xm:f>'Globals PS2'!Z19:AB19</xm:f>
              <xm:sqref>AC19</xm:sqref>
            </x14:sparkline>
            <x14:sparkline>
              <xm:f>'Globals PS2'!Z20:AB20</xm:f>
              <xm:sqref>AC20</xm:sqref>
            </x14:sparkline>
            <x14:sparkline>
              <xm:f>'Globals PS2'!Z21:AB21</xm:f>
              <xm:sqref>AC21</xm:sqref>
            </x14:sparkline>
            <x14:sparkline>
              <xm:f>'Globals PS2'!Z22:AB22</xm:f>
              <xm:sqref>AC22</xm:sqref>
            </x14:sparkline>
            <x14:sparkline>
              <xm:f>'Globals PS2'!Z23:AB23</xm:f>
              <xm:sqref>AC23</xm:sqref>
            </x14:sparkline>
            <x14:sparkline>
              <xm:f>'Globals PS2'!Z24:AB24</xm:f>
              <xm:sqref>AC24</xm:sqref>
            </x14:sparkline>
            <x14:sparkline>
              <xm:f>'Globals PS2'!Z25:AB25</xm:f>
              <xm:sqref>AC25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7417-0E8E-41F5-9596-BD6ED3893762}">
  <dimension ref="A1:AC77"/>
  <sheetViews>
    <sheetView workbookViewId="0">
      <selection activeCell="AJ29" sqref="AJ29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[13]Globals!C30</f>
        <v>52.210082504000042</v>
      </c>
      <c r="C4" s="12">
        <f>[13]Globals!D30</f>
        <v>52.210082504000042</v>
      </c>
      <c r="D4" s="12">
        <f>[13]Globals!E30</f>
        <v>52.210082504000042</v>
      </c>
      <c r="E4" s="12">
        <f>[13]Globals!F30</f>
        <v>0.73206241208128087</v>
      </c>
      <c r="F4" s="12">
        <f>[13]Globals!G30</f>
        <v>0</v>
      </c>
      <c r="G4" s="12">
        <f>[13]Globals!H30</f>
        <v>0</v>
      </c>
      <c r="H4" s="12">
        <f>[13]Globals!I30</f>
        <v>71.239999999999995</v>
      </c>
      <c r="I4" s="12">
        <f>[13]Globals!J30</f>
        <v>71.239999999999995</v>
      </c>
      <c r="J4" s="12">
        <f>[13]Globals!K30</f>
        <v>0.94085927516658396</v>
      </c>
      <c r="K4" s="12">
        <f>[13]Globals!L30</f>
        <v>0.48613055963448659</v>
      </c>
      <c r="L4" s="12">
        <f>[13]Globals!M30</f>
        <v>0.48613055963448659</v>
      </c>
      <c r="M4" s="12">
        <f>[13]Globals!N30</f>
        <v>0.48613055963448659</v>
      </c>
      <c r="N4" s="12">
        <f>[13]Globals!O30</f>
        <v>0.99850901509477141</v>
      </c>
      <c r="O4" s="12">
        <f>[13]Globals!P30</f>
        <v>1</v>
      </c>
      <c r="P4" s="12">
        <f>[13]Globals!Q30</f>
        <v>1</v>
      </c>
      <c r="Q4" s="12">
        <f>[13]Globals!R30</f>
        <v>0.48613055963448659</v>
      </c>
      <c r="R4" s="12">
        <f>[13]Globals!S30</f>
        <v>0.45756581187406331</v>
      </c>
      <c r="S4" s="12">
        <f>[13]Globals!T30</f>
        <v>0.45756581187406331</v>
      </c>
      <c r="T4" s="12">
        <f>[13]Globals!U30</f>
        <v>0.45756581187406331</v>
      </c>
      <c r="U4" s="12">
        <f>[13]Globals!V30</f>
        <v>0.93947622847593271</v>
      </c>
      <c r="V4" s="12">
        <f>[13]Globals!W30</f>
        <v>0.94085927516658396</v>
      </c>
      <c r="W4" s="12">
        <f>[13]Globals!X30</f>
        <v>0.94085927516658396</v>
      </c>
      <c r="X4" s="28">
        <f>[13]Globals!Y30</f>
        <v>0.45756581187406331</v>
      </c>
      <c r="Y4" s="14"/>
      <c r="Z4" s="27">
        <f>J4</f>
        <v>0.94085927516658396</v>
      </c>
      <c r="AA4" s="28">
        <f>Q4</f>
        <v>0.48613055963448659</v>
      </c>
      <c r="AB4" s="28">
        <f>X4</f>
        <v>0.45756581187406331</v>
      </c>
      <c r="AC4" s="28"/>
    </row>
    <row r="5" spans="1:29" x14ac:dyDescent="0.35">
      <c r="A5" s="13" t="s">
        <v>5</v>
      </c>
      <c r="B5" s="13">
        <f>[13]Globals!C31</f>
        <v>11.513491221065889</v>
      </c>
      <c r="C5" s="14">
        <f>[13]Globals!D31</f>
        <v>11.513491221065889</v>
      </c>
      <c r="D5" s="14">
        <f>[13]Globals!E31</f>
        <v>11.513491221065889</v>
      </c>
      <c r="E5" s="14">
        <f>[13]Globals!F31</f>
        <v>0.15558774441654519</v>
      </c>
      <c r="F5" s="14">
        <f>[13]Globals!G31</f>
        <v>0</v>
      </c>
      <c r="G5" s="14">
        <f>[13]Globals!H31</f>
        <v>0</v>
      </c>
      <c r="H5" s="14">
        <f>[13]Globals!I31</f>
        <v>1.4514360704718161</v>
      </c>
      <c r="I5" s="14">
        <f>[13]Globals!J31</f>
        <v>1.4514360704718161</v>
      </c>
      <c r="J5" s="14">
        <f>[13]Globals!K31</f>
        <v>1.9248113001885551E-2</v>
      </c>
      <c r="K5" s="14">
        <f>[13]Globals!L31</f>
        <v>2.8878474079756598E-2</v>
      </c>
      <c r="L5" s="14">
        <f>[13]Globals!M31</f>
        <v>2.8878474079756598E-2</v>
      </c>
      <c r="M5" s="14">
        <f>[13]Globals!N31</f>
        <v>2.8878474079756598E-2</v>
      </c>
      <c r="N5" s="14">
        <f>[13]Globals!O31</f>
        <v>5.3222223311110584E-3</v>
      </c>
      <c r="O5" s="14">
        <f>[13]Globals!P31</f>
        <v>0</v>
      </c>
      <c r="P5" s="14">
        <f>[13]Globals!Q31</f>
        <v>0</v>
      </c>
      <c r="Q5" s="14">
        <f>[13]Globals!R31</f>
        <v>2.8878474079756598E-2</v>
      </c>
      <c r="R5" s="14">
        <f>[13]Globals!S31</f>
        <v>3.1508181719658641E-2</v>
      </c>
      <c r="S5" s="14">
        <f>[13]Globals!T31</f>
        <v>3.1508181719658641E-2</v>
      </c>
      <c r="T5" s="14">
        <f>[13]Globals!U31</f>
        <v>3.1508181719658641E-2</v>
      </c>
      <c r="U5" s="14">
        <f>[13]Globals!V31</f>
        <v>2.0794411478799211E-2</v>
      </c>
      <c r="V5" s="14">
        <f>[13]Globals!W31</f>
        <v>1.9248113001885551E-2</v>
      </c>
      <c r="W5" s="14">
        <f>[13]Globals!X31</f>
        <v>1.9248113001885551E-2</v>
      </c>
      <c r="X5" s="5">
        <f>[13]Globals!Y31</f>
        <v>3.1508181719658641E-2</v>
      </c>
      <c r="Y5" s="14"/>
      <c r="Z5" s="13">
        <f t="shared" ref="Z5:Z12" si="0">J5</f>
        <v>1.9248113001885551E-2</v>
      </c>
      <c r="AA5" s="5">
        <f t="shared" ref="AA5:AA12" si="1">Q5</f>
        <v>2.8878474079756598E-2</v>
      </c>
      <c r="AB5" s="5">
        <f t="shared" ref="AB5:AB12" si="2">X5</f>
        <v>3.1508181719658641E-2</v>
      </c>
      <c r="AC5" s="5"/>
    </row>
    <row r="6" spans="1:29" x14ac:dyDescent="0.35">
      <c r="A6" s="13" t="s">
        <v>6</v>
      </c>
      <c r="B6" s="13">
        <f>[13]Globals!C32</f>
        <v>38.071193100000983</v>
      </c>
      <c r="C6" s="14">
        <f>[13]Globals!D32</f>
        <v>38.071193100000983</v>
      </c>
      <c r="D6" s="14">
        <f>[13]Globals!E32</f>
        <v>38.071193100000983</v>
      </c>
      <c r="E6" s="14">
        <f>[13]Globals!F32</f>
        <v>0.53621398732395753</v>
      </c>
      <c r="F6" s="14">
        <f>[13]Globals!G32</f>
        <v>0</v>
      </c>
      <c r="G6" s="14">
        <f>[13]Globals!H32</f>
        <v>0</v>
      </c>
      <c r="H6" s="14">
        <f>[13]Globals!I32</f>
        <v>69</v>
      </c>
      <c r="I6" s="14">
        <f>[13]Globals!J32</f>
        <v>69</v>
      </c>
      <c r="J6" s="14">
        <f>[13]Globals!K32</f>
        <v>0.9178082191780822</v>
      </c>
      <c r="K6" s="14">
        <f>[13]Globals!L32</f>
        <v>0.41074183415198617</v>
      </c>
      <c r="L6" s="14">
        <f>[13]Globals!M32</f>
        <v>0.41074183415198617</v>
      </c>
      <c r="M6" s="14">
        <f>[13]Globals!N32</f>
        <v>0.41074183415198617</v>
      </c>
      <c r="N6" s="14">
        <f>[13]Globals!O32</f>
        <v>0.97685146010685819</v>
      </c>
      <c r="O6" s="14">
        <f>[13]Globals!P32</f>
        <v>1</v>
      </c>
      <c r="P6" s="14">
        <f>[13]Globals!Q32</f>
        <v>1</v>
      </c>
      <c r="Q6" s="14">
        <f>[13]Globals!R32</f>
        <v>0.41074183415198617</v>
      </c>
      <c r="R6" s="14">
        <f>[13]Globals!S32</f>
        <v>0.37698223134497361</v>
      </c>
      <c r="S6" s="14">
        <f>[13]Globals!T32</f>
        <v>0.37698223134497361</v>
      </c>
      <c r="T6" s="14">
        <f>[13]Globals!U32</f>
        <v>0.37698223134497361</v>
      </c>
      <c r="U6" s="14">
        <f>[13]Globals!V32</f>
        <v>0.89656229900218487</v>
      </c>
      <c r="V6" s="14">
        <f>[13]Globals!W32</f>
        <v>0.9178082191780822</v>
      </c>
      <c r="W6" s="14">
        <f>[13]Globals!X32</f>
        <v>0.9178082191780822</v>
      </c>
      <c r="X6" s="5">
        <f>[13]Globals!Y32</f>
        <v>0.37698223134497361</v>
      </c>
      <c r="Y6" s="14"/>
      <c r="Z6" s="13">
        <f t="shared" si="0"/>
        <v>0.9178082191780822</v>
      </c>
      <c r="AA6" s="5">
        <f t="shared" si="1"/>
        <v>0.41074183415198617</v>
      </c>
      <c r="AB6" s="5">
        <f t="shared" si="2"/>
        <v>0.37698223134497361</v>
      </c>
      <c r="AC6" s="5"/>
    </row>
    <row r="7" spans="1:29" x14ac:dyDescent="0.35">
      <c r="A7" s="13" t="s">
        <v>7</v>
      </c>
      <c r="B7" s="13">
        <f>[13]Globals!C33</f>
        <v>46.32525859999987</v>
      </c>
      <c r="C7" s="14">
        <f>[13]Globals!D33</f>
        <v>46.32525859999987</v>
      </c>
      <c r="D7" s="14">
        <f>[13]Globals!E33</f>
        <v>46.32525859999987</v>
      </c>
      <c r="E7" s="14">
        <f>[13]Globals!F33</f>
        <v>0.65246843098591367</v>
      </c>
      <c r="F7" s="14">
        <f>[13]Globals!G33</f>
        <v>0</v>
      </c>
      <c r="G7" s="14">
        <f>[13]Globals!H33</f>
        <v>0</v>
      </c>
      <c r="H7" s="14">
        <f>[13]Globals!I33</f>
        <v>71</v>
      </c>
      <c r="I7" s="14">
        <f>[13]Globals!J33</f>
        <v>71</v>
      </c>
      <c r="J7" s="14">
        <f>[13]Globals!K33</f>
        <v>0.9178082191780822</v>
      </c>
      <c r="K7" s="14">
        <f>[13]Globals!L33</f>
        <v>0.47482779880233739</v>
      </c>
      <c r="L7" s="14">
        <f>[13]Globals!M33</f>
        <v>0.47482779880233739</v>
      </c>
      <c r="M7" s="14">
        <f>[13]Globals!N33</f>
        <v>0.47482779880233739</v>
      </c>
      <c r="N7" s="14">
        <f>[13]Globals!O33</f>
        <v>1</v>
      </c>
      <c r="O7" s="14">
        <f>[13]Globals!P33</f>
        <v>1</v>
      </c>
      <c r="P7" s="14">
        <f>[13]Globals!Q33</f>
        <v>1</v>
      </c>
      <c r="Q7" s="14">
        <f>[13]Globals!R33</f>
        <v>0.47482779880233739</v>
      </c>
      <c r="R7" s="14">
        <f>[13]Globals!S33</f>
        <v>0.44516164995018881</v>
      </c>
      <c r="S7" s="14">
        <f>[13]Globals!T33</f>
        <v>0.44516164995018881</v>
      </c>
      <c r="T7" s="14">
        <f>[13]Globals!U33</f>
        <v>0.44516164995018881</v>
      </c>
      <c r="U7" s="14">
        <f>[13]Globals!V33</f>
        <v>0.9178082191780822</v>
      </c>
      <c r="V7" s="14">
        <f>[13]Globals!W33</f>
        <v>0.9178082191780822</v>
      </c>
      <c r="W7" s="14">
        <f>[13]Globals!X33</f>
        <v>0.9178082191780822</v>
      </c>
      <c r="X7" s="5">
        <f>[13]Globals!Y33</f>
        <v>0.44516164995018881</v>
      </c>
      <c r="Y7" s="14"/>
      <c r="Z7" s="13">
        <f t="shared" si="0"/>
        <v>0.9178082191780822</v>
      </c>
      <c r="AA7" s="5">
        <f t="shared" si="1"/>
        <v>0.47482779880233739</v>
      </c>
      <c r="AB7" s="5">
        <f t="shared" si="2"/>
        <v>0.44516164995018881</v>
      </c>
      <c r="AC7" s="5"/>
    </row>
    <row r="8" spans="1:29" x14ac:dyDescent="0.35">
      <c r="A8" s="13" t="s">
        <v>8</v>
      </c>
      <c r="B8" s="13">
        <f>[13]Globals!C34</f>
        <v>49.96001339999998</v>
      </c>
      <c r="C8" s="14">
        <f>[13]Globals!D34</f>
        <v>49.96001339999998</v>
      </c>
      <c r="D8" s="14">
        <f>[13]Globals!E34</f>
        <v>49.96001339999998</v>
      </c>
      <c r="E8" s="14">
        <f>[13]Globals!F34</f>
        <v>0.70941056901407962</v>
      </c>
      <c r="F8" s="14">
        <f>[13]Globals!G34</f>
        <v>0</v>
      </c>
      <c r="G8" s="14">
        <f>[13]Globals!H34</f>
        <v>0</v>
      </c>
      <c r="H8" s="14">
        <f>[13]Globals!I34</f>
        <v>71</v>
      </c>
      <c r="I8" s="14">
        <f>[13]Globals!J34</f>
        <v>71</v>
      </c>
      <c r="J8" s="14">
        <f>[13]Globals!K34</f>
        <v>0.94366197183098588</v>
      </c>
      <c r="K8" s="14">
        <f>[13]Globals!L34</f>
        <v>0.48932688614176401</v>
      </c>
      <c r="L8" s="14">
        <f>[13]Globals!M34</f>
        <v>0.48932688614176401</v>
      </c>
      <c r="M8" s="14">
        <f>[13]Globals!N34</f>
        <v>0.48932688614176401</v>
      </c>
      <c r="N8" s="14">
        <f>[13]Globals!O34</f>
        <v>1</v>
      </c>
      <c r="O8" s="14">
        <f>[13]Globals!P34</f>
        <v>1</v>
      </c>
      <c r="P8" s="14">
        <f>[13]Globals!Q34</f>
        <v>1</v>
      </c>
      <c r="Q8" s="14">
        <f>[13]Globals!R34</f>
        <v>0.48932688614176401</v>
      </c>
      <c r="R8" s="14">
        <f>[13]Globals!S34</f>
        <v>0.46473582114382722</v>
      </c>
      <c r="S8" s="14">
        <f>[13]Globals!T34</f>
        <v>0.46473582114382722</v>
      </c>
      <c r="T8" s="14">
        <f>[13]Globals!U34</f>
        <v>0.46473582114382722</v>
      </c>
      <c r="U8" s="14">
        <f>[13]Globals!V34</f>
        <v>0.94366197183098588</v>
      </c>
      <c r="V8" s="14">
        <f>[13]Globals!W34</f>
        <v>0.94366197183098588</v>
      </c>
      <c r="W8" s="14">
        <f>[13]Globals!X34</f>
        <v>0.94366197183098588</v>
      </c>
      <c r="X8" s="5">
        <f>[13]Globals!Y34</f>
        <v>0.46473582114382722</v>
      </c>
      <c r="Y8" s="14"/>
      <c r="Z8" s="13">
        <f t="shared" si="0"/>
        <v>0.94366197183098588</v>
      </c>
      <c r="AA8" s="5">
        <f t="shared" si="1"/>
        <v>0.48932688614176401</v>
      </c>
      <c r="AB8" s="5">
        <f t="shared" si="2"/>
        <v>0.46473582114382722</v>
      </c>
      <c r="AC8" s="5"/>
    </row>
    <row r="9" spans="1:29" x14ac:dyDescent="0.35">
      <c r="A9" s="13" t="s">
        <v>9</v>
      </c>
      <c r="B9" s="13">
        <f>[13]Globals!C35</f>
        <v>55.2364023000016</v>
      </c>
      <c r="C9" s="14">
        <f>[13]Globals!D35</f>
        <v>55.2364023000016</v>
      </c>
      <c r="D9" s="14">
        <f>[13]Globals!E35</f>
        <v>55.2364023000016</v>
      </c>
      <c r="E9" s="14">
        <f>[13]Globals!F35</f>
        <v>0.77953611830984504</v>
      </c>
      <c r="F9" s="14">
        <f>[13]Globals!G35</f>
        <v>0</v>
      </c>
      <c r="G9" s="14">
        <f>[13]Globals!H35</f>
        <v>0</v>
      </c>
      <c r="H9" s="14">
        <f>[13]Globals!I35</f>
        <v>73</v>
      </c>
      <c r="I9" s="14">
        <f>[13]Globals!J35</f>
        <v>73</v>
      </c>
      <c r="J9" s="14">
        <f>[13]Globals!K35</f>
        <v>0.94366197183098588</v>
      </c>
      <c r="K9" s="14">
        <f>[13]Globals!L35</f>
        <v>0.50031844716437068</v>
      </c>
      <c r="L9" s="14">
        <f>[13]Globals!M35</f>
        <v>0.50031844716437068</v>
      </c>
      <c r="M9" s="14">
        <f>[13]Globals!N35</f>
        <v>0.50031844716437068</v>
      </c>
      <c r="N9" s="14">
        <f>[13]Globals!O35</f>
        <v>1</v>
      </c>
      <c r="O9" s="14">
        <f>[13]Globals!P35</f>
        <v>1</v>
      </c>
      <c r="P9" s="14">
        <f>[13]Globals!Q35</f>
        <v>1</v>
      </c>
      <c r="Q9" s="14">
        <f>[13]Globals!R35</f>
        <v>0.50031844716437068</v>
      </c>
      <c r="R9" s="14">
        <f>[13]Globals!S35</f>
        <v>0.47514349813765488</v>
      </c>
      <c r="S9" s="14">
        <f>[13]Globals!T35</f>
        <v>0.47514349813765488</v>
      </c>
      <c r="T9" s="14">
        <f>[13]Globals!U35</f>
        <v>0.47514349813765488</v>
      </c>
      <c r="U9" s="14">
        <f>[13]Globals!V35</f>
        <v>0.94366197183098588</v>
      </c>
      <c r="V9" s="14">
        <f>[13]Globals!W35</f>
        <v>0.94366197183098588</v>
      </c>
      <c r="W9" s="14">
        <f>[13]Globals!X35</f>
        <v>0.94366197183098588</v>
      </c>
      <c r="X9" s="5">
        <f>[13]Globals!Y35</f>
        <v>0.47514349813765488</v>
      </c>
      <c r="Y9" s="14"/>
      <c r="Z9" s="13">
        <f t="shared" si="0"/>
        <v>0.94366197183098588</v>
      </c>
      <c r="AA9" s="5">
        <f t="shared" si="1"/>
        <v>0.50031844716437068</v>
      </c>
      <c r="AB9" s="5">
        <f t="shared" si="2"/>
        <v>0.47514349813765488</v>
      </c>
      <c r="AC9" s="5"/>
    </row>
    <row r="10" spans="1:29" x14ac:dyDescent="0.35">
      <c r="A10" s="13" t="s">
        <v>10</v>
      </c>
      <c r="B10" s="13">
        <f>[13]Globals!C36</f>
        <v>86.831572400000368</v>
      </c>
      <c r="C10" s="14">
        <f>[13]Globals!D36</f>
        <v>86.831572400000368</v>
      </c>
      <c r="D10" s="14">
        <f>[13]Globals!E36</f>
        <v>86.831572400000368</v>
      </c>
      <c r="E10" s="14">
        <f>[13]Globals!F36</f>
        <v>1.189473594520553</v>
      </c>
      <c r="F10" s="14">
        <f>[13]Globals!G36</f>
        <v>0</v>
      </c>
      <c r="G10" s="14">
        <f>[13]Globals!H36</f>
        <v>0</v>
      </c>
      <c r="H10" s="14">
        <f>[13]Globals!I36</f>
        <v>73</v>
      </c>
      <c r="I10" s="14">
        <f>[13]Globals!J36</f>
        <v>73</v>
      </c>
      <c r="J10" s="14">
        <f>[13]Globals!K36</f>
        <v>0.97101449275362317</v>
      </c>
      <c r="K10" s="14">
        <f>[13]Globals!L36</f>
        <v>0.52925988853720662</v>
      </c>
      <c r="L10" s="14">
        <f>[13]Globals!M36</f>
        <v>0.52925988853720662</v>
      </c>
      <c r="M10" s="14">
        <f>[13]Globals!N36</f>
        <v>0.52925988853720662</v>
      </c>
      <c r="N10" s="14">
        <f>[13]Globals!O36</f>
        <v>1</v>
      </c>
      <c r="O10" s="14">
        <f>[13]Globals!P36</f>
        <v>1</v>
      </c>
      <c r="P10" s="14">
        <f>[13]Globals!Q36</f>
        <v>1</v>
      </c>
      <c r="Q10" s="14">
        <f>[13]Globals!R36</f>
        <v>0.52925988853720662</v>
      </c>
      <c r="R10" s="14">
        <f>[13]Globals!S36</f>
        <v>0.50744538035569786</v>
      </c>
      <c r="S10" s="14">
        <f>[13]Globals!T36</f>
        <v>0.50744538035569786</v>
      </c>
      <c r="T10" s="14">
        <f>[13]Globals!U36</f>
        <v>0.50744538035569786</v>
      </c>
      <c r="U10" s="14">
        <f>[13]Globals!V36</f>
        <v>0.97101449275362317</v>
      </c>
      <c r="V10" s="14">
        <f>[13]Globals!W36</f>
        <v>0.97101449275362317</v>
      </c>
      <c r="W10" s="14">
        <f>[13]Globals!X36</f>
        <v>0.97101449275362317</v>
      </c>
      <c r="X10" s="5">
        <f>[13]Globals!Y36</f>
        <v>0.50744538035569786</v>
      </c>
      <c r="Y10" s="14"/>
      <c r="Z10" s="13">
        <f t="shared" si="0"/>
        <v>0.97101449275362317</v>
      </c>
      <c r="AA10" s="5">
        <f t="shared" si="1"/>
        <v>0.52925988853720662</v>
      </c>
      <c r="AB10" s="5">
        <f t="shared" si="2"/>
        <v>0.50744538035569786</v>
      </c>
      <c r="AC10" s="5"/>
    </row>
    <row r="11" spans="1:29" x14ac:dyDescent="0.35">
      <c r="A11" s="13" t="s">
        <v>11</v>
      </c>
      <c r="B11" s="13">
        <f>B9-B7</f>
        <v>8.9111437000017304</v>
      </c>
      <c r="C11" s="14">
        <f t="shared" ref="C11:X11" si="3">C9-C7</f>
        <v>8.9111437000017304</v>
      </c>
      <c r="D11" s="14">
        <f t="shared" si="3"/>
        <v>8.9111437000017304</v>
      </c>
      <c r="E11" s="14">
        <f t="shared" si="3"/>
        <v>0.12706768732393137</v>
      </c>
      <c r="F11" s="14">
        <f t="shared" si="3"/>
        <v>0</v>
      </c>
      <c r="G11" s="14">
        <f t="shared" si="3"/>
        <v>0</v>
      </c>
      <c r="H11" s="14">
        <f t="shared" si="3"/>
        <v>2</v>
      </c>
      <c r="I11" s="14">
        <f t="shared" si="3"/>
        <v>2</v>
      </c>
      <c r="J11" s="14">
        <f t="shared" si="3"/>
        <v>2.5853752652903683E-2</v>
      </c>
      <c r="K11" s="14">
        <f t="shared" si="3"/>
        <v>2.5490648362033297E-2</v>
      </c>
      <c r="L11" s="14">
        <f t="shared" si="3"/>
        <v>2.5490648362033297E-2</v>
      </c>
      <c r="M11" s="14">
        <f t="shared" si="3"/>
        <v>2.5490648362033297E-2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2.5490648362033297E-2</v>
      </c>
      <c r="R11" s="14">
        <f t="shared" si="3"/>
        <v>2.9981848187466076E-2</v>
      </c>
      <c r="S11" s="14">
        <f t="shared" si="3"/>
        <v>2.9981848187466076E-2</v>
      </c>
      <c r="T11" s="14">
        <f t="shared" si="3"/>
        <v>2.9981848187466076E-2</v>
      </c>
      <c r="U11" s="14">
        <f t="shared" si="3"/>
        <v>2.5853752652903683E-2</v>
      </c>
      <c r="V11" s="14">
        <f t="shared" si="3"/>
        <v>2.5853752652903683E-2</v>
      </c>
      <c r="W11" s="14">
        <f t="shared" si="3"/>
        <v>2.5853752652903683E-2</v>
      </c>
      <c r="X11" s="5">
        <f t="shared" si="3"/>
        <v>2.9981848187466076E-2</v>
      </c>
      <c r="Y11" s="14"/>
      <c r="Z11" s="13">
        <f t="shared" si="0"/>
        <v>2.5853752652903683E-2</v>
      </c>
      <c r="AA11" s="5">
        <f t="shared" si="1"/>
        <v>2.5490648362033297E-2</v>
      </c>
      <c r="AB11" s="5">
        <f t="shared" si="2"/>
        <v>2.9981848187466076E-2</v>
      </c>
      <c r="AC11" s="5"/>
    </row>
    <row r="12" spans="1:29" ht="15" thickBot="1" x14ac:dyDescent="0.4">
      <c r="A12" s="15" t="s">
        <v>12</v>
      </c>
      <c r="B12" s="15">
        <f>B10-B6</f>
        <v>48.760379299999386</v>
      </c>
      <c r="C12" s="16">
        <f t="shared" ref="C12:X12" si="4">C10-C6</f>
        <v>48.760379299999386</v>
      </c>
      <c r="D12" s="16">
        <f t="shared" si="4"/>
        <v>48.760379299999386</v>
      </c>
      <c r="E12" s="16">
        <f t="shared" si="4"/>
        <v>0.65325960719659548</v>
      </c>
      <c r="F12" s="16">
        <f t="shared" si="4"/>
        <v>0</v>
      </c>
      <c r="G12" s="16">
        <f t="shared" si="4"/>
        <v>0</v>
      </c>
      <c r="H12" s="16">
        <f t="shared" si="4"/>
        <v>4</v>
      </c>
      <c r="I12" s="16">
        <f t="shared" si="4"/>
        <v>4</v>
      </c>
      <c r="J12" s="16">
        <f t="shared" si="4"/>
        <v>5.3206273575540974E-2</v>
      </c>
      <c r="K12" s="16">
        <f t="shared" si="4"/>
        <v>0.11851805438522045</v>
      </c>
      <c r="L12" s="16">
        <f t="shared" si="4"/>
        <v>0.11851805438522045</v>
      </c>
      <c r="M12" s="16">
        <f t="shared" si="4"/>
        <v>0.11851805438522045</v>
      </c>
      <c r="N12" s="16">
        <f t="shared" si="4"/>
        <v>2.3148539893141806E-2</v>
      </c>
      <c r="O12" s="16">
        <f t="shared" si="4"/>
        <v>0</v>
      </c>
      <c r="P12" s="16">
        <f t="shared" si="4"/>
        <v>0</v>
      </c>
      <c r="Q12" s="16">
        <f t="shared" si="4"/>
        <v>0.11851805438522045</v>
      </c>
      <c r="R12" s="16">
        <f t="shared" si="4"/>
        <v>0.13046314901072426</v>
      </c>
      <c r="S12" s="16">
        <f t="shared" si="4"/>
        <v>0.13046314901072426</v>
      </c>
      <c r="T12" s="16">
        <f t="shared" si="4"/>
        <v>0.13046314901072426</v>
      </c>
      <c r="U12" s="16">
        <f t="shared" si="4"/>
        <v>7.44521937514383E-2</v>
      </c>
      <c r="V12" s="16">
        <f t="shared" si="4"/>
        <v>5.3206273575540974E-2</v>
      </c>
      <c r="W12" s="16">
        <f t="shared" si="4"/>
        <v>5.3206273575540974E-2</v>
      </c>
      <c r="X12" s="17">
        <f t="shared" si="4"/>
        <v>0.13046314901072426</v>
      </c>
      <c r="Y12" s="14"/>
      <c r="Z12" s="15">
        <f t="shared" si="0"/>
        <v>5.3206273575540974E-2</v>
      </c>
      <c r="AA12" s="17">
        <f t="shared" si="1"/>
        <v>0.11851805438522045</v>
      </c>
      <c r="AB12" s="17">
        <f t="shared" si="2"/>
        <v>0.13046314901072426</v>
      </c>
      <c r="AC12" s="17"/>
    </row>
    <row r="13" spans="1:29" ht="15" thickBot="1" x14ac:dyDescent="0.4">
      <c r="Y13" s="14"/>
    </row>
    <row r="14" spans="1:29" ht="15" thickBot="1" x14ac:dyDescent="0.4">
      <c r="A14" s="1" t="s">
        <v>1</v>
      </c>
      <c r="B14" s="2" t="s">
        <v>28</v>
      </c>
      <c r="C14" s="3"/>
      <c r="Y14" s="14"/>
    </row>
    <row r="15" spans="1:29" ht="15" thickBot="1" x14ac:dyDescent="0.4">
      <c r="A15" s="4" t="s">
        <v>0</v>
      </c>
      <c r="B15" s="27" t="s">
        <v>3</v>
      </c>
      <c r="C15" s="28"/>
      <c r="Y15" s="14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Y16" s="14"/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[14]Globals!C30</f>
        <v>68.442535855999935</v>
      </c>
      <c r="C17" s="12">
        <f>[14]Globals!D30</f>
        <v>68.442535855999935</v>
      </c>
      <c r="D17" s="12">
        <f>[14]Globals!E30</f>
        <v>68.442535855999935</v>
      </c>
      <c r="E17" s="12">
        <f>[14]Globals!F30</f>
        <v>0.95450557798937907</v>
      </c>
      <c r="F17" s="12">
        <f>[14]Globals!G30</f>
        <v>0</v>
      </c>
      <c r="G17" s="12">
        <f>[14]Globals!H30</f>
        <v>0</v>
      </c>
      <c r="H17" s="12">
        <f>[14]Globals!I30</f>
        <v>71.56</v>
      </c>
      <c r="I17" s="12">
        <f>[14]Globals!J30</f>
        <v>71.56</v>
      </c>
      <c r="J17" s="12">
        <f>[14]Globals!K30</f>
        <v>0.93660277328054065</v>
      </c>
      <c r="K17" s="12">
        <f>[14]Globals!L30</f>
        <v>0.44739540646156639</v>
      </c>
      <c r="L17" s="12">
        <f>[14]Globals!M30</f>
        <v>0.44739540646156639</v>
      </c>
      <c r="M17" s="12">
        <f>[14]Globals!N30</f>
        <v>0.44739540646156639</v>
      </c>
      <c r="N17" s="12">
        <f>[14]Globals!O30</f>
        <v>0.99331899337175811</v>
      </c>
      <c r="O17" s="12">
        <f>[14]Globals!P30</f>
        <v>1</v>
      </c>
      <c r="P17" s="12">
        <f>[14]Globals!Q30</f>
        <v>1</v>
      </c>
      <c r="Q17" s="12">
        <f>[14]Globals!R30</f>
        <v>0.44739540646156639</v>
      </c>
      <c r="R17" s="12">
        <f>[14]Globals!S30</f>
        <v>0.41937571855169908</v>
      </c>
      <c r="S17" s="12">
        <f>[14]Globals!T30</f>
        <v>0.41937571855169908</v>
      </c>
      <c r="T17" s="12">
        <f>[14]Globals!U30</f>
        <v>0.41937571855169908</v>
      </c>
      <c r="U17" s="12">
        <f>[14]Globals!V30</f>
        <v>0.93040157898896536</v>
      </c>
      <c r="V17" s="12">
        <f>[14]Globals!W30</f>
        <v>0.93660277328054065</v>
      </c>
      <c r="W17" s="12">
        <f>[14]Globals!X30</f>
        <v>0.93660277328054065</v>
      </c>
      <c r="X17" s="28">
        <f>[14]Globals!Y30</f>
        <v>0.41937571855169908</v>
      </c>
      <c r="Y17" s="14"/>
      <c r="Z17" s="27">
        <f>J17</f>
        <v>0.93660277328054065</v>
      </c>
      <c r="AA17" s="28">
        <f>Q17</f>
        <v>0.44739540646156639</v>
      </c>
      <c r="AB17" s="28">
        <f>X17</f>
        <v>0.41937571855169908</v>
      </c>
      <c r="AC17" s="28"/>
    </row>
    <row r="18" spans="1:29" x14ac:dyDescent="0.35">
      <c r="A18" s="13" t="s">
        <v>5</v>
      </c>
      <c r="B18" s="13">
        <f>[14]Globals!C31</f>
        <v>13.75220721166769</v>
      </c>
      <c r="C18" s="14">
        <f>[14]Globals!D31</f>
        <v>13.75220721166769</v>
      </c>
      <c r="D18" s="14">
        <f>[14]Globals!E31</f>
        <v>13.75220721166769</v>
      </c>
      <c r="E18" s="14">
        <f>[14]Globals!F31</f>
        <v>0.18225069071432881</v>
      </c>
      <c r="F18" s="14">
        <f>[14]Globals!G31</f>
        <v>0</v>
      </c>
      <c r="G18" s="14">
        <f>[14]Globals!H31</f>
        <v>0</v>
      </c>
      <c r="H18" s="14">
        <f>[14]Globals!I31</f>
        <v>1.356465996625053</v>
      </c>
      <c r="I18" s="14">
        <f>[14]Globals!J31</f>
        <v>1.356465996625053</v>
      </c>
      <c r="J18" s="14">
        <f>[14]Globals!K31</f>
        <v>1.789185028683923E-2</v>
      </c>
      <c r="K18" s="14">
        <f>[14]Globals!L31</f>
        <v>3.0334697555542928E-2</v>
      </c>
      <c r="L18" s="14">
        <f>[14]Globals!M31</f>
        <v>3.0334697555542928E-2</v>
      </c>
      <c r="M18" s="14">
        <f>[14]Globals!N31</f>
        <v>3.0334697555542928E-2</v>
      </c>
      <c r="N18" s="14">
        <f>[14]Globals!O31</f>
        <v>9.7402100776904019E-3</v>
      </c>
      <c r="O18" s="14">
        <f>[14]Globals!P31</f>
        <v>0</v>
      </c>
      <c r="P18" s="14">
        <f>[14]Globals!Q31</f>
        <v>0</v>
      </c>
      <c r="Q18" s="14">
        <f>[14]Globals!R31</f>
        <v>3.0334697555542928E-2</v>
      </c>
      <c r="R18" s="14">
        <f>[14]Globals!S31</f>
        <v>3.4514955541528017E-2</v>
      </c>
      <c r="S18" s="14">
        <f>[14]Globals!T31</f>
        <v>3.4514955541528017E-2</v>
      </c>
      <c r="T18" s="14">
        <f>[14]Globals!U31</f>
        <v>3.4514955541528017E-2</v>
      </c>
      <c r="U18" s="14">
        <f>[14]Globals!V31</f>
        <v>2.2540918409677872E-2</v>
      </c>
      <c r="V18" s="14">
        <f>[14]Globals!W31</f>
        <v>1.789185028683923E-2</v>
      </c>
      <c r="W18" s="14">
        <f>[14]Globals!X31</f>
        <v>1.789185028683923E-2</v>
      </c>
      <c r="X18" s="5">
        <f>[14]Globals!Y31</f>
        <v>3.4514955541528017E-2</v>
      </c>
      <c r="Y18" s="14"/>
      <c r="Z18" s="13">
        <f t="shared" ref="Z18:Z25" si="5">J18</f>
        <v>1.789185028683923E-2</v>
      </c>
      <c r="AA18" s="5">
        <f t="shared" ref="AA18:AA25" si="6">Q18</f>
        <v>3.0334697555542928E-2</v>
      </c>
      <c r="AB18" s="5">
        <f t="shared" ref="AB18:AB25" si="7">X18</f>
        <v>3.4514955541528017E-2</v>
      </c>
      <c r="AC18" s="5"/>
    </row>
    <row r="19" spans="1:29" x14ac:dyDescent="0.35">
      <c r="A19" s="13" t="s">
        <v>6</v>
      </c>
      <c r="B19" s="13">
        <f>[14]Globals!C32</f>
        <v>42.875914799999236</v>
      </c>
      <c r="C19" s="14">
        <f>[14]Globals!D32</f>
        <v>42.875914799999236</v>
      </c>
      <c r="D19" s="14">
        <f>[14]Globals!E32</f>
        <v>42.875914799999236</v>
      </c>
      <c r="E19" s="14">
        <f>[14]Globals!F32</f>
        <v>0.60388612394365127</v>
      </c>
      <c r="F19" s="14">
        <f>[14]Globals!G32</f>
        <v>0</v>
      </c>
      <c r="G19" s="14">
        <f>[14]Globals!H32</f>
        <v>0</v>
      </c>
      <c r="H19" s="14">
        <f>[14]Globals!I32</f>
        <v>69</v>
      </c>
      <c r="I19" s="14">
        <f>[14]Globals!J32</f>
        <v>69</v>
      </c>
      <c r="J19" s="14">
        <f>[14]Globals!K32</f>
        <v>0.9178082191780822</v>
      </c>
      <c r="K19" s="14">
        <f>[14]Globals!L32</f>
        <v>0.40070512110955459</v>
      </c>
      <c r="L19" s="14">
        <f>[14]Globals!M32</f>
        <v>0.40070512110955459</v>
      </c>
      <c r="M19" s="14">
        <f>[14]Globals!N32</f>
        <v>0.40070512110955459</v>
      </c>
      <c r="N19" s="14">
        <f>[14]Globals!O32</f>
        <v>0.96726088183040848</v>
      </c>
      <c r="O19" s="14">
        <f>[14]Globals!P32</f>
        <v>1</v>
      </c>
      <c r="P19" s="14">
        <f>[14]Globals!Q32</f>
        <v>1</v>
      </c>
      <c r="Q19" s="14">
        <f>[14]Globals!R32</f>
        <v>0.40070512110955459</v>
      </c>
      <c r="R19" s="14">
        <f>[14]Globals!S32</f>
        <v>0.36777045362109811</v>
      </c>
      <c r="S19" s="14">
        <f>[14]Globals!T32</f>
        <v>0.36777045362109811</v>
      </c>
      <c r="T19" s="14">
        <f>[14]Globals!U32</f>
        <v>0.36777045362109811</v>
      </c>
      <c r="U19" s="14">
        <f>[14]Globals!V32</f>
        <v>0.88775998743338858</v>
      </c>
      <c r="V19" s="14">
        <f>[14]Globals!W32</f>
        <v>0.9178082191780822</v>
      </c>
      <c r="W19" s="14">
        <f>[14]Globals!X32</f>
        <v>0.9178082191780822</v>
      </c>
      <c r="X19" s="5">
        <f>[14]Globals!Y32</f>
        <v>0.36777045362109811</v>
      </c>
      <c r="Y19" s="14"/>
      <c r="Z19" s="13">
        <f t="shared" si="5"/>
        <v>0.9178082191780822</v>
      </c>
      <c r="AA19" s="5">
        <f t="shared" si="6"/>
        <v>0.40070512110955459</v>
      </c>
      <c r="AB19" s="5">
        <f t="shared" si="7"/>
        <v>0.36777045362109811</v>
      </c>
      <c r="AC19" s="5"/>
    </row>
    <row r="20" spans="1:29" x14ac:dyDescent="0.35">
      <c r="A20" s="13" t="s">
        <v>7</v>
      </c>
      <c r="B20" s="13">
        <f>[14]Globals!C33</f>
        <v>59.893744900000122</v>
      </c>
      <c r="C20" s="14">
        <f>[14]Globals!D33</f>
        <v>59.893744900000122</v>
      </c>
      <c r="D20" s="14">
        <f>[14]Globals!E33</f>
        <v>59.893744900000122</v>
      </c>
      <c r="E20" s="14">
        <f>[14]Globals!F33</f>
        <v>0.82046225890411117</v>
      </c>
      <c r="F20" s="14">
        <f>[14]Globals!G33</f>
        <v>0</v>
      </c>
      <c r="G20" s="14">
        <f>[14]Globals!H33</f>
        <v>0</v>
      </c>
      <c r="H20" s="14">
        <f>[14]Globals!I33</f>
        <v>71</v>
      </c>
      <c r="I20" s="14">
        <f>[14]Globals!J33</f>
        <v>71</v>
      </c>
      <c r="J20" s="14">
        <f>[14]Globals!K33</f>
        <v>0.9178082191780822</v>
      </c>
      <c r="K20" s="14">
        <f>[14]Globals!L33</f>
        <v>0.4222656675661427</v>
      </c>
      <c r="L20" s="14">
        <f>[14]Globals!M33</f>
        <v>0.4222656675661427</v>
      </c>
      <c r="M20" s="14">
        <f>[14]Globals!N33</f>
        <v>0.4222656675661427</v>
      </c>
      <c r="N20" s="14">
        <f>[14]Globals!O33</f>
        <v>0.98782198162377444</v>
      </c>
      <c r="O20" s="14">
        <f>[14]Globals!P33</f>
        <v>1</v>
      </c>
      <c r="P20" s="14">
        <f>[14]Globals!Q33</f>
        <v>1</v>
      </c>
      <c r="Q20" s="14">
        <f>[14]Globals!R33</f>
        <v>0.4222656675661427</v>
      </c>
      <c r="R20" s="14">
        <f>[14]Globals!S33</f>
        <v>0.39526520889539413</v>
      </c>
      <c r="S20" s="14">
        <f>[14]Globals!T33</f>
        <v>0.39526520889539413</v>
      </c>
      <c r="T20" s="14">
        <f>[14]Globals!U33</f>
        <v>0.39526520889539413</v>
      </c>
      <c r="U20" s="14">
        <f>[14]Globals!V33</f>
        <v>0.91650526291070489</v>
      </c>
      <c r="V20" s="14">
        <f>[14]Globals!W33</f>
        <v>0.9178082191780822</v>
      </c>
      <c r="W20" s="14">
        <f>[14]Globals!X33</f>
        <v>0.9178082191780822</v>
      </c>
      <c r="X20" s="5">
        <f>[14]Globals!Y33</f>
        <v>0.39526520889539413</v>
      </c>
      <c r="Y20" s="14"/>
      <c r="Z20" s="13">
        <f t="shared" si="5"/>
        <v>0.9178082191780822</v>
      </c>
      <c r="AA20" s="5">
        <f t="shared" si="6"/>
        <v>0.4222656675661427</v>
      </c>
      <c r="AB20" s="5">
        <f t="shared" si="7"/>
        <v>0.39526520889539413</v>
      </c>
      <c r="AC20" s="5"/>
    </row>
    <row r="21" spans="1:29" x14ac:dyDescent="0.35">
      <c r="A21" s="13" t="s">
        <v>8</v>
      </c>
      <c r="B21" s="13">
        <f>[14]Globals!C34</f>
        <v>68.390182299998514</v>
      </c>
      <c r="C21" s="14">
        <f>[14]Globals!D34</f>
        <v>68.390182299998514</v>
      </c>
      <c r="D21" s="14">
        <f>[14]Globals!E34</f>
        <v>68.390182299998514</v>
      </c>
      <c r="E21" s="14">
        <f>[14]Globals!F34</f>
        <v>0.94810768450703165</v>
      </c>
      <c r="F21" s="14">
        <f>[14]Globals!G34</f>
        <v>0</v>
      </c>
      <c r="G21" s="14">
        <f>[14]Globals!H34</f>
        <v>0</v>
      </c>
      <c r="H21" s="14">
        <f>[14]Globals!I34</f>
        <v>71</v>
      </c>
      <c r="I21" s="14">
        <f>[14]Globals!J34</f>
        <v>71</v>
      </c>
      <c r="J21" s="14">
        <f>[14]Globals!K34</f>
        <v>0.94366197183098588</v>
      </c>
      <c r="K21" s="14">
        <f>[14]Globals!L34</f>
        <v>0.4443415560993168</v>
      </c>
      <c r="L21" s="14">
        <f>[14]Globals!M34</f>
        <v>0.4443415560993168</v>
      </c>
      <c r="M21" s="14">
        <f>[14]Globals!N34</f>
        <v>0.4443415560993168</v>
      </c>
      <c r="N21" s="14">
        <f>[14]Globals!O34</f>
        <v>1</v>
      </c>
      <c r="O21" s="14">
        <f>[14]Globals!P34</f>
        <v>1</v>
      </c>
      <c r="P21" s="14">
        <f>[14]Globals!Q34</f>
        <v>1</v>
      </c>
      <c r="Q21" s="14">
        <f>[14]Globals!R34</f>
        <v>0.4443415560993168</v>
      </c>
      <c r="R21" s="14">
        <f>[14]Globals!S34</f>
        <v>0.41223534539808793</v>
      </c>
      <c r="S21" s="14">
        <f>[14]Globals!T34</f>
        <v>0.41223534539808793</v>
      </c>
      <c r="T21" s="14">
        <f>[14]Globals!U34</f>
        <v>0.41223534539808793</v>
      </c>
      <c r="U21" s="14">
        <f>[14]Globals!V34</f>
        <v>0.92784187996448952</v>
      </c>
      <c r="V21" s="14">
        <f>[14]Globals!W34</f>
        <v>0.94366197183098588</v>
      </c>
      <c r="W21" s="14">
        <f>[14]Globals!X34</f>
        <v>0.94366197183098588</v>
      </c>
      <c r="X21" s="5">
        <f>[14]Globals!Y34</f>
        <v>0.41223534539808793</v>
      </c>
      <c r="Y21" s="14"/>
      <c r="Z21" s="13">
        <f t="shared" si="5"/>
        <v>0.94366197183098588</v>
      </c>
      <c r="AA21" s="5">
        <f t="shared" si="6"/>
        <v>0.4443415560993168</v>
      </c>
      <c r="AB21" s="5">
        <f t="shared" si="7"/>
        <v>0.41223534539808793</v>
      </c>
      <c r="AC21" s="5"/>
    </row>
    <row r="22" spans="1:29" x14ac:dyDescent="0.35">
      <c r="A22" s="13" t="s">
        <v>9</v>
      </c>
      <c r="B22" s="13">
        <f>[14]Globals!C35</f>
        <v>79.977095600000212</v>
      </c>
      <c r="C22" s="14">
        <f>[14]Globals!D35</f>
        <v>79.977095600000212</v>
      </c>
      <c r="D22" s="14">
        <f>[14]Globals!E35</f>
        <v>79.977095600000212</v>
      </c>
      <c r="E22" s="14">
        <f>[14]Globals!F35</f>
        <v>1.0955766520547969</v>
      </c>
      <c r="F22" s="14">
        <f>[14]Globals!G35</f>
        <v>0</v>
      </c>
      <c r="G22" s="14">
        <f>[14]Globals!H35</f>
        <v>0</v>
      </c>
      <c r="H22" s="14">
        <f>[14]Globals!I35</f>
        <v>73</v>
      </c>
      <c r="I22" s="14">
        <f>[14]Globals!J35</f>
        <v>73</v>
      </c>
      <c r="J22" s="14">
        <f>[14]Globals!K35</f>
        <v>0.94366197183098588</v>
      </c>
      <c r="K22" s="14">
        <f>[14]Globals!L35</f>
        <v>0.46322060419518979</v>
      </c>
      <c r="L22" s="14">
        <f>[14]Globals!M35</f>
        <v>0.46322060419518979</v>
      </c>
      <c r="M22" s="14">
        <f>[14]Globals!N35</f>
        <v>0.46322060419518979</v>
      </c>
      <c r="N22" s="14">
        <f>[14]Globals!O35</f>
        <v>1</v>
      </c>
      <c r="O22" s="14">
        <f>[14]Globals!P35</f>
        <v>1</v>
      </c>
      <c r="P22" s="14">
        <f>[14]Globals!Q35</f>
        <v>1</v>
      </c>
      <c r="Q22" s="14">
        <f>[14]Globals!R35</f>
        <v>0.46322060419518979</v>
      </c>
      <c r="R22" s="14">
        <f>[14]Globals!S35</f>
        <v>0.43640179507943361</v>
      </c>
      <c r="S22" s="14">
        <f>[14]Globals!T35</f>
        <v>0.43640179507943361</v>
      </c>
      <c r="T22" s="14">
        <f>[14]Globals!U35</f>
        <v>0.43640179507943361</v>
      </c>
      <c r="U22" s="14">
        <f>[14]Globals!V35</f>
        <v>0.94366197183098588</v>
      </c>
      <c r="V22" s="14">
        <f>[14]Globals!W35</f>
        <v>0.94366197183098588</v>
      </c>
      <c r="W22" s="14">
        <f>[14]Globals!X35</f>
        <v>0.94366197183098588</v>
      </c>
      <c r="X22" s="5">
        <f>[14]Globals!Y35</f>
        <v>0.43640179507943361</v>
      </c>
      <c r="Y22" s="14"/>
      <c r="Z22" s="13">
        <f t="shared" si="5"/>
        <v>0.94366197183098588</v>
      </c>
      <c r="AA22" s="5">
        <f t="shared" si="6"/>
        <v>0.46322060419518979</v>
      </c>
      <c r="AB22" s="5">
        <f t="shared" si="7"/>
        <v>0.43640179507943361</v>
      </c>
      <c r="AC22" s="5"/>
    </row>
    <row r="23" spans="1:29" x14ac:dyDescent="0.35">
      <c r="A23" s="13" t="s">
        <v>10</v>
      </c>
      <c r="B23" s="13">
        <f>[14]Globals!C36</f>
        <v>93.303430400001844</v>
      </c>
      <c r="C23" s="14">
        <f>[14]Globals!D36</f>
        <v>93.303430400001844</v>
      </c>
      <c r="D23" s="14">
        <f>[14]Globals!E36</f>
        <v>93.303430400001844</v>
      </c>
      <c r="E23" s="14">
        <f>[14]Globals!F36</f>
        <v>1.278129183561669</v>
      </c>
      <c r="F23" s="14">
        <f>[14]Globals!G36</f>
        <v>0</v>
      </c>
      <c r="G23" s="14">
        <f>[14]Globals!H36</f>
        <v>0</v>
      </c>
      <c r="H23" s="14">
        <f>[14]Globals!I36</f>
        <v>73</v>
      </c>
      <c r="I23" s="14">
        <f>[14]Globals!J36</f>
        <v>73</v>
      </c>
      <c r="J23" s="14">
        <f>[14]Globals!K36</f>
        <v>0.97101449275362317</v>
      </c>
      <c r="K23" s="14">
        <f>[14]Globals!L36</f>
        <v>0.51165973995491143</v>
      </c>
      <c r="L23" s="14">
        <f>[14]Globals!M36</f>
        <v>0.51165973995491143</v>
      </c>
      <c r="M23" s="14">
        <f>[14]Globals!N36</f>
        <v>0.51165973995491143</v>
      </c>
      <c r="N23" s="14">
        <f>[14]Globals!O36</f>
        <v>1</v>
      </c>
      <c r="O23" s="14">
        <f>[14]Globals!P36</f>
        <v>1</v>
      </c>
      <c r="P23" s="14">
        <f>[14]Globals!Q36</f>
        <v>1</v>
      </c>
      <c r="Q23" s="14">
        <f>[14]Globals!R36</f>
        <v>0.51165973995491143</v>
      </c>
      <c r="R23" s="14">
        <f>[14]Globals!S36</f>
        <v>0.49123418784751138</v>
      </c>
      <c r="S23" s="14">
        <f>[14]Globals!T36</f>
        <v>0.49123418784751138</v>
      </c>
      <c r="T23" s="14">
        <f>[14]Globals!U36</f>
        <v>0.49123418784751138</v>
      </c>
      <c r="U23" s="14">
        <f>[14]Globals!V36</f>
        <v>0.97101449275362317</v>
      </c>
      <c r="V23" s="14">
        <f>[14]Globals!W36</f>
        <v>0.97101449275362317</v>
      </c>
      <c r="W23" s="14">
        <f>[14]Globals!X36</f>
        <v>0.97101449275362317</v>
      </c>
      <c r="X23" s="5">
        <f>[14]Globals!Y36</f>
        <v>0.49123418784751138</v>
      </c>
      <c r="Y23" s="14"/>
      <c r="Z23" s="13">
        <f t="shared" si="5"/>
        <v>0.97101449275362317</v>
      </c>
      <c r="AA23" s="5">
        <f t="shared" si="6"/>
        <v>0.51165973995491143</v>
      </c>
      <c r="AB23" s="5">
        <f t="shared" si="7"/>
        <v>0.49123418784751138</v>
      </c>
      <c r="AC23" s="5"/>
    </row>
    <row r="24" spans="1:29" x14ac:dyDescent="0.35">
      <c r="A24" s="13" t="s">
        <v>11</v>
      </c>
      <c r="B24" s="13">
        <f>B22-B20</f>
        <v>20.083350700000089</v>
      </c>
      <c r="C24" s="14">
        <f t="shared" ref="C24:X24" si="8">C22-C20</f>
        <v>20.083350700000089</v>
      </c>
      <c r="D24" s="14">
        <f t="shared" si="8"/>
        <v>20.083350700000089</v>
      </c>
      <c r="E24" s="14">
        <f t="shared" si="8"/>
        <v>0.27511439315068575</v>
      </c>
      <c r="F24" s="14">
        <f t="shared" si="8"/>
        <v>0</v>
      </c>
      <c r="G24" s="14">
        <f t="shared" si="8"/>
        <v>0</v>
      </c>
      <c r="H24" s="14">
        <f t="shared" si="8"/>
        <v>2</v>
      </c>
      <c r="I24" s="14">
        <f t="shared" si="8"/>
        <v>2</v>
      </c>
      <c r="J24" s="14">
        <f t="shared" si="8"/>
        <v>2.5853752652903683E-2</v>
      </c>
      <c r="K24" s="14">
        <f t="shared" si="8"/>
        <v>4.095493662904709E-2</v>
      </c>
      <c r="L24" s="14">
        <f t="shared" si="8"/>
        <v>4.095493662904709E-2</v>
      </c>
      <c r="M24" s="14">
        <f t="shared" si="8"/>
        <v>4.095493662904709E-2</v>
      </c>
      <c r="N24" s="14">
        <f t="shared" si="8"/>
        <v>1.2178018376225563E-2</v>
      </c>
      <c r="O24" s="14">
        <f t="shared" si="8"/>
        <v>0</v>
      </c>
      <c r="P24" s="14">
        <f t="shared" si="8"/>
        <v>0</v>
      </c>
      <c r="Q24" s="14">
        <f t="shared" si="8"/>
        <v>4.095493662904709E-2</v>
      </c>
      <c r="R24" s="14">
        <f t="shared" si="8"/>
        <v>4.1136586184039481E-2</v>
      </c>
      <c r="S24" s="14">
        <f t="shared" si="8"/>
        <v>4.1136586184039481E-2</v>
      </c>
      <c r="T24" s="14">
        <f t="shared" si="8"/>
        <v>4.1136586184039481E-2</v>
      </c>
      <c r="U24" s="14">
        <f t="shared" si="8"/>
        <v>2.7156708920280992E-2</v>
      </c>
      <c r="V24" s="14">
        <f t="shared" si="8"/>
        <v>2.5853752652903683E-2</v>
      </c>
      <c r="W24" s="14">
        <f t="shared" si="8"/>
        <v>2.5853752652903683E-2</v>
      </c>
      <c r="X24" s="5">
        <f t="shared" si="8"/>
        <v>4.1136586184039481E-2</v>
      </c>
      <c r="Y24" s="14"/>
      <c r="Z24" s="13">
        <f t="shared" si="5"/>
        <v>2.5853752652903683E-2</v>
      </c>
      <c r="AA24" s="5">
        <f t="shared" si="6"/>
        <v>4.095493662904709E-2</v>
      </c>
      <c r="AB24" s="5">
        <f t="shared" si="7"/>
        <v>4.1136586184039481E-2</v>
      </c>
      <c r="AC24" s="5"/>
    </row>
    <row r="25" spans="1:29" ht="15" thickBot="1" x14ac:dyDescent="0.4">
      <c r="A25" s="15" t="s">
        <v>12</v>
      </c>
      <c r="B25" s="15">
        <f>B23-B19</f>
        <v>50.427515600002607</v>
      </c>
      <c r="C25" s="16">
        <f t="shared" ref="C25:X25" si="9">C23-C19</f>
        <v>50.427515600002607</v>
      </c>
      <c r="D25" s="16">
        <f t="shared" si="9"/>
        <v>50.427515600002607</v>
      </c>
      <c r="E25" s="16">
        <f t="shared" si="9"/>
        <v>0.67424305961801778</v>
      </c>
      <c r="F25" s="16">
        <f t="shared" si="9"/>
        <v>0</v>
      </c>
      <c r="G25" s="16">
        <f t="shared" si="9"/>
        <v>0</v>
      </c>
      <c r="H25" s="16">
        <f t="shared" si="9"/>
        <v>4</v>
      </c>
      <c r="I25" s="16">
        <f t="shared" si="9"/>
        <v>4</v>
      </c>
      <c r="J25" s="16">
        <f t="shared" si="9"/>
        <v>5.3206273575540974E-2</v>
      </c>
      <c r="K25" s="16">
        <f t="shared" si="9"/>
        <v>0.11095461884535684</v>
      </c>
      <c r="L25" s="16">
        <f t="shared" si="9"/>
        <v>0.11095461884535684</v>
      </c>
      <c r="M25" s="16">
        <f t="shared" si="9"/>
        <v>0.11095461884535684</v>
      </c>
      <c r="N25" s="16">
        <f t="shared" si="9"/>
        <v>3.2739118169591519E-2</v>
      </c>
      <c r="O25" s="16">
        <f t="shared" si="9"/>
        <v>0</v>
      </c>
      <c r="P25" s="16">
        <f t="shared" si="9"/>
        <v>0</v>
      </c>
      <c r="Q25" s="16">
        <f t="shared" si="9"/>
        <v>0.11095461884535684</v>
      </c>
      <c r="R25" s="16">
        <f t="shared" si="9"/>
        <v>0.12346373422641327</v>
      </c>
      <c r="S25" s="16">
        <f t="shared" si="9"/>
        <v>0.12346373422641327</v>
      </c>
      <c r="T25" s="16">
        <f t="shared" si="9"/>
        <v>0.12346373422641327</v>
      </c>
      <c r="U25" s="16">
        <f t="shared" si="9"/>
        <v>8.3254505320234595E-2</v>
      </c>
      <c r="V25" s="16">
        <f t="shared" si="9"/>
        <v>5.3206273575540974E-2</v>
      </c>
      <c r="W25" s="16">
        <f t="shared" si="9"/>
        <v>5.3206273575540974E-2</v>
      </c>
      <c r="X25" s="17">
        <f t="shared" si="9"/>
        <v>0.12346373422641327</v>
      </c>
      <c r="Y25" s="14"/>
      <c r="Z25" s="15">
        <f t="shared" si="5"/>
        <v>5.3206273575540974E-2</v>
      </c>
      <c r="AA25" s="17">
        <f t="shared" si="6"/>
        <v>0.11095461884535684</v>
      </c>
      <c r="AB25" s="17">
        <f t="shared" si="7"/>
        <v>0.12346373422641327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[15]Globals!C30</f>
        <v>59.790162711999848</v>
      </c>
      <c r="C30" s="12">
        <f>[15]Globals!D30</f>
        <v>59.790162711999848</v>
      </c>
      <c r="D30" s="12">
        <f>[15]Globals!E30</f>
        <v>59.790162711999848</v>
      </c>
      <c r="E30" s="12">
        <f>[15]Globals!F30</f>
        <v>0.82761880498780938</v>
      </c>
      <c r="F30" s="12">
        <f>[15]Globals!G30</f>
        <v>0</v>
      </c>
      <c r="G30" s="12">
        <f>[15]Globals!H30</f>
        <v>0</v>
      </c>
      <c r="H30" s="12">
        <f>[15]Globals!I30</f>
        <v>72.12</v>
      </c>
      <c r="I30" s="12">
        <f>[15]Globals!J30</f>
        <v>72.12</v>
      </c>
      <c r="J30" s="12">
        <f>[15]Globals!K30</f>
        <v>0.929243821076149</v>
      </c>
      <c r="K30" s="12">
        <f>[15]Globals!L30</f>
        <v>0.46707372476011161</v>
      </c>
      <c r="L30" s="12">
        <f>[15]Globals!M30</f>
        <v>0.46707372476011161</v>
      </c>
      <c r="M30" s="12">
        <f>[15]Globals!N30</f>
        <v>0.46707372476011161</v>
      </c>
      <c r="N30" s="12">
        <f>[15]Globals!O30</f>
        <v>0.99705634293269951</v>
      </c>
      <c r="O30" s="12">
        <f>[15]Globals!P30</f>
        <v>1</v>
      </c>
      <c r="P30" s="12">
        <f>[15]Globals!Q30</f>
        <v>1</v>
      </c>
      <c r="Q30" s="12">
        <f>[15]Globals!R30</f>
        <v>0.46707372476011161</v>
      </c>
      <c r="R30" s="12">
        <f>[15]Globals!S30</f>
        <v>0.43431686706207501</v>
      </c>
      <c r="S30" s="12">
        <f>[15]Globals!T30</f>
        <v>0.43431686706207501</v>
      </c>
      <c r="T30" s="12">
        <f>[15]Globals!U30</f>
        <v>0.43431686706207501</v>
      </c>
      <c r="U30" s="12">
        <f>[15]Globals!V30</f>
        <v>0.92651336414351382</v>
      </c>
      <c r="V30" s="12">
        <f>[15]Globals!W30</f>
        <v>0.929243821076149</v>
      </c>
      <c r="W30" s="12">
        <f>[15]Globals!X30</f>
        <v>0.929243821076149</v>
      </c>
      <c r="X30" s="28">
        <f>[15]Globals!Y30</f>
        <v>0.43431686706207501</v>
      </c>
      <c r="Z30" s="27">
        <f>J30</f>
        <v>0.929243821076149</v>
      </c>
      <c r="AA30" s="28">
        <f>Q30</f>
        <v>0.46707372476011161</v>
      </c>
      <c r="AB30" s="28">
        <f>X30</f>
        <v>0.43431686706207501</v>
      </c>
      <c r="AC30" s="28"/>
    </row>
    <row r="31" spans="1:29" x14ac:dyDescent="0.35">
      <c r="A31" s="13" t="s">
        <v>5</v>
      </c>
      <c r="B31" s="13">
        <f>[15]Globals!C31</f>
        <v>13.644830231821061</v>
      </c>
      <c r="C31" s="14">
        <f>[15]Globals!D31</f>
        <v>13.644830231821061</v>
      </c>
      <c r="D31" s="14">
        <f>[15]Globals!E31</f>
        <v>13.644830231821061</v>
      </c>
      <c r="E31" s="14">
        <f>[15]Globals!F31</f>
        <v>0.18311853971336589</v>
      </c>
      <c r="F31" s="14">
        <f>[15]Globals!G31</f>
        <v>0</v>
      </c>
      <c r="G31" s="14">
        <f>[15]Globals!H31</f>
        <v>0</v>
      </c>
      <c r="H31" s="14">
        <f>[15]Globals!I31</f>
        <v>1.16619037896906</v>
      </c>
      <c r="I31" s="14">
        <f>[15]Globals!J31</f>
        <v>1.16619037896906</v>
      </c>
      <c r="J31" s="14">
        <f>[15]Globals!K31</f>
        <v>1.524430428424582E-2</v>
      </c>
      <c r="K31" s="14">
        <f>[15]Globals!L31</f>
        <v>3.1353352847810649E-2</v>
      </c>
      <c r="L31" s="14">
        <f>[15]Globals!M31</f>
        <v>3.1353352847810649E-2</v>
      </c>
      <c r="M31" s="14">
        <f>[15]Globals!N31</f>
        <v>3.1353352847810649E-2</v>
      </c>
      <c r="N31" s="14">
        <f>[15]Globals!O31</f>
        <v>9.0178631954481517E-3</v>
      </c>
      <c r="O31" s="14">
        <f>[15]Globals!P31</f>
        <v>0</v>
      </c>
      <c r="P31" s="14">
        <f>[15]Globals!Q31</f>
        <v>0</v>
      </c>
      <c r="Q31" s="14">
        <f>[15]Globals!R31</f>
        <v>3.1353352847810649E-2</v>
      </c>
      <c r="R31" s="14">
        <f>[15]Globals!S31</f>
        <v>3.4392808385234043E-2</v>
      </c>
      <c r="S31" s="14">
        <f>[15]Globals!T31</f>
        <v>3.4392808385234043E-2</v>
      </c>
      <c r="T31" s="14">
        <f>[15]Globals!U31</f>
        <v>3.4392808385234043E-2</v>
      </c>
      <c r="U31" s="14">
        <f>[15]Globals!V31</f>
        <v>1.7630067895652371E-2</v>
      </c>
      <c r="V31" s="14">
        <f>[15]Globals!W31</f>
        <v>1.524430428424582E-2</v>
      </c>
      <c r="W31" s="14">
        <f>[15]Globals!X31</f>
        <v>1.524430428424582E-2</v>
      </c>
      <c r="X31" s="5">
        <f>[15]Globals!Y31</f>
        <v>3.4392808385234043E-2</v>
      </c>
      <c r="Z31" s="13">
        <f t="shared" ref="Z31:Z38" si="10">J31</f>
        <v>1.524430428424582E-2</v>
      </c>
      <c r="AA31" s="5">
        <f t="shared" ref="AA31:AA38" si="11">Q31</f>
        <v>3.1353352847810649E-2</v>
      </c>
      <c r="AB31" s="5">
        <f t="shared" ref="AB31:AB38" si="12">X31</f>
        <v>3.4392808385234043E-2</v>
      </c>
      <c r="AC31" s="5"/>
    </row>
    <row r="32" spans="1:29" x14ac:dyDescent="0.35">
      <c r="A32" s="13" t="s">
        <v>6</v>
      </c>
      <c r="B32" s="13">
        <f>[15]Globals!C32</f>
        <v>37.870587000001251</v>
      </c>
      <c r="C32" s="14">
        <f>[15]Globals!D32</f>
        <v>37.870587000001251</v>
      </c>
      <c r="D32" s="14">
        <f>[15]Globals!E32</f>
        <v>37.870587000001251</v>
      </c>
      <c r="E32" s="14">
        <f>[15]Globals!F32</f>
        <v>0.54884908695653989</v>
      </c>
      <c r="F32" s="14">
        <f>[15]Globals!G32</f>
        <v>0</v>
      </c>
      <c r="G32" s="14">
        <f>[15]Globals!H32</f>
        <v>0</v>
      </c>
      <c r="H32" s="14">
        <f>[15]Globals!I32</f>
        <v>69</v>
      </c>
      <c r="I32" s="14">
        <f>[15]Globals!J32</f>
        <v>69</v>
      </c>
      <c r="J32" s="14">
        <f>[15]Globals!K32</f>
        <v>0.9178082191780822</v>
      </c>
      <c r="K32" s="14">
        <f>[15]Globals!L32</f>
        <v>0.39722421277672149</v>
      </c>
      <c r="L32" s="14">
        <f>[15]Globals!M32</f>
        <v>0.39722421277672149</v>
      </c>
      <c r="M32" s="14">
        <f>[15]Globals!N32</f>
        <v>0.39722421277672149</v>
      </c>
      <c r="N32" s="14">
        <f>[15]Globals!O32</f>
        <v>0.9639273544956225</v>
      </c>
      <c r="O32" s="14">
        <f>[15]Globals!P32</f>
        <v>1</v>
      </c>
      <c r="P32" s="14">
        <f>[15]Globals!Q32</f>
        <v>1</v>
      </c>
      <c r="Q32" s="14">
        <f>[15]Globals!R32</f>
        <v>0.39722421277672149</v>
      </c>
      <c r="R32" s="14">
        <f>[15]Globals!S32</f>
        <v>0.36457564734301828</v>
      </c>
      <c r="S32" s="14">
        <f>[15]Globals!T32</f>
        <v>0.36457564734301828</v>
      </c>
      <c r="T32" s="14">
        <f>[15]Globals!U32</f>
        <v>0.36457564734301828</v>
      </c>
      <c r="U32" s="14">
        <f>[15]Globals!V32</f>
        <v>0.88470044864666719</v>
      </c>
      <c r="V32" s="14">
        <f>[15]Globals!W32</f>
        <v>0.9178082191780822</v>
      </c>
      <c r="W32" s="14">
        <f>[15]Globals!X32</f>
        <v>0.9178082191780822</v>
      </c>
      <c r="X32" s="5">
        <f>[15]Globals!Y32</f>
        <v>0.36457564734301828</v>
      </c>
      <c r="Z32" s="13">
        <f t="shared" si="10"/>
        <v>0.9178082191780822</v>
      </c>
      <c r="AA32" s="5">
        <f t="shared" si="11"/>
        <v>0.39722421277672149</v>
      </c>
      <c r="AB32" s="5">
        <f t="shared" si="12"/>
        <v>0.36457564734301828</v>
      </c>
      <c r="AC32" s="5"/>
    </row>
    <row r="33" spans="1:29" x14ac:dyDescent="0.35">
      <c r="A33" s="13" t="s">
        <v>7</v>
      </c>
      <c r="B33" s="13">
        <f>[15]Globals!C33</f>
        <v>51.085661200000573</v>
      </c>
      <c r="C33" s="14">
        <f>[15]Globals!D33</f>
        <v>51.085661200000573</v>
      </c>
      <c r="D33" s="14">
        <f>[15]Globals!E33</f>
        <v>51.085661200000573</v>
      </c>
      <c r="E33" s="14">
        <f>[15]Globals!F33</f>
        <v>0.69980357808219962</v>
      </c>
      <c r="F33" s="14">
        <f>[15]Globals!G33</f>
        <v>0</v>
      </c>
      <c r="G33" s="14">
        <f>[15]Globals!H33</f>
        <v>0</v>
      </c>
      <c r="H33" s="14">
        <f>[15]Globals!I33</f>
        <v>71</v>
      </c>
      <c r="I33" s="14">
        <f>[15]Globals!J33</f>
        <v>71</v>
      </c>
      <c r="J33" s="14">
        <f>[15]Globals!K33</f>
        <v>0.9178082191780822</v>
      </c>
      <c r="K33" s="14">
        <f>[15]Globals!L33</f>
        <v>0.44760314032650622</v>
      </c>
      <c r="L33" s="14">
        <f>[15]Globals!M33</f>
        <v>0.44760314032650622</v>
      </c>
      <c r="M33" s="14">
        <f>[15]Globals!N33</f>
        <v>0.44760314032650622</v>
      </c>
      <c r="N33" s="14">
        <f>[15]Globals!O33</f>
        <v>1</v>
      </c>
      <c r="O33" s="14">
        <f>[15]Globals!P33</f>
        <v>1</v>
      </c>
      <c r="P33" s="14">
        <f>[15]Globals!Q33</f>
        <v>1</v>
      </c>
      <c r="Q33" s="14">
        <f>[15]Globals!R33</f>
        <v>0.44760314032650622</v>
      </c>
      <c r="R33" s="14">
        <f>[15]Globals!S33</f>
        <v>0.41081384112158792</v>
      </c>
      <c r="S33" s="14">
        <f>[15]Globals!T33</f>
        <v>0.41081384112158792</v>
      </c>
      <c r="T33" s="14">
        <f>[15]Globals!U33</f>
        <v>0.41081384112158792</v>
      </c>
      <c r="U33" s="14">
        <f>[15]Globals!V33</f>
        <v>0.9178082191780822</v>
      </c>
      <c r="V33" s="14">
        <f>[15]Globals!W33</f>
        <v>0.9178082191780822</v>
      </c>
      <c r="W33" s="14">
        <f>[15]Globals!X33</f>
        <v>0.9178082191780822</v>
      </c>
      <c r="X33" s="5">
        <f>[15]Globals!Y33</f>
        <v>0.41081384112158792</v>
      </c>
      <c r="Z33" s="13">
        <f t="shared" si="10"/>
        <v>0.9178082191780822</v>
      </c>
      <c r="AA33" s="5">
        <f t="shared" si="11"/>
        <v>0.44760314032650622</v>
      </c>
      <c r="AB33" s="5">
        <f t="shared" si="12"/>
        <v>0.41081384112158792</v>
      </c>
      <c r="AC33" s="5"/>
    </row>
    <row r="34" spans="1:29" x14ac:dyDescent="0.35">
      <c r="A34" s="13" t="s">
        <v>8</v>
      </c>
      <c r="B34" s="13">
        <f>[15]Globals!C34</f>
        <v>57.749333400000523</v>
      </c>
      <c r="C34" s="14">
        <f>[15]Globals!D34</f>
        <v>57.749333400000523</v>
      </c>
      <c r="D34" s="14">
        <f>[15]Globals!E34</f>
        <v>57.749333400000523</v>
      </c>
      <c r="E34" s="14">
        <f>[15]Globals!F34</f>
        <v>0.79108675890411673</v>
      </c>
      <c r="F34" s="14">
        <f>[15]Globals!G34</f>
        <v>0</v>
      </c>
      <c r="G34" s="14">
        <f>[15]Globals!H34</f>
        <v>0</v>
      </c>
      <c r="H34" s="14">
        <f>[15]Globals!I34</f>
        <v>73</v>
      </c>
      <c r="I34" s="14">
        <f>[15]Globals!J34</f>
        <v>73</v>
      </c>
      <c r="J34" s="14">
        <f>[15]Globals!K34</f>
        <v>0.9178082191780822</v>
      </c>
      <c r="K34" s="14">
        <f>[15]Globals!L34</f>
        <v>0.46843986800430099</v>
      </c>
      <c r="L34" s="14">
        <f>[15]Globals!M34</f>
        <v>0.46843986800430099</v>
      </c>
      <c r="M34" s="14">
        <f>[15]Globals!N34</f>
        <v>0.46843986800430099</v>
      </c>
      <c r="N34" s="14">
        <f>[15]Globals!O34</f>
        <v>1</v>
      </c>
      <c r="O34" s="14">
        <f>[15]Globals!P34</f>
        <v>1</v>
      </c>
      <c r="P34" s="14">
        <f>[15]Globals!Q34</f>
        <v>1</v>
      </c>
      <c r="Q34" s="14">
        <f>[15]Globals!R34</f>
        <v>0.46843986800430099</v>
      </c>
      <c r="R34" s="14">
        <f>[15]Globals!S34</f>
        <v>0.42993796104504339</v>
      </c>
      <c r="S34" s="14">
        <f>[15]Globals!T34</f>
        <v>0.42993796104504339</v>
      </c>
      <c r="T34" s="14">
        <f>[15]Globals!U34</f>
        <v>0.42993796104504339</v>
      </c>
      <c r="U34" s="14">
        <f>[15]Globals!V34</f>
        <v>0.9178082191780822</v>
      </c>
      <c r="V34" s="14">
        <f>[15]Globals!W34</f>
        <v>0.9178082191780822</v>
      </c>
      <c r="W34" s="14">
        <f>[15]Globals!X34</f>
        <v>0.9178082191780822</v>
      </c>
      <c r="X34" s="5">
        <f>[15]Globals!Y34</f>
        <v>0.42993796104504339</v>
      </c>
      <c r="Z34" s="13">
        <f t="shared" si="10"/>
        <v>0.9178082191780822</v>
      </c>
      <c r="AA34" s="5">
        <f t="shared" si="11"/>
        <v>0.46843986800430099</v>
      </c>
      <c r="AB34" s="5">
        <f t="shared" si="12"/>
        <v>0.42993796104504339</v>
      </c>
      <c r="AC34" s="5"/>
    </row>
    <row r="35" spans="1:29" x14ac:dyDescent="0.35">
      <c r="A35" s="13" t="s">
        <v>9</v>
      </c>
      <c r="B35" s="13">
        <f>[15]Globals!C35</f>
        <v>66.835099799999341</v>
      </c>
      <c r="C35" s="14">
        <f>[15]Globals!D35</f>
        <v>66.835099799999341</v>
      </c>
      <c r="D35" s="14">
        <f>[15]Globals!E35</f>
        <v>66.835099799999341</v>
      </c>
      <c r="E35" s="14">
        <f>[15]Globals!F35</f>
        <v>0.91554931232875814</v>
      </c>
      <c r="F35" s="14">
        <f>[15]Globals!G35</f>
        <v>0</v>
      </c>
      <c r="G35" s="14">
        <f>[15]Globals!H35</f>
        <v>0</v>
      </c>
      <c r="H35" s="14">
        <f>[15]Globals!I35</f>
        <v>73</v>
      </c>
      <c r="I35" s="14">
        <f>[15]Globals!J35</f>
        <v>73</v>
      </c>
      <c r="J35" s="14">
        <f>[15]Globals!K35</f>
        <v>0.94366197183098588</v>
      </c>
      <c r="K35" s="14">
        <f>[15]Globals!L35</f>
        <v>0.48609873036664358</v>
      </c>
      <c r="L35" s="14">
        <f>[15]Globals!M35</f>
        <v>0.48609873036664358</v>
      </c>
      <c r="M35" s="14">
        <f>[15]Globals!N35</f>
        <v>0.48609873036664358</v>
      </c>
      <c r="N35" s="14">
        <f>[15]Globals!O35</f>
        <v>1</v>
      </c>
      <c r="O35" s="14">
        <f>[15]Globals!P35</f>
        <v>1</v>
      </c>
      <c r="P35" s="14">
        <f>[15]Globals!Q35</f>
        <v>1</v>
      </c>
      <c r="Q35" s="14">
        <f>[15]Globals!R35</f>
        <v>0.48609873036664358</v>
      </c>
      <c r="R35" s="14">
        <f>[15]Globals!S35</f>
        <v>0.45559952633888767</v>
      </c>
      <c r="S35" s="14">
        <f>[15]Globals!T35</f>
        <v>0.45559952633888767</v>
      </c>
      <c r="T35" s="14">
        <f>[15]Globals!U35</f>
        <v>0.45559952633888767</v>
      </c>
      <c r="U35" s="14">
        <f>[15]Globals!V35</f>
        <v>0.94366197183098588</v>
      </c>
      <c r="V35" s="14">
        <f>[15]Globals!W35</f>
        <v>0.94366197183098588</v>
      </c>
      <c r="W35" s="14">
        <f>[15]Globals!X35</f>
        <v>0.94366197183098588</v>
      </c>
      <c r="X35" s="5">
        <f>[15]Globals!Y35</f>
        <v>0.45559952633888767</v>
      </c>
      <c r="Z35" s="13">
        <f t="shared" si="10"/>
        <v>0.94366197183098588</v>
      </c>
      <c r="AA35" s="5">
        <f t="shared" si="11"/>
        <v>0.48609873036664358</v>
      </c>
      <c r="AB35" s="5">
        <f t="shared" si="12"/>
        <v>0.45559952633888767</v>
      </c>
      <c r="AC35" s="5"/>
    </row>
    <row r="36" spans="1:29" x14ac:dyDescent="0.35">
      <c r="A36" s="13" t="s">
        <v>10</v>
      </c>
      <c r="B36" s="13">
        <f>[15]Globals!C36</f>
        <v>95.664135499998679</v>
      </c>
      <c r="C36" s="14">
        <f>[15]Globals!D36</f>
        <v>95.664135499998679</v>
      </c>
      <c r="D36" s="14">
        <f>[15]Globals!E36</f>
        <v>95.664135499998679</v>
      </c>
      <c r="E36" s="14">
        <f>[15]Globals!F36</f>
        <v>1.3104676095890231</v>
      </c>
      <c r="F36" s="14">
        <f>[15]Globals!G36</f>
        <v>0</v>
      </c>
      <c r="G36" s="14">
        <f>[15]Globals!H36</f>
        <v>0</v>
      </c>
      <c r="H36" s="14">
        <f>[15]Globals!I36</f>
        <v>73</v>
      </c>
      <c r="I36" s="14">
        <f>[15]Globals!J36</f>
        <v>73</v>
      </c>
      <c r="J36" s="14">
        <f>[15]Globals!K36</f>
        <v>0.97101449275362317</v>
      </c>
      <c r="K36" s="14">
        <f>[15]Globals!L36</f>
        <v>0.53004772383069554</v>
      </c>
      <c r="L36" s="14">
        <f>[15]Globals!M36</f>
        <v>0.53004772383069554</v>
      </c>
      <c r="M36" s="14">
        <f>[15]Globals!N36</f>
        <v>0.53004772383069554</v>
      </c>
      <c r="N36" s="14">
        <f>[15]Globals!O36</f>
        <v>1</v>
      </c>
      <c r="O36" s="14">
        <f>[15]Globals!P36</f>
        <v>1</v>
      </c>
      <c r="P36" s="14">
        <f>[15]Globals!Q36</f>
        <v>1</v>
      </c>
      <c r="Q36" s="14">
        <f>[15]Globals!R36</f>
        <v>0.53004772383069554</v>
      </c>
      <c r="R36" s="14">
        <f>[15]Globals!S36</f>
        <v>0.5146840216906754</v>
      </c>
      <c r="S36" s="14">
        <f>[15]Globals!T36</f>
        <v>0.5146840216906754</v>
      </c>
      <c r="T36" s="14">
        <f>[15]Globals!U36</f>
        <v>0.5146840216906754</v>
      </c>
      <c r="U36" s="14">
        <f>[15]Globals!V36</f>
        <v>0.97101449275362317</v>
      </c>
      <c r="V36" s="14">
        <f>[15]Globals!W36</f>
        <v>0.97101449275362317</v>
      </c>
      <c r="W36" s="14">
        <f>[15]Globals!X36</f>
        <v>0.97101449275362317</v>
      </c>
      <c r="X36" s="5">
        <f>[15]Globals!Y36</f>
        <v>0.5146840216906754</v>
      </c>
      <c r="Z36" s="13">
        <f t="shared" si="10"/>
        <v>0.97101449275362317</v>
      </c>
      <c r="AA36" s="5">
        <f t="shared" si="11"/>
        <v>0.53004772383069554</v>
      </c>
      <c r="AB36" s="5">
        <f t="shared" si="12"/>
        <v>0.5146840216906754</v>
      </c>
      <c r="AC36" s="5"/>
    </row>
    <row r="37" spans="1:29" x14ac:dyDescent="0.35">
      <c r="A37" s="13" t="s">
        <v>11</v>
      </c>
      <c r="B37" s="13">
        <f>B35-B33</f>
        <v>15.749438599998768</v>
      </c>
      <c r="C37" s="14">
        <f t="shared" ref="C37:X37" si="13">C35-C33</f>
        <v>15.749438599998768</v>
      </c>
      <c r="D37" s="14">
        <f t="shared" si="13"/>
        <v>15.749438599998768</v>
      </c>
      <c r="E37" s="14">
        <f t="shared" si="13"/>
        <v>0.21574573424655852</v>
      </c>
      <c r="F37" s="14">
        <f t="shared" si="13"/>
        <v>0</v>
      </c>
      <c r="G37" s="14">
        <f t="shared" si="13"/>
        <v>0</v>
      </c>
      <c r="H37" s="14">
        <f t="shared" si="13"/>
        <v>2</v>
      </c>
      <c r="I37" s="14">
        <f t="shared" si="13"/>
        <v>2</v>
      </c>
      <c r="J37" s="14">
        <f t="shared" si="13"/>
        <v>2.5853752652903683E-2</v>
      </c>
      <c r="K37" s="14">
        <f t="shared" si="13"/>
        <v>3.8495590040137362E-2</v>
      </c>
      <c r="L37" s="14">
        <f t="shared" si="13"/>
        <v>3.8495590040137362E-2</v>
      </c>
      <c r="M37" s="14">
        <f t="shared" si="13"/>
        <v>3.8495590040137362E-2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3.8495590040137362E-2</v>
      </c>
      <c r="R37" s="14">
        <f t="shared" si="13"/>
        <v>4.4785685217299753E-2</v>
      </c>
      <c r="S37" s="14">
        <f t="shared" si="13"/>
        <v>4.4785685217299753E-2</v>
      </c>
      <c r="T37" s="14">
        <f t="shared" si="13"/>
        <v>4.4785685217299753E-2</v>
      </c>
      <c r="U37" s="14">
        <f t="shared" si="13"/>
        <v>2.5853752652903683E-2</v>
      </c>
      <c r="V37" s="14">
        <f t="shared" si="13"/>
        <v>2.5853752652903683E-2</v>
      </c>
      <c r="W37" s="14">
        <f t="shared" si="13"/>
        <v>2.5853752652903683E-2</v>
      </c>
      <c r="X37" s="5">
        <f t="shared" si="13"/>
        <v>4.4785685217299753E-2</v>
      </c>
      <c r="Z37" s="13">
        <f t="shared" si="10"/>
        <v>2.5853752652903683E-2</v>
      </c>
      <c r="AA37" s="5">
        <f t="shared" si="11"/>
        <v>3.8495590040137362E-2</v>
      </c>
      <c r="AB37" s="5">
        <f t="shared" si="12"/>
        <v>4.4785685217299753E-2</v>
      </c>
      <c r="AC37" s="5"/>
    </row>
    <row r="38" spans="1:29" ht="15" thickBot="1" x14ac:dyDescent="0.4">
      <c r="A38" s="15" t="s">
        <v>12</v>
      </c>
      <c r="B38" s="15">
        <f>B36-B32</f>
        <v>57.793548499997428</v>
      </c>
      <c r="C38" s="16">
        <f t="shared" ref="C38:X38" si="14">C36-C32</f>
        <v>57.793548499997428</v>
      </c>
      <c r="D38" s="16">
        <f t="shared" si="14"/>
        <v>57.793548499997428</v>
      </c>
      <c r="E38" s="16">
        <f t="shared" si="14"/>
        <v>0.7616185226324832</v>
      </c>
      <c r="F38" s="16">
        <f t="shared" si="14"/>
        <v>0</v>
      </c>
      <c r="G38" s="16">
        <f t="shared" si="14"/>
        <v>0</v>
      </c>
      <c r="H38" s="16">
        <f t="shared" si="14"/>
        <v>4</v>
      </c>
      <c r="I38" s="16">
        <f t="shared" si="14"/>
        <v>4</v>
      </c>
      <c r="J38" s="16">
        <f t="shared" si="14"/>
        <v>5.3206273575540974E-2</v>
      </c>
      <c r="K38" s="16">
        <f t="shared" si="14"/>
        <v>0.13282351105397405</v>
      </c>
      <c r="L38" s="16">
        <f t="shared" si="14"/>
        <v>0.13282351105397405</v>
      </c>
      <c r="M38" s="16">
        <f t="shared" si="14"/>
        <v>0.13282351105397405</v>
      </c>
      <c r="N38" s="16">
        <f t="shared" si="14"/>
        <v>3.6072645504377499E-2</v>
      </c>
      <c r="O38" s="16">
        <f t="shared" si="14"/>
        <v>0</v>
      </c>
      <c r="P38" s="16">
        <f t="shared" si="14"/>
        <v>0</v>
      </c>
      <c r="Q38" s="16">
        <f t="shared" si="14"/>
        <v>0.13282351105397405</v>
      </c>
      <c r="R38" s="16">
        <f t="shared" si="14"/>
        <v>0.15010837434765711</v>
      </c>
      <c r="S38" s="16">
        <f t="shared" si="14"/>
        <v>0.15010837434765711</v>
      </c>
      <c r="T38" s="16">
        <f t="shared" si="14"/>
        <v>0.15010837434765711</v>
      </c>
      <c r="U38" s="16">
        <f t="shared" si="14"/>
        <v>8.6314044106955978E-2</v>
      </c>
      <c r="V38" s="16">
        <f t="shared" si="14"/>
        <v>5.3206273575540974E-2</v>
      </c>
      <c r="W38" s="16">
        <f t="shared" si="14"/>
        <v>5.3206273575540974E-2</v>
      </c>
      <c r="X38" s="17">
        <f t="shared" si="14"/>
        <v>0.15010837434765711</v>
      </c>
      <c r="Z38" s="15">
        <f t="shared" si="10"/>
        <v>5.3206273575540974E-2</v>
      </c>
      <c r="AA38" s="17">
        <f t="shared" si="11"/>
        <v>0.13282351105397405</v>
      </c>
      <c r="AB38" s="17">
        <f t="shared" si="12"/>
        <v>0.15010837434765711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[16]Globals!C30</f>
        <v>48.894731744000183</v>
      </c>
      <c r="C43" s="12">
        <f>[16]Globals!D30</f>
        <v>48.894731744000183</v>
      </c>
      <c r="D43" s="12">
        <f>[16]Globals!E30</f>
        <v>48.894731744000183</v>
      </c>
      <c r="E43" s="12">
        <f>[16]Globals!F30</f>
        <v>0.68524992641426086</v>
      </c>
      <c r="F43" s="12">
        <f>[16]Globals!G30</f>
        <v>0</v>
      </c>
      <c r="G43" s="12">
        <f>[16]Globals!H30</f>
        <v>0</v>
      </c>
      <c r="H43" s="12">
        <f>[16]Globals!I30</f>
        <v>71.08</v>
      </c>
      <c r="I43" s="12">
        <f>[16]Globals!J30</f>
        <v>71.08</v>
      </c>
      <c r="J43" s="12">
        <f>[16]Globals!K30</f>
        <v>0.94298752610960568</v>
      </c>
      <c r="K43" s="12">
        <f>[16]Globals!L30</f>
        <v>0.49848066890938408</v>
      </c>
      <c r="L43" s="12">
        <f>[16]Globals!M30</f>
        <v>0.49848066890938408</v>
      </c>
      <c r="M43" s="12">
        <f>[16]Globals!N30</f>
        <v>0.49848066890938408</v>
      </c>
      <c r="N43" s="12">
        <f>[16]Globals!O30</f>
        <v>0.99940213939368183</v>
      </c>
      <c r="O43" s="12">
        <f>[16]Globals!P30</f>
        <v>1</v>
      </c>
      <c r="P43" s="12">
        <f>[16]Globals!Q30</f>
        <v>1</v>
      </c>
      <c r="Q43" s="12">
        <f>[16]Globals!R30</f>
        <v>0.49848066890938408</v>
      </c>
      <c r="R43" s="12">
        <f>[16]Globals!S30</f>
        <v>0.47067762298149729</v>
      </c>
      <c r="S43" s="12">
        <f>[16]Globals!T30</f>
        <v>0.47067762298149729</v>
      </c>
      <c r="T43" s="12">
        <f>[16]Globals!U30</f>
        <v>0.47067762298149729</v>
      </c>
      <c r="U43" s="12">
        <f>[16]Globals!V30</f>
        <v>0.94243880473120401</v>
      </c>
      <c r="V43" s="12">
        <f>[16]Globals!W30</f>
        <v>0.94298752610960568</v>
      </c>
      <c r="W43" s="12">
        <f>[16]Globals!X30</f>
        <v>0.94298752610960568</v>
      </c>
      <c r="X43" s="28">
        <f>[16]Globals!Y30</f>
        <v>0.47067762298149729</v>
      </c>
      <c r="Z43" s="27">
        <f>J43</f>
        <v>0.94298752610960568</v>
      </c>
      <c r="AA43" s="28">
        <f>Q43</f>
        <v>0.49848066890938408</v>
      </c>
      <c r="AB43" s="28">
        <f>X43</f>
        <v>0.47067762298149729</v>
      </c>
      <c r="AC43" s="28"/>
    </row>
    <row r="44" spans="1:29" x14ac:dyDescent="0.35">
      <c r="A44" s="13" t="s">
        <v>5</v>
      </c>
      <c r="B44" s="13">
        <f>[16]Globals!C31</f>
        <v>13.616585433056439</v>
      </c>
      <c r="C44" s="14">
        <f>[16]Globals!D31</f>
        <v>13.616585433056439</v>
      </c>
      <c r="D44" s="14">
        <f>[16]Globals!E31</f>
        <v>13.616585433056439</v>
      </c>
      <c r="E44" s="14">
        <f>[16]Globals!F31</f>
        <v>0.180826968542526</v>
      </c>
      <c r="F44" s="14">
        <f>[16]Globals!G31</f>
        <v>0</v>
      </c>
      <c r="G44" s="14">
        <f>[16]Globals!H31</f>
        <v>0</v>
      </c>
      <c r="H44" s="14">
        <f>[16]Globals!I31</f>
        <v>1.4696938456699069</v>
      </c>
      <c r="I44" s="14">
        <f>[16]Globals!J31</f>
        <v>1.4696938456699069</v>
      </c>
      <c r="J44" s="14">
        <f>[16]Globals!K31</f>
        <v>1.9532564862754769E-2</v>
      </c>
      <c r="K44" s="14">
        <f>[16]Globals!L31</f>
        <v>4.1363171037426837E-2</v>
      </c>
      <c r="L44" s="14">
        <f>[16]Globals!M31</f>
        <v>4.1363171037426837E-2</v>
      </c>
      <c r="M44" s="14">
        <f>[16]Globals!N31</f>
        <v>4.1363171037426837E-2</v>
      </c>
      <c r="N44" s="14">
        <f>[16]Globals!O31</f>
        <v>2.9893030315913511E-3</v>
      </c>
      <c r="O44" s="14">
        <f>[16]Globals!P31</f>
        <v>0</v>
      </c>
      <c r="P44" s="14">
        <f>[16]Globals!Q31</f>
        <v>0</v>
      </c>
      <c r="Q44" s="14">
        <f>[16]Globals!R31</f>
        <v>4.1363171037426837E-2</v>
      </c>
      <c r="R44" s="14">
        <f>[16]Globals!S31</f>
        <v>4.7327980419839218E-2</v>
      </c>
      <c r="S44" s="14">
        <f>[16]Globals!T31</f>
        <v>4.7327980419839218E-2</v>
      </c>
      <c r="T44" s="14">
        <f>[16]Globals!U31</f>
        <v>4.7327980419839218E-2</v>
      </c>
      <c r="U44" s="14">
        <f>[16]Globals!V31</f>
        <v>2.0440956082731339E-2</v>
      </c>
      <c r="V44" s="14">
        <f>[16]Globals!W31</f>
        <v>1.9532564862754769E-2</v>
      </c>
      <c r="W44" s="14">
        <f>[16]Globals!X31</f>
        <v>1.9532564862754769E-2</v>
      </c>
      <c r="X44" s="5">
        <f>[16]Globals!Y31</f>
        <v>4.7327980419839218E-2</v>
      </c>
      <c r="Z44" s="13">
        <f t="shared" ref="Z44:Z51" si="15">J44</f>
        <v>1.9532564862754769E-2</v>
      </c>
      <c r="AA44" s="5">
        <f t="shared" ref="AA44:AA51" si="16">Q44</f>
        <v>4.1363171037426837E-2</v>
      </c>
      <c r="AB44" s="5">
        <f t="shared" ref="AB44:AB51" si="17">X44</f>
        <v>4.7327980419839218E-2</v>
      </c>
      <c r="AC44" s="5"/>
    </row>
    <row r="45" spans="1:29" x14ac:dyDescent="0.35">
      <c r="A45" s="13" t="s">
        <v>6</v>
      </c>
      <c r="B45" s="13">
        <f>[16]Globals!C32</f>
        <v>29.26593689999973</v>
      </c>
      <c r="C45" s="14">
        <f>[16]Globals!D32</f>
        <v>29.26593689999973</v>
      </c>
      <c r="D45" s="14">
        <f>[16]Globals!E32</f>
        <v>29.26593689999973</v>
      </c>
      <c r="E45" s="14">
        <f>[16]Globals!F32</f>
        <v>0.42414401304347432</v>
      </c>
      <c r="F45" s="14">
        <f>[16]Globals!G32</f>
        <v>0</v>
      </c>
      <c r="G45" s="14">
        <f>[16]Globals!H32</f>
        <v>0</v>
      </c>
      <c r="H45" s="14">
        <f>[16]Globals!I32</f>
        <v>69</v>
      </c>
      <c r="I45" s="14">
        <f>[16]Globals!J32</f>
        <v>69</v>
      </c>
      <c r="J45" s="14">
        <f>[16]Globals!K32</f>
        <v>0.9178082191780822</v>
      </c>
      <c r="K45" s="14">
        <f>[16]Globals!L32</f>
        <v>0.41935299632603412</v>
      </c>
      <c r="L45" s="14">
        <f>[16]Globals!M32</f>
        <v>0.41935299632603412</v>
      </c>
      <c r="M45" s="14">
        <f>[16]Globals!N32</f>
        <v>0.41935299632603412</v>
      </c>
      <c r="N45" s="14">
        <f>[16]Globals!O32</f>
        <v>0.98505348484204325</v>
      </c>
      <c r="O45" s="14">
        <f>[16]Globals!P32</f>
        <v>1</v>
      </c>
      <c r="P45" s="14">
        <f>[16]Globals!Q32</f>
        <v>1</v>
      </c>
      <c r="Q45" s="14">
        <f>[16]Globals!R32</f>
        <v>0.41935299632603412</v>
      </c>
      <c r="R45" s="14">
        <f>[16]Globals!S32</f>
        <v>0.38488562676499022</v>
      </c>
      <c r="S45" s="14">
        <f>[16]Globals!T32</f>
        <v>0.38488562676499022</v>
      </c>
      <c r="T45" s="14">
        <f>[16]Globals!U32</f>
        <v>0.38488562676499022</v>
      </c>
      <c r="U45" s="14">
        <f>[16]Globals!V32</f>
        <v>0.9040901847180397</v>
      </c>
      <c r="V45" s="14">
        <f>[16]Globals!W32</f>
        <v>0.9178082191780822</v>
      </c>
      <c r="W45" s="14">
        <f>[16]Globals!X32</f>
        <v>0.9178082191780822</v>
      </c>
      <c r="X45" s="5">
        <f>[16]Globals!Y32</f>
        <v>0.38488562676499022</v>
      </c>
      <c r="Z45" s="13">
        <f t="shared" si="15"/>
        <v>0.9178082191780822</v>
      </c>
      <c r="AA45" s="5">
        <f t="shared" si="16"/>
        <v>0.41935299632603412</v>
      </c>
      <c r="AB45" s="5">
        <f t="shared" si="17"/>
        <v>0.38488562676499022</v>
      </c>
      <c r="AC45" s="5"/>
    </row>
    <row r="46" spans="1:29" x14ac:dyDescent="0.35">
      <c r="A46" s="13" t="s">
        <v>7</v>
      </c>
      <c r="B46" s="13">
        <f>[16]Globals!C33</f>
        <v>37.295628600001919</v>
      </c>
      <c r="C46" s="14">
        <f>[16]Globals!D33</f>
        <v>37.295628600001919</v>
      </c>
      <c r="D46" s="14">
        <f>[16]Globals!E33</f>
        <v>37.295628600001919</v>
      </c>
      <c r="E46" s="14">
        <f>[16]Globals!F33</f>
        <v>0.53959845633803971</v>
      </c>
      <c r="F46" s="14">
        <f>[16]Globals!G33</f>
        <v>0</v>
      </c>
      <c r="G46" s="14">
        <f>[16]Globals!H33</f>
        <v>0</v>
      </c>
      <c r="H46" s="14">
        <f>[16]Globals!I33</f>
        <v>71</v>
      </c>
      <c r="I46" s="14">
        <f>[16]Globals!J33</f>
        <v>71</v>
      </c>
      <c r="J46" s="14">
        <f>[16]Globals!K33</f>
        <v>0.9178082191780822</v>
      </c>
      <c r="K46" s="14">
        <f>[16]Globals!L33</f>
        <v>0.47021553415759321</v>
      </c>
      <c r="L46" s="14">
        <f>[16]Globals!M33</f>
        <v>0.47021553415759321</v>
      </c>
      <c r="M46" s="14">
        <f>[16]Globals!N33</f>
        <v>0.47021553415759321</v>
      </c>
      <c r="N46" s="14">
        <f>[16]Globals!O33</f>
        <v>1</v>
      </c>
      <c r="O46" s="14">
        <f>[16]Globals!P33</f>
        <v>1</v>
      </c>
      <c r="P46" s="14">
        <f>[16]Globals!Q33</f>
        <v>1</v>
      </c>
      <c r="Q46" s="14">
        <f>[16]Globals!R33</f>
        <v>0.47021553415759321</v>
      </c>
      <c r="R46" s="14">
        <f>[16]Globals!S33</f>
        <v>0.44131896746323052</v>
      </c>
      <c r="S46" s="14">
        <f>[16]Globals!T33</f>
        <v>0.44131896746323052</v>
      </c>
      <c r="T46" s="14">
        <f>[16]Globals!U33</f>
        <v>0.44131896746323052</v>
      </c>
      <c r="U46" s="14">
        <f>[16]Globals!V33</f>
        <v>0.9178082191780822</v>
      </c>
      <c r="V46" s="14">
        <f>[16]Globals!W33</f>
        <v>0.9178082191780822</v>
      </c>
      <c r="W46" s="14">
        <f>[16]Globals!X33</f>
        <v>0.9178082191780822</v>
      </c>
      <c r="X46" s="5">
        <f>[16]Globals!Y33</f>
        <v>0.44131896746323052</v>
      </c>
      <c r="Z46" s="13">
        <f t="shared" si="15"/>
        <v>0.9178082191780822</v>
      </c>
      <c r="AA46" s="5">
        <f t="shared" si="16"/>
        <v>0.47021553415759321</v>
      </c>
      <c r="AB46" s="5">
        <f t="shared" si="17"/>
        <v>0.44131896746323052</v>
      </c>
      <c r="AC46" s="5"/>
    </row>
    <row r="47" spans="1:29" x14ac:dyDescent="0.35">
      <c r="A47" s="13" t="s">
        <v>8</v>
      </c>
      <c r="B47" s="13">
        <f>[16]Globals!C34</f>
        <v>52.036108700000113</v>
      </c>
      <c r="C47" s="14">
        <f>[16]Globals!D34</f>
        <v>52.036108700000113</v>
      </c>
      <c r="D47" s="14">
        <f>[16]Globals!E34</f>
        <v>52.036108700000113</v>
      </c>
      <c r="E47" s="14">
        <f>[16]Globals!F34</f>
        <v>0.72067664520548058</v>
      </c>
      <c r="F47" s="14">
        <f>[16]Globals!G34</f>
        <v>0</v>
      </c>
      <c r="G47" s="14">
        <f>[16]Globals!H34</f>
        <v>0</v>
      </c>
      <c r="H47" s="14">
        <f>[16]Globals!I34</f>
        <v>71</v>
      </c>
      <c r="I47" s="14">
        <f>[16]Globals!J34</f>
        <v>71</v>
      </c>
      <c r="J47" s="14">
        <f>[16]Globals!K34</f>
        <v>0.94366197183098588</v>
      </c>
      <c r="K47" s="14">
        <f>[16]Globals!L34</f>
        <v>0.48343254941809222</v>
      </c>
      <c r="L47" s="14">
        <f>[16]Globals!M34</f>
        <v>0.48343254941809222</v>
      </c>
      <c r="M47" s="14">
        <f>[16]Globals!N34</f>
        <v>0.48343254941809222</v>
      </c>
      <c r="N47" s="14">
        <f>[16]Globals!O34</f>
        <v>1</v>
      </c>
      <c r="O47" s="14">
        <f>[16]Globals!P34</f>
        <v>1</v>
      </c>
      <c r="P47" s="14">
        <f>[16]Globals!Q34</f>
        <v>1</v>
      </c>
      <c r="Q47" s="14">
        <f>[16]Globals!R34</f>
        <v>0.48343254941809222</v>
      </c>
      <c r="R47" s="14">
        <f>[16]Globals!S34</f>
        <v>0.45619691283115738</v>
      </c>
      <c r="S47" s="14">
        <f>[16]Globals!T34</f>
        <v>0.45619691283115738</v>
      </c>
      <c r="T47" s="14">
        <f>[16]Globals!U34</f>
        <v>0.45619691283115738</v>
      </c>
      <c r="U47" s="14">
        <f>[16]Globals!V34</f>
        <v>0.94366197183098588</v>
      </c>
      <c r="V47" s="14">
        <f>[16]Globals!W34</f>
        <v>0.94366197183098588</v>
      </c>
      <c r="W47" s="14">
        <f>[16]Globals!X34</f>
        <v>0.94366197183098588</v>
      </c>
      <c r="X47" s="5">
        <f>[16]Globals!Y34</f>
        <v>0.45619691283115738</v>
      </c>
      <c r="Z47" s="13">
        <f t="shared" si="15"/>
        <v>0.94366197183098588</v>
      </c>
      <c r="AA47" s="5">
        <f t="shared" si="16"/>
        <v>0.48343254941809222</v>
      </c>
      <c r="AB47" s="5">
        <f t="shared" si="17"/>
        <v>0.45619691283115738</v>
      </c>
      <c r="AC47" s="5"/>
    </row>
    <row r="48" spans="1:29" x14ac:dyDescent="0.35">
      <c r="A48" s="13" t="s">
        <v>9</v>
      </c>
      <c r="B48" s="13">
        <f>[16]Globals!C35</f>
        <v>57.038692000001667</v>
      </c>
      <c r="C48" s="14">
        <f>[16]Globals!D35</f>
        <v>57.038692000001667</v>
      </c>
      <c r="D48" s="14">
        <f>[16]Globals!E35</f>
        <v>57.038692000001667</v>
      </c>
      <c r="E48" s="14">
        <f>[16]Globals!F35</f>
        <v>0.80336185915495317</v>
      </c>
      <c r="F48" s="14">
        <f>[16]Globals!G35</f>
        <v>0</v>
      </c>
      <c r="G48" s="14">
        <f>[16]Globals!H35</f>
        <v>0</v>
      </c>
      <c r="H48" s="14">
        <f>[16]Globals!I35</f>
        <v>73</v>
      </c>
      <c r="I48" s="14">
        <f>[16]Globals!J35</f>
        <v>73</v>
      </c>
      <c r="J48" s="14">
        <f>[16]Globals!K35</f>
        <v>0.94366197183098588</v>
      </c>
      <c r="K48" s="14">
        <f>[16]Globals!L35</f>
        <v>0.53233186588246229</v>
      </c>
      <c r="L48" s="14">
        <f>[16]Globals!M35</f>
        <v>0.53233186588246229</v>
      </c>
      <c r="M48" s="14">
        <f>[16]Globals!N35</f>
        <v>0.53233186588246229</v>
      </c>
      <c r="N48" s="14">
        <f>[16]Globals!O35</f>
        <v>1</v>
      </c>
      <c r="O48" s="14">
        <f>[16]Globals!P35</f>
        <v>1</v>
      </c>
      <c r="P48" s="14">
        <f>[16]Globals!Q35</f>
        <v>1</v>
      </c>
      <c r="Q48" s="14">
        <f>[16]Globals!R35</f>
        <v>0.53233186588246229</v>
      </c>
      <c r="R48" s="14">
        <f>[16]Globals!S35</f>
        <v>0.51224772097732607</v>
      </c>
      <c r="S48" s="14">
        <f>[16]Globals!T35</f>
        <v>0.51224772097732607</v>
      </c>
      <c r="T48" s="14">
        <f>[16]Globals!U35</f>
        <v>0.51224772097732607</v>
      </c>
      <c r="U48" s="14">
        <f>[16]Globals!V35</f>
        <v>0.94366197183098588</v>
      </c>
      <c r="V48" s="14">
        <f>[16]Globals!W35</f>
        <v>0.94366197183098588</v>
      </c>
      <c r="W48" s="14">
        <f>[16]Globals!X35</f>
        <v>0.94366197183098588</v>
      </c>
      <c r="X48" s="5">
        <f>[16]Globals!Y35</f>
        <v>0.51224772097732607</v>
      </c>
      <c r="Z48" s="13">
        <f t="shared" si="15"/>
        <v>0.94366197183098588</v>
      </c>
      <c r="AA48" s="5">
        <f t="shared" si="16"/>
        <v>0.53233186588246229</v>
      </c>
      <c r="AB48" s="5">
        <f t="shared" si="17"/>
        <v>0.51224772097732607</v>
      </c>
      <c r="AC48" s="5"/>
    </row>
    <row r="49" spans="1:29" x14ac:dyDescent="0.35">
      <c r="A49" s="13" t="s">
        <v>10</v>
      </c>
      <c r="B49" s="13">
        <f>[16]Globals!C36</f>
        <v>81.654070599999613</v>
      </c>
      <c r="C49" s="14">
        <f>[16]Globals!D36</f>
        <v>81.654070599999613</v>
      </c>
      <c r="D49" s="14">
        <f>[16]Globals!E36</f>
        <v>81.654070599999613</v>
      </c>
      <c r="E49" s="14">
        <f>[16]Globals!F36</f>
        <v>1.118548912328762</v>
      </c>
      <c r="F49" s="14">
        <f>[16]Globals!G36</f>
        <v>0</v>
      </c>
      <c r="G49" s="14">
        <f>[16]Globals!H36</f>
        <v>0</v>
      </c>
      <c r="H49" s="14">
        <f>[16]Globals!I36</f>
        <v>73</v>
      </c>
      <c r="I49" s="14">
        <f>[16]Globals!J36</f>
        <v>73</v>
      </c>
      <c r="J49" s="14">
        <f>[16]Globals!K36</f>
        <v>0.97101449275362317</v>
      </c>
      <c r="K49" s="14">
        <f>[16]Globals!L36</f>
        <v>0.56914961651140994</v>
      </c>
      <c r="L49" s="14">
        <f>[16]Globals!M36</f>
        <v>0.56914961651140994</v>
      </c>
      <c r="M49" s="14">
        <f>[16]Globals!N36</f>
        <v>0.56914961651140994</v>
      </c>
      <c r="N49" s="14">
        <f>[16]Globals!O36</f>
        <v>1</v>
      </c>
      <c r="O49" s="14">
        <f>[16]Globals!P36</f>
        <v>1</v>
      </c>
      <c r="P49" s="14">
        <f>[16]Globals!Q36</f>
        <v>1</v>
      </c>
      <c r="Q49" s="14">
        <f>[16]Globals!R36</f>
        <v>0.56914961651140994</v>
      </c>
      <c r="R49" s="14">
        <f>[16]Globals!S36</f>
        <v>0.55265252617774585</v>
      </c>
      <c r="S49" s="14">
        <f>[16]Globals!T36</f>
        <v>0.55265252617774585</v>
      </c>
      <c r="T49" s="14">
        <f>[16]Globals!U36</f>
        <v>0.55265252617774585</v>
      </c>
      <c r="U49" s="14">
        <f>[16]Globals!V36</f>
        <v>0.97101449275362317</v>
      </c>
      <c r="V49" s="14">
        <f>[16]Globals!W36</f>
        <v>0.97101449275362317</v>
      </c>
      <c r="W49" s="14">
        <f>[16]Globals!X36</f>
        <v>0.97101449275362317</v>
      </c>
      <c r="X49" s="5">
        <f>[16]Globals!Y36</f>
        <v>0.55265252617774585</v>
      </c>
      <c r="Z49" s="13">
        <f t="shared" si="15"/>
        <v>0.97101449275362317</v>
      </c>
      <c r="AA49" s="5">
        <f t="shared" si="16"/>
        <v>0.56914961651140994</v>
      </c>
      <c r="AB49" s="5">
        <f t="shared" si="17"/>
        <v>0.55265252617774585</v>
      </c>
      <c r="AC49" s="5"/>
    </row>
    <row r="50" spans="1:29" x14ac:dyDescent="0.35">
      <c r="A50" s="13" t="s">
        <v>11</v>
      </c>
      <c r="B50" s="13">
        <f>B48-B46</f>
        <v>19.743063399999748</v>
      </c>
      <c r="C50" s="14">
        <f t="shared" ref="C50:X50" si="18">C48-C46</f>
        <v>19.743063399999748</v>
      </c>
      <c r="D50" s="14">
        <f t="shared" si="18"/>
        <v>19.743063399999748</v>
      </c>
      <c r="E50" s="14">
        <f t="shared" si="18"/>
        <v>0.26376340281691346</v>
      </c>
      <c r="F50" s="14">
        <f t="shared" si="18"/>
        <v>0</v>
      </c>
      <c r="G50" s="14">
        <f t="shared" si="18"/>
        <v>0</v>
      </c>
      <c r="H50" s="14">
        <f t="shared" si="18"/>
        <v>2</v>
      </c>
      <c r="I50" s="14">
        <f t="shared" si="18"/>
        <v>2</v>
      </c>
      <c r="J50" s="14">
        <f t="shared" si="18"/>
        <v>2.5853752652903683E-2</v>
      </c>
      <c r="K50" s="14">
        <f t="shared" si="18"/>
        <v>6.2116331724869078E-2</v>
      </c>
      <c r="L50" s="14">
        <f t="shared" si="18"/>
        <v>6.2116331724869078E-2</v>
      </c>
      <c r="M50" s="14">
        <f t="shared" si="18"/>
        <v>6.2116331724869078E-2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6.2116331724869078E-2</v>
      </c>
      <c r="R50" s="14">
        <f t="shared" si="18"/>
        <v>7.0928753514095555E-2</v>
      </c>
      <c r="S50" s="14">
        <f t="shared" si="18"/>
        <v>7.0928753514095555E-2</v>
      </c>
      <c r="T50" s="14">
        <f t="shared" si="18"/>
        <v>7.0928753514095555E-2</v>
      </c>
      <c r="U50" s="14">
        <f t="shared" si="18"/>
        <v>2.5853752652903683E-2</v>
      </c>
      <c r="V50" s="14">
        <f t="shared" si="18"/>
        <v>2.5853752652903683E-2</v>
      </c>
      <c r="W50" s="14">
        <f t="shared" si="18"/>
        <v>2.5853752652903683E-2</v>
      </c>
      <c r="X50" s="5">
        <f t="shared" si="18"/>
        <v>7.0928753514095555E-2</v>
      </c>
      <c r="Z50" s="13">
        <f t="shared" si="15"/>
        <v>2.5853752652903683E-2</v>
      </c>
      <c r="AA50" s="5">
        <f t="shared" si="16"/>
        <v>6.2116331724869078E-2</v>
      </c>
      <c r="AB50" s="5">
        <f t="shared" si="17"/>
        <v>7.0928753514095555E-2</v>
      </c>
      <c r="AC50" s="5"/>
    </row>
    <row r="51" spans="1:29" ht="15" thickBot="1" x14ac:dyDescent="0.4">
      <c r="A51" s="15" t="s">
        <v>12</v>
      </c>
      <c r="B51" s="15">
        <f>B49-B45</f>
        <v>52.388133699999884</v>
      </c>
      <c r="C51" s="16">
        <f t="shared" ref="C51:X51" si="19">C49-C45</f>
        <v>52.388133699999884</v>
      </c>
      <c r="D51" s="16">
        <f t="shared" si="19"/>
        <v>52.388133699999884</v>
      </c>
      <c r="E51" s="16">
        <f t="shared" si="19"/>
        <v>0.69440489928528759</v>
      </c>
      <c r="F51" s="16">
        <f t="shared" si="19"/>
        <v>0</v>
      </c>
      <c r="G51" s="16">
        <f t="shared" si="19"/>
        <v>0</v>
      </c>
      <c r="H51" s="16">
        <f t="shared" si="19"/>
        <v>4</v>
      </c>
      <c r="I51" s="16">
        <f t="shared" si="19"/>
        <v>4</v>
      </c>
      <c r="J51" s="16">
        <f t="shared" si="19"/>
        <v>5.3206273575540974E-2</v>
      </c>
      <c r="K51" s="16">
        <f t="shared" si="19"/>
        <v>0.14979662018537582</v>
      </c>
      <c r="L51" s="16">
        <f t="shared" si="19"/>
        <v>0.14979662018537582</v>
      </c>
      <c r="M51" s="16">
        <f t="shared" si="19"/>
        <v>0.14979662018537582</v>
      </c>
      <c r="N51" s="16">
        <f t="shared" si="19"/>
        <v>1.4946515157956752E-2</v>
      </c>
      <c r="O51" s="16">
        <f t="shared" si="19"/>
        <v>0</v>
      </c>
      <c r="P51" s="16">
        <f t="shared" si="19"/>
        <v>0</v>
      </c>
      <c r="Q51" s="16">
        <f t="shared" si="19"/>
        <v>0.14979662018537582</v>
      </c>
      <c r="R51" s="16">
        <f t="shared" si="19"/>
        <v>0.16776689941275563</v>
      </c>
      <c r="S51" s="16">
        <f t="shared" si="19"/>
        <v>0.16776689941275563</v>
      </c>
      <c r="T51" s="16">
        <f t="shared" si="19"/>
        <v>0.16776689941275563</v>
      </c>
      <c r="U51" s="16">
        <f t="shared" si="19"/>
        <v>6.6924308035583469E-2</v>
      </c>
      <c r="V51" s="16">
        <f t="shared" si="19"/>
        <v>5.3206273575540974E-2</v>
      </c>
      <c r="W51" s="16">
        <f t="shared" si="19"/>
        <v>5.3206273575540974E-2</v>
      </c>
      <c r="X51" s="17">
        <f t="shared" si="19"/>
        <v>0.16776689941275563</v>
      </c>
      <c r="Z51" s="15">
        <f t="shared" si="15"/>
        <v>5.3206273575540974E-2</v>
      </c>
      <c r="AA51" s="17">
        <f t="shared" si="16"/>
        <v>0.14979662018537582</v>
      </c>
      <c r="AB51" s="17">
        <f t="shared" si="17"/>
        <v>0.16776689941275563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[17]Globals!C30</f>
        <v>73.512118564000289</v>
      </c>
      <c r="C56" s="12">
        <f>[17]Globals!D30</f>
        <v>73.512118564000289</v>
      </c>
      <c r="D56" s="12">
        <f>[17]Globals!E30</f>
        <v>73.512118564000289</v>
      </c>
      <c r="E56" s="12">
        <f>[17]Globals!F30</f>
        <v>1.021534136654261</v>
      </c>
      <c r="F56" s="12">
        <f>[17]Globals!G30</f>
        <v>0</v>
      </c>
      <c r="G56" s="12">
        <f>[17]Globals!H30</f>
        <v>0</v>
      </c>
      <c r="H56" s="12">
        <f>[17]Globals!I30</f>
        <v>71.88</v>
      </c>
      <c r="I56" s="12">
        <f>[17]Globals!J30</f>
        <v>71.88</v>
      </c>
      <c r="J56" s="12">
        <f>[17]Globals!K30</f>
        <v>0.93240622212528668</v>
      </c>
      <c r="K56" s="12">
        <f>[17]Globals!L30</f>
        <v>0.43736810988064673</v>
      </c>
      <c r="L56" s="12">
        <f>[17]Globals!M30</f>
        <v>0.43736810988064673</v>
      </c>
      <c r="M56" s="12">
        <f>[17]Globals!N30</f>
        <v>0.43736810988064673</v>
      </c>
      <c r="N56" s="12">
        <f>[17]Globals!O30</f>
        <v>0.9891319669157026</v>
      </c>
      <c r="O56" s="12">
        <f>[17]Globals!P30</f>
        <v>1</v>
      </c>
      <c r="P56" s="12">
        <f>[17]Globals!Q30</f>
        <v>1</v>
      </c>
      <c r="Q56" s="12">
        <f>[17]Globals!R30</f>
        <v>0.43736810988064673</v>
      </c>
      <c r="R56" s="12">
        <f>[17]Globals!S30</f>
        <v>0.4080399494064928</v>
      </c>
      <c r="S56" s="12">
        <f>[17]Globals!T30</f>
        <v>0.4080399494064928</v>
      </c>
      <c r="T56" s="12">
        <f>[17]Globals!U30</f>
        <v>0.4080399494064928</v>
      </c>
      <c r="U56" s="12">
        <f>[17]Globals!V30</f>
        <v>0.92229512648920664</v>
      </c>
      <c r="V56" s="12">
        <f>[17]Globals!W30</f>
        <v>0.93240622212528668</v>
      </c>
      <c r="W56" s="12">
        <f>[17]Globals!X30</f>
        <v>0.93240622212528668</v>
      </c>
      <c r="X56" s="28">
        <f>[17]Globals!Y30</f>
        <v>0.4080399494064928</v>
      </c>
      <c r="Z56" s="27">
        <f>J56</f>
        <v>0.93240622212528668</v>
      </c>
      <c r="AA56" s="28">
        <f>Q56</f>
        <v>0.43736810988064673</v>
      </c>
      <c r="AB56" s="28">
        <f>X56</f>
        <v>0.4080399494064928</v>
      </c>
      <c r="AC56" s="28"/>
    </row>
    <row r="57" spans="1:29" x14ac:dyDescent="0.35">
      <c r="A57" s="13" t="s">
        <v>5</v>
      </c>
      <c r="B57" s="13">
        <f>[17]Globals!C31</f>
        <v>14.566377131405019</v>
      </c>
      <c r="C57" s="14">
        <f>[17]Globals!D31</f>
        <v>14.566377131405019</v>
      </c>
      <c r="D57" s="14">
        <f>[17]Globals!E31</f>
        <v>14.566377131405019</v>
      </c>
      <c r="E57" s="14">
        <f>[17]Globals!F31</f>
        <v>0.1978338603903238</v>
      </c>
      <c r="F57" s="14">
        <f>[17]Globals!G31</f>
        <v>0</v>
      </c>
      <c r="G57" s="14">
        <f>[17]Globals!H31</f>
        <v>0</v>
      </c>
      <c r="H57" s="14">
        <f>[17]Globals!I31</f>
        <v>1.301281419729543</v>
      </c>
      <c r="I57" s="14">
        <f>[17]Globals!J31</f>
        <v>1.301281419729543</v>
      </c>
      <c r="J57" s="14">
        <f>[17]Globals!K31</f>
        <v>1.7100728672097689E-2</v>
      </c>
      <c r="K57" s="14">
        <f>[17]Globals!L31</f>
        <v>3.1210794812690009E-2</v>
      </c>
      <c r="L57" s="14">
        <f>[17]Globals!M31</f>
        <v>3.1210794812690009E-2</v>
      </c>
      <c r="M57" s="14">
        <f>[17]Globals!N31</f>
        <v>3.1210794812690009E-2</v>
      </c>
      <c r="N57" s="14">
        <f>[17]Globals!O31</f>
        <v>1.260645460337436E-2</v>
      </c>
      <c r="O57" s="14">
        <f>[17]Globals!P31</f>
        <v>0</v>
      </c>
      <c r="P57" s="14">
        <f>[17]Globals!Q31</f>
        <v>0</v>
      </c>
      <c r="Q57" s="14">
        <f>[17]Globals!R31</f>
        <v>3.1210794812690009E-2</v>
      </c>
      <c r="R57" s="14">
        <f>[17]Globals!S31</f>
        <v>3.3626717388404427E-2</v>
      </c>
      <c r="S57" s="14">
        <f>[17]Globals!T31</f>
        <v>3.3626717388404427E-2</v>
      </c>
      <c r="T57" s="14">
        <f>[17]Globals!U31</f>
        <v>3.3626717388404427E-2</v>
      </c>
      <c r="U57" s="14">
        <f>[17]Globals!V31</f>
        <v>2.1692091472369189E-2</v>
      </c>
      <c r="V57" s="14">
        <f>[17]Globals!W31</f>
        <v>1.7100728672097689E-2</v>
      </c>
      <c r="W57" s="14">
        <f>[17]Globals!X31</f>
        <v>1.7100728672097689E-2</v>
      </c>
      <c r="X57" s="5">
        <f>[17]Globals!Y31</f>
        <v>3.3626717388404427E-2</v>
      </c>
      <c r="Z57" s="13">
        <f t="shared" ref="Z57:Z64" si="20">J57</f>
        <v>1.7100728672097689E-2</v>
      </c>
      <c r="AA57" s="5">
        <f t="shared" ref="AA57:AA64" si="21">Q57</f>
        <v>3.1210794812690009E-2</v>
      </c>
      <c r="AB57" s="5">
        <f t="shared" ref="AB57:AB64" si="22">X57</f>
        <v>3.3626717388404427E-2</v>
      </c>
      <c r="AC57" s="5"/>
    </row>
    <row r="58" spans="1:29" x14ac:dyDescent="0.35">
      <c r="A58" s="13" t="s">
        <v>6</v>
      </c>
      <c r="B58" s="13">
        <f>[17]Globals!C32</f>
        <v>42.73491599999943</v>
      </c>
      <c r="C58" s="14">
        <f>[17]Globals!D32</f>
        <v>42.73491599999943</v>
      </c>
      <c r="D58" s="14">
        <f>[17]Globals!E32</f>
        <v>42.73491599999943</v>
      </c>
      <c r="E58" s="14">
        <f>[17]Globals!F32</f>
        <v>0.60190022535210463</v>
      </c>
      <c r="F58" s="14">
        <f>[17]Globals!G32</f>
        <v>0</v>
      </c>
      <c r="G58" s="14">
        <f>[17]Globals!H32</f>
        <v>0</v>
      </c>
      <c r="H58" s="14">
        <f>[17]Globals!I32</f>
        <v>69</v>
      </c>
      <c r="I58" s="14">
        <f>[17]Globals!J32</f>
        <v>69</v>
      </c>
      <c r="J58" s="14">
        <f>[17]Globals!K32</f>
        <v>0.9178082191780822</v>
      </c>
      <c r="K58" s="14">
        <f>[17]Globals!L32</f>
        <v>0.39355901495765849</v>
      </c>
      <c r="L58" s="14">
        <f>[17]Globals!M32</f>
        <v>0.39355901495765849</v>
      </c>
      <c r="M58" s="14">
        <f>[17]Globals!N32</f>
        <v>0.39355901495765849</v>
      </c>
      <c r="N58" s="14">
        <f>[17]Globals!O32</f>
        <v>0.95670726430310626</v>
      </c>
      <c r="O58" s="14">
        <f>[17]Globals!P32</f>
        <v>1</v>
      </c>
      <c r="P58" s="14">
        <f>[17]Globals!Q32</f>
        <v>1</v>
      </c>
      <c r="Q58" s="14">
        <f>[17]Globals!R32</f>
        <v>0.39355901495765849</v>
      </c>
      <c r="R58" s="14">
        <f>[17]Globals!S32</f>
        <v>0.36576075726581653</v>
      </c>
      <c r="S58" s="14">
        <f>[17]Globals!T32</f>
        <v>0.36576075726581653</v>
      </c>
      <c r="T58" s="14">
        <f>[17]Globals!U32</f>
        <v>0.36576075726581653</v>
      </c>
      <c r="U58" s="14">
        <f>[17]Globals!V32</f>
        <v>0.88583577517004852</v>
      </c>
      <c r="V58" s="14">
        <f>[17]Globals!W32</f>
        <v>0.9178082191780822</v>
      </c>
      <c r="W58" s="14">
        <f>[17]Globals!X32</f>
        <v>0.9178082191780822</v>
      </c>
      <c r="X58" s="5">
        <f>[17]Globals!Y32</f>
        <v>0.36576075726581653</v>
      </c>
      <c r="Z58" s="13">
        <f t="shared" si="20"/>
        <v>0.9178082191780822</v>
      </c>
      <c r="AA58" s="5">
        <f t="shared" si="21"/>
        <v>0.39355901495765849</v>
      </c>
      <c r="AB58" s="5">
        <f t="shared" si="22"/>
        <v>0.36576075726581653</v>
      </c>
      <c r="AC58" s="5"/>
    </row>
    <row r="59" spans="1:29" x14ac:dyDescent="0.35">
      <c r="A59" s="13" t="s">
        <v>7</v>
      </c>
      <c r="B59" s="13">
        <f>[17]Globals!C33</f>
        <v>65.604470499999479</v>
      </c>
      <c r="C59" s="14">
        <f>[17]Globals!D33</f>
        <v>65.604470499999479</v>
      </c>
      <c r="D59" s="14">
        <f>[17]Globals!E33</f>
        <v>65.604470499999479</v>
      </c>
      <c r="E59" s="14">
        <f>[17]Globals!F33</f>
        <v>0.89869137671232169</v>
      </c>
      <c r="F59" s="14">
        <f>[17]Globals!G33</f>
        <v>0</v>
      </c>
      <c r="G59" s="14">
        <f>[17]Globals!H33</f>
        <v>0</v>
      </c>
      <c r="H59" s="14">
        <f>[17]Globals!I33</f>
        <v>71</v>
      </c>
      <c r="I59" s="14">
        <f>[17]Globals!J33</f>
        <v>71</v>
      </c>
      <c r="J59" s="14">
        <f>[17]Globals!K33</f>
        <v>0.9178082191780822</v>
      </c>
      <c r="K59" s="14">
        <f>[17]Globals!L33</f>
        <v>0.42031297749599839</v>
      </c>
      <c r="L59" s="14">
        <f>[17]Globals!M33</f>
        <v>0.42031297749599839</v>
      </c>
      <c r="M59" s="14">
        <f>[17]Globals!N33</f>
        <v>0.42031297749599839</v>
      </c>
      <c r="N59" s="14">
        <f>[17]Globals!O33</f>
        <v>0.98506769149760376</v>
      </c>
      <c r="O59" s="14">
        <f>[17]Globals!P33</f>
        <v>1</v>
      </c>
      <c r="P59" s="14">
        <f>[17]Globals!Q33</f>
        <v>1</v>
      </c>
      <c r="Q59" s="14">
        <f>[17]Globals!R33</f>
        <v>0.42031297749599839</v>
      </c>
      <c r="R59" s="14">
        <f>[17]Globals!S33</f>
        <v>0.38644550026606522</v>
      </c>
      <c r="S59" s="14">
        <f>[17]Globals!T33</f>
        <v>0.38644550026606522</v>
      </c>
      <c r="T59" s="14">
        <f>[17]Globals!U33</f>
        <v>0.38644550026606522</v>
      </c>
      <c r="U59" s="14">
        <f>[17]Globals!V33</f>
        <v>0.90564389943785117</v>
      </c>
      <c r="V59" s="14">
        <f>[17]Globals!W33</f>
        <v>0.9178082191780822</v>
      </c>
      <c r="W59" s="14">
        <f>[17]Globals!X33</f>
        <v>0.9178082191780822</v>
      </c>
      <c r="X59" s="5">
        <f>[17]Globals!Y33</f>
        <v>0.38644550026606522</v>
      </c>
      <c r="Z59" s="13">
        <f t="shared" si="20"/>
        <v>0.9178082191780822</v>
      </c>
      <c r="AA59" s="5">
        <f t="shared" si="21"/>
        <v>0.42031297749599839</v>
      </c>
      <c r="AB59" s="5">
        <f t="shared" si="22"/>
        <v>0.38644550026606522</v>
      </c>
      <c r="AC59" s="5"/>
    </row>
    <row r="60" spans="1:29" x14ac:dyDescent="0.35">
      <c r="A60" s="13" t="s">
        <v>8</v>
      </c>
      <c r="B60" s="13">
        <f>[17]Globals!C34</f>
        <v>76.46906680000302</v>
      </c>
      <c r="C60" s="14">
        <f>[17]Globals!D34</f>
        <v>76.46906680000302</v>
      </c>
      <c r="D60" s="14">
        <f>[17]Globals!E34</f>
        <v>76.46906680000302</v>
      </c>
      <c r="E60" s="14">
        <f>[17]Globals!F34</f>
        <v>1.0475214630137399</v>
      </c>
      <c r="F60" s="14">
        <f>[17]Globals!G34</f>
        <v>0</v>
      </c>
      <c r="G60" s="14">
        <f>[17]Globals!H34</f>
        <v>0</v>
      </c>
      <c r="H60" s="14">
        <f>[17]Globals!I34</f>
        <v>73</v>
      </c>
      <c r="I60" s="14">
        <f>[17]Globals!J34</f>
        <v>73</v>
      </c>
      <c r="J60" s="14">
        <f>[17]Globals!K34</f>
        <v>0.9178082191780822</v>
      </c>
      <c r="K60" s="14">
        <f>[17]Globals!L34</f>
        <v>0.42857236500684881</v>
      </c>
      <c r="L60" s="14">
        <f>[17]Globals!M34</f>
        <v>0.42857236500684881</v>
      </c>
      <c r="M60" s="14">
        <f>[17]Globals!N34</f>
        <v>0.42857236500684881</v>
      </c>
      <c r="N60" s="14">
        <f>[17]Globals!O34</f>
        <v>0.99380606996766774</v>
      </c>
      <c r="O60" s="14">
        <f>[17]Globals!P34</f>
        <v>1</v>
      </c>
      <c r="P60" s="14">
        <f>[17]Globals!Q34</f>
        <v>1</v>
      </c>
      <c r="Q60" s="14">
        <f>[17]Globals!R34</f>
        <v>0.42857236500684881</v>
      </c>
      <c r="R60" s="14">
        <f>[17]Globals!S34</f>
        <v>0.39745200192448482</v>
      </c>
      <c r="S60" s="14">
        <f>[17]Globals!T34</f>
        <v>0.39745200192448482</v>
      </c>
      <c r="T60" s="14">
        <f>[17]Globals!U34</f>
        <v>0.39745200192448482</v>
      </c>
      <c r="U60" s="14">
        <f>[17]Globals!V34</f>
        <v>0.9178082191780822</v>
      </c>
      <c r="V60" s="14">
        <f>[17]Globals!W34</f>
        <v>0.9178082191780822</v>
      </c>
      <c r="W60" s="14">
        <f>[17]Globals!X34</f>
        <v>0.9178082191780822</v>
      </c>
      <c r="X60" s="5">
        <f>[17]Globals!Y34</f>
        <v>0.39745200192448482</v>
      </c>
      <c r="Z60" s="13">
        <f t="shared" si="20"/>
        <v>0.9178082191780822</v>
      </c>
      <c r="AA60" s="5">
        <f t="shared" si="21"/>
        <v>0.42857236500684881</v>
      </c>
      <c r="AB60" s="5">
        <f t="shared" si="22"/>
        <v>0.39745200192448482</v>
      </c>
      <c r="AC60" s="5"/>
    </row>
    <row r="61" spans="1:29" x14ac:dyDescent="0.35">
      <c r="A61" s="13" t="s">
        <v>9</v>
      </c>
      <c r="B61" s="13">
        <f>[17]Globals!C35</f>
        <v>81.097310100000271</v>
      </c>
      <c r="C61" s="14">
        <f>[17]Globals!D35</f>
        <v>81.097310100000271</v>
      </c>
      <c r="D61" s="14">
        <f>[17]Globals!E35</f>
        <v>81.097310100000271</v>
      </c>
      <c r="E61" s="14">
        <f>[17]Globals!F35</f>
        <v>1.118429808219183</v>
      </c>
      <c r="F61" s="14">
        <f>[17]Globals!G35</f>
        <v>0</v>
      </c>
      <c r="G61" s="14">
        <f>[17]Globals!H35</f>
        <v>0</v>
      </c>
      <c r="H61" s="14">
        <f>[17]Globals!I35</f>
        <v>73</v>
      </c>
      <c r="I61" s="14">
        <f>[17]Globals!J35</f>
        <v>73</v>
      </c>
      <c r="J61" s="14">
        <f>[17]Globals!K35</f>
        <v>0.94366197183098588</v>
      </c>
      <c r="K61" s="14">
        <f>[17]Globals!L35</f>
        <v>0.45024196091380742</v>
      </c>
      <c r="L61" s="14">
        <f>[17]Globals!M35</f>
        <v>0.45024196091380742</v>
      </c>
      <c r="M61" s="14">
        <f>[17]Globals!N35</f>
        <v>0.45024196091380742</v>
      </c>
      <c r="N61" s="14">
        <f>[17]Globals!O35</f>
        <v>1</v>
      </c>
      <c r="O61" s="14">
        <f>[17]Globals!P35</f>
        <v>1</v>
      </c>
      <c r="P61" s="14">
        <f>[17]Globals!Q35</f>
        <v>1</v>
      </c>
      <c r="Q61" s="14">
        <f>[17]Globals!R35</f>
        <v>0.45024196091380742</v>
      </c>
      <c r="R61" s="14">
        <f>[17]Globals!S35</f>
        <v>0.41323577234554931</v>
      </c>
      <c r="S61" s="14">
        <f>[17]Globals!T35</f>
        <v>0.41323577234554931</v>
      </c>
      <c r="T61" s="14">
        <f>[17]Globals!U35</f>
        <v>0.41323577234554931</v>
      </c>
      <c r="U61" s="14">
        <f>[17]Globals!V35</f>
        <v>0.93957495582732409</v>
      </c>
      <c r="V61" s="14">
        <f>[17]Globals!W35</f>
        <v>0.94366197183098588</v>
      </c>
      <c r="W61" s="14">
        <f>[17]Globals!X35</f>
        <v>0.94366197183098588</v>
      </c>
      <c r="X61" s="5">
        <f>[17]Globals!Y35</f>
        <v>0.41323577234554931</v>
      </c>
      <c r="Z61" s="13">
        <f t="shared" si="20"/>
        <v>0.94366197183098588</v>
      </c>
      <c r="AA61" s="5">
        <f t="shared" si="21"/>
        <v>0.45024196091380742</v>
      </c>
      <c r="AB61" s="5">
        <f t="shared" si="22"/>
        <v>0.41323577234554931</v>
      </c>
      <c r="AC61" s="5"/>
    </row>
    <row r="62" spans="1:29" x14ac:dyDescent="0.35">
      <c r="A62" s="13" t="s">
        <v>10</v>
      </c>
      <c r="B62" s="13">
        <f>[17]Globals!C36</f>
        <v>98.217302200001768</v>
      </c>
      <c r="C62" s="14">
        <f>[17]Globals!D36</f>
        <v>98.217302200001768</v>
      </c>
      <c r="D62" s="14">
        <f>[17]Globals!E36</f>
        <v>98.217302200001768</v>
      </c>
      <c r="E62" s="14">
        <f>[17]Globals!F36</f>
        <v>1.3833422845070671</v>
      </c>
      <c r="F62" s="14">
        <f>[17]Globals!G36</f>
        <v>0</v>
      </c>
      <c r="G62" s="14">
        <f>[17]Globals!H36</f>
        <v>0</v>
      </c>
      <c r="H62" s="14">
        <f>[17]Globals!I36</f>
        <v>73</v>
      </c>
      <c r="I62" s="14">
        <f>[17]Globals!J36</f>
        <v>73</v>
      </c>
      <c r="J62" s="14">
        <f>[17]Globals!K36</f>
        <v>0.97101449275362317</v>
      </c>
      <c r="K62" s="14">
        <f>[17]Globals!L36</f>
        <v>0.51214449296975617</v>
      </c>
      <c r="L62" s="14">
        <f>[17]Globals!M36</f>
        <v>0.51214449296975617</v>
      </c>
      <c r="M62" s="14">
        <f>[17]Globals!N36</f>
        <v>0.51214449296975617</v>
      </c>
      <c r="N62" s="14">
        <f>[17]Globals!O36</f>
        <v>1</v>
      </c>
      <c r="O62" s="14">
        <f>[17]Globals!P36</f>
        <v>1</v>
      </c>
      <c r="P62" s="14">
        <f>[17]Globals!Q36</f>
        <v>1</v>
      </c>
      <c r="Q62" s="14">
        <f>[17]Globals!R36</f>
        <v>0.51214449296975617</v>
      </c>
      <c r="R62" s="14">
        <f>[17]Globals!S36</f>
        <v>0.49406981029278879</v>
      </c>
      <c r="S62" s="14">
        <f>[17]Globals!T36</f>
        <v>0.49406981029278879</v>
      </c>
      <c r="T62" s="14">
        <f>[17]Globals!U36</f>
        <v>0.49406981029278879</v>
      </c>
      <c r="U62" s="14">
        <f>[17]Globals!V36</f>
        <v>0.97101449275362317</v>
      </c>
      <c r="V62" s="14">
        <f>[17]Globals!W36</f>
        <v>0.97101449275362317</v>
      </c>
      <c r="W62" s="14">
        <f>[17]Globals!X36</f>
        <v>0.97101449275362317</v>
      </c>
      <c r="X62" s="5">
        <f>[17]Globals!Y36</f>
        <v>0.49406981029278879</v>
      </c>
      <c r="Z62" s="13">
        <f t="shared" si="20"/>
        <v>0.97101449275362317</v>
      </c>
      <c r="AA62" s="5">
        <f t="shared" si="21"/>
        <v>0.51214449296975617</v>
      </c>
      <c r="AB62" s="5">
        <f t="shared" si="22"/>
        <v>0.49406981029278879</v>
      </c>
      <c r="AC62" s="5"/>
    </row>
    <row r="63" spans="1:29" x14ac:dyDescent="0.35">
      <c r="A63" s="13" t="s">
        <v>11</v>
      </c>
      <c r="B63" s="13">
        <f>B61-B59</f>
        <v>15.492839600000792</v>
      </c>
      <c r="C63" s="14">
        <f t="shared" ref="C63:X63" si="23">C61-C59</f>
        <v>15.492839600000792</v>
      </c>
      <c r="D63" s="14">
        <f t="shared" si="23"/>
        <v>15.492839600000792</v>
      </c>
      <c r="E63" s="14">
        <f t="shared" si="23"/>
        <v>0.21973843150686134</v>
      </c>
      <c r="F63" s="14">
        <f t="shared" si="23"/>
        <v>0</v>
      </c>
      <c r="G63" s="14">
        <f t="shared" si="23"/>
        <v>0</v>
      </c>
      <c r="H63" s="14">
        <f t="shared" si="23"/>
        <v>2</v>
      </c>
      <c r="I63" s="14">
        <f t="shared" si="23"/>
        <v>2</v>
      </c>
      <c r="J63" s="14">
        <f t="shared" si="23"/>
        <v>2.5853752652903683E-2</v>
      </c>
      <c r="K63" s="14">
        <f t="shared" si="23"/>
        <v>2.992898341780903E-2</v>
      </c>
      <c r="L63" s="14">
        <f t="shared" si="23"/>
        <v>2.992898341780903E-2</v>
      </c>
      <c r="M63" s="14">
        <f t="shared" si="23"/>
        <v>2.992898341780903E-2</v>
      </c>
      <c r="N63" s="14">
        <f t="shared" si="23"/>
        <v>1.4932308502396241E-2</v>
      </c>
      <c r="O63" s="14">
        <f t="shared" si="23"/>
        <v>0</v>
      </c>
      <c r="P63" s="14">
        <f t="shared" si="23"/>
        <v>0</v>
      </c>
      <c r="Q63" s="14">
        <f t="shared" si="23"/>
        <v>2.992898341780903E-2</v>
      </c>
      <c r="R63" s="14">
        <f t="shared" si="23"/>
        <v>2.679027207948409E-2</v>
      </c>
      <c r="S63" s="14">
        <f t="shared" si="23"/>
        <v>2.679027207948409E-2</v>
      </c>
      <c r="T63" s="14">
        <f t="shared" si="23"/>
        <v>2.679027207948409E-2</v>
      </c>
      <c r="U63" s="14">
        <f t="shared" si="23"/>
        <v>3.3931056389472913E-2</v>
      </c>
      <c r="V63" s="14">
        <f t="shared" si="23"/>
        <v>2.5853752652903683E-2</v>
      </c>
      <c r="W63" s="14">
        <f t="shared" si="23"/>
        <v>2.5853752652903683E-2</v>
      </c>
      <c r="X63" s="5">
        <f t="shared" si="23"/>
        <v>2.679027207948409E-2</v>
      </c>
      <c r="Z63" s="13">
        <f t="shared" si="20"/>
        <v>2.5853752652903683E-2</v>
      </c>
      <c r="AA63" s="5">
        <f t="shared" si="21"/>
        <v>2.992898341780903E-2</v>
      </c>
      <c r="AB63" s="5">
        <f t="shared" si="22"/>
        <v>2.679027207948409E-2</v>
      </c>
      <c r="AC63" s="5"/>
    </row>
    <row r="64" spans="1:29" ht="15" thickBot="1" x14ac:dyDescent="0.4">
      <c r="A64" s="15" t="s">
        <v>12</v>
      </c>
      <c r="B64" s="15">
        <f>B62-B58</f>
        <v>55.482386200002338</v>
      </c>
      <c r="C64" s="16">
        <f t="shared" ref="C64:X64" si="24">C62-C58</f>
        <v>55.482386200002338</v>
      </c>
      <c r="D64" s="16">
        <f t="shared" si="24"/>
        <v>55.482386200002338</v>
      </c>
      <c r="E64" s="16">
        <f t="shared" si="24"/>
        <v>0.78144205915496245</v>
      </c>
      <c r="F64" s="16">
        <f t="shared" si="24"/>
        <v>0</v>
      </c>
      <c r="G64" s="16">
        <f t="shared" si="24"/>
        <v>0</v>
      </c>
      <c r="H64" s="16">
        <f t="shared" si="24"/>
        <v>4</v>
      </c>
      <c r="I64" s="16">
        <f t="shared" si="24"/>
        <v>4</v>
      </c>
      <c r="J64" s="16">
        <f t="shared" si="24"/>
        <v>5.3206273575540974E-2</v>
      </c>
      <c r="K64" s="16">
        <f t="shared" si="24"/>
        <v>0.11858547801209768</v>
      </c>
      <c r="L64" s="16">
        <f t="shared" si="24"/>
        <v>0.11858547801209768</v>
      </c>
      <c r="M64" s="16">
        <f t="shared" si="24"/>
        <v>0.11858547801209768</v>
      </c>
      <c r="N64" s="16">
        <f t="shared" si="24"/>
        <v>4.3292735696893736E-2</v>
      </c>
      <c r="O64" s="16">
        <f t="shared" si="24"/>
        <v>0</v>
      </c>
      <c r="P64" s="16">
        <f t="shared" si="24"/>
        <v>0</v>
      </c>
      <c r="Q64" s="16">
        <f t="shared" si="24"/>
        <v>0.11858547801209768</v>
      </c>
      <c r="R64" s="16">
        <f t="shared" si="24"/>
        <v>0.12830905302697226</v>
      </c>
      <c r="S64" s="16">
        <f t="shared" si="24"/>
        <v>0.12830905302697226</v>
      </c>
      <c r="T64" s="16">
        <f t="shared" si="24"/>
        <v>0.12830905302697226</v>
      </c>
      <c r="U64" s="16">
        <f t="shared" si="24"/>
        <v>8.5178717583574648E-2</v>
      </c>
      <c r="V64" s="16">
        <f t="shared" si="24"/>
        <v>5.3206273575540974E-2</v>
      </c>
      <c r="W64" s="16">
        <f t="shared" si="24"/>
        <v>5.3206273575540974E-2</v>
      </c>
      <c r="X64" s="17">
        <f t="shared" si="24"/>
        <v>0.12830905302697226</v>
      </c>
      <c r="Z64" s="15">
        <f t="shared" si="20"/>
        <v>5.3206273575540974E-2</v>
      </c>
      <c r="AA64" s="17">
        <f t="shared" si="21"/>
        <v>0.11858547801209768</v>
      </c>
      <c r="AB64" s="17">
        <f t="shared" si="22"/>
        <v>0.12830905302697226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[18]Globals!C30</f>
        <v>54.219788223999927</v>
      </c>
      <c r="C69" s="12">
        <f>[18]Globals!D30</f>
        <v>54.219788223999927</v>
      </c>
      <c r="D69" s="12">
        <f>[18]Globals!E30</f>
        <v>54.219788223999927</v>
      </c>
      <c r="E69" s="12">
        <f>[18]Globals!F30</f>
        <v>0.75413386122942516</v>
      </c>
      <c r="F69" s="12">
        <f>[18]Globals!G30</f>
        <v>0</v>
      </c>
      <c r="G69" s="12">
        <f>[18]Globals!H30</f>
        <v>0</v>
      </c>
      <c r="H69" s="12">
        <f>[18]Globals!I30</f>
        <v>71.72</v>
      </c>
      <c r="I69" s="12">
        <f>[18]Globals!J30</f>
        <v>71.72</v>
      </c>
      <c r="J69" s="12">
        <f>[18]Globals!K30</f>
        <v>0.93453447306830828</v>
      </c>
      <c r="K69" s="12">
        <f>[18]Globals!L30</f>
        <v>0.48086823588379568</v>
      </c>
      <c r="L69" s="12">
        <f>[18]Globals!M30</f>
        <v>0.48086823588379568</v>
      </c>
      <c r="M69" s="12">
        <f>[18]Globals!N30</f>
        <v>0.48086823588379568</v>
      </c>
      <c r="N69" s="12">
        <f>[18]Globals!O30</f>
        <v>1</v>
      </c>
      <c r="O69" s="12">
        <f>[18]Globals!P30</f>
        <v>1</v>
      </c>
      <c r="P69" s="12">
        <f>[18]Globals!Q30</f>
        <v>1</v>
      </c>
      <c r="Q69" s="12">
        <f>[18]Globals!R30</f>
        <v>0.48086823588379568</v>
      </c>
      <c r="R69" s="12">
        <f>[18]Globals!S30</f>
        <v>0.44980043500895728</v>
      </c>
      <c r="S69" s="12">
        <f>[18]Globals!T30</f>
        <v>0.44980043500895728</v>
      </c>
      <c r="T69" s="12">
        <f>[18]Globals!U30</f>
        <v>0.44980043500895728</v>
      </c>
      <c r="U69" s="12">
        <f>[18]Globals!V30</f>
        <v>0.93453447306830828</v>
      </c>
      <c r="V69" s="12">
        <f>[18]Globals!W30</f>
        <v>0.93453447306830828</v>
      </c>
      <c r="W69" s="12">
        <f>[18]Globals!X30</f>
        <v>0.93453447306830828</v>
      </c>
      <c r="X69" s="28">
        <f>[18]Globals!Y30</f>
        <v>0.44980043500895728</v>
      </c>
      <c r="Z69" s="27">
        <f>J69</f>
        <v>0.93453447306830828</v>
      </c>
      <c r="AA69" s="28">
        <f>Q69</f>
        <v>0.48086823588379568</v>
      </c>
      <c r="AB69" s="28">
        <f>X69</f>
        <v>0.44980043500895728</v>
      </c>
      <c r="AC69" s="28"/>
    </row>
    <row r="70" spans="1:29" x14ac:dyDescent="0.35">
      <c r="A70" s="13" t="s">
        <v>5</v>
      </c>
      <c r="B70" s="13">
        <f>[18]Globals!C31</f>
        <v>11.098162217985969</v>
      </c>
      <c r="C70" s="14">
        <f>[18]Globals!D31</f>
        <v>11.098162217985969</v>
      </c>
      <c r="D70" s="14">
        <f>[18]Globals!E31</f>
        <v>11.098162217985969</v>
      </c>
      <c r="E70" s="14">
        <f>[18]Globals!F31</f>
        <v>0.14512843287637819</v>
      </c>
      <c r="F70" s="14">
        <f>[18]Globals!G31</f>
        <v>0</v>
      </c>
      <c r="G70" s="14">
        <f>[18]Globals!H31</f>
        <v>0</v>
      </c>
      <c r="H70" s="14">
        <f>[18]Globals!I31</f>
        <v>1.4</v>
      </c>
      <c r="I70" s="14">
        <f>[18]Globals!J31</f>
        <v>1.4</v>
      </c>
      <c r="J70" s="14">
        <f>[18]Globals!K31</f>
        <v>1.846471711552574E-2</v>
      </c>
      <c r="K70" s="14">
        <f>[18]Globals!L31</f>
        <v>3.1225187024053521E-2</v>
      </c>
      <c r="L70" s="14">
        <f>[18]Globals!M31</f>
        <v>3.1225187024053521E-2</v>
      </c>
      <c r="M70" s="14">
        <f>[18]Globals!N31</f>
        <v>3.1225187024053521E-2</v>
      </c>
      <c r="N70" s="14">
        <f>[18]Globals!O31</f>
        <v>0</v>
      </c>
      <c r="O70" s="14">
        <f>[18]Globals!P31</f>
        <v>0</v>
      </c>
      <c r="P70" s="14">
        <f>[18]Globals!Q31</f>
        <v>0</v>
      </c>
      <c r="Q70" s="14">
        <f>[18]Globals!R31</f>
        <v>3.1225187024053521E-2</v>
      </c>
      <c r="R70" s="14">
        <f>[18]Globals!S31</f>
        <v>3.6576229168861538E-2</v>
      </c>
      <c r="S70" s="14">
        <f>[18]Globals!T31</f>
        <v>3.6576229168861538E-2</v>
      </c>
      <c r="T70" s="14">
        <f>[18]Globals!U31</f>
        <v>3.6576229168861538E-2</v>
      </c>
      <c r="U70" s="14">
        <f>[18]Globals!V31</f>
        <v>1.846471711552574E-2</v>
      </c>
      <c r="V70" s="14">
        <f>[18]Globals!W31</f>
        <v>1.846471711552574E-2</v>
      </c>
      <c r="W70" s="14">
        <f>[18]Globals!X31</f>
        <v>1.846471711552574E-2</v>
      </c>
      <c r="X70" s="5">
        <f>[18]Globals!Y31</f>
        <v>3.6576229168861538E-2</v>
      </c>
      <c r="Z70" s="13">
        <f t="shared" ref="Z70:Z77" si="25">J70</f>
        <v>1.846471711552574E-2</v>
      </c>
      <c r="AA70" s="5">
        <f t="shared" ref="AA70:AA77" si="26">Q70</f>
        <v>3.1225187024053521E-2</v>
      </c>
      <c r="AB70" s="5">
        <f t="shared" ref="AB70:AB77" si="27">X70</f>
        <v>3.6576229168861538E-2</v>
      </c>
      <c r="AC70" s="5"/>
    </row>
    <row r="71" spans="1:29" x14ac:dyDescent="0.35">
      <c r="A71" s="13" t="s">
        <v>6</v>
      </c>
      <c r="B71" s="13">
        <f>[18]Globals!C32</f>
        <v>34.846391299999937</v>
      </c>
      <c r="C71" s="14">
        <f>[18]Globals!D32</f>
        <v>34.846391299999937</v>
      </c>
      <c r="D71" s="14">
        <f>[18]Globals!E32</f>
        <v>34.846391299999937</v>
      </c>
      <c r="E71" s="14">
        <f>[18]Globals!F32</f>
        <v>0.50502016376811498</v>
      </c>
      <c r="F71" s="14">
        <f>[18]Globals!G32</f>
        <v>0</v>
      </c>
      <c r="G71" s="14">
        <f>[18]Globals!H32</f>
        <v>0</v>
      </c>
      <c r="H71" s="14">
        <f>[18]Globals!I32</f>
        <v>69</v>
      </c>
      <c r="I71" s="14">
        <f>[18]Globals!J32</f>
        <v>69</v>
      </c>
      <c r="J71" s="14">
        <f>[18]Globals!K32</f>
        <v>0.9178082191780822</v>
      </c>
      <c r="K71" s="14">
        <f>[18]Globals!L32</f>
        <v>0.4377976364114835</v>
      </c>
      <c r="L71" s="14">
        <f>[18]Globals!M32</f>
        <v>0.4377976364114835</v>
      </c>
      <c r="M71" s="14">
        <f>[18]Globals!N32</f>
        <v>0.4377976364114835</v>
      </c>
      <c r="N71" s="14">
        <f>[18]Globals!O32</f>
        <v>1</v>
      </c>
      <c r="O71" s="14">
        <f>[18]Globals!P32</f>
        <v>1</v>
      </c>
      <c r="P71" s="14">
        <f>[18]Globals!Q32</f>
        <v>1</v>
      </c>
      <c r="Q71" s="14">
        <f>[18]Globals!R32</f>
        <v>0.4377976364114835</v>
      </c>
      <c r="R71" s="14">
        <f>[18]Globals!S32</f>
        <v>0.40181426903519718</v>
      </c>
      <c r="S71" s="14">
        <f>[18]Globals!T32</f>
        <v>0.40181426903519718</v>
      </c>
      <c r="T71" s="14">
        <f>[18]Globals!U32</f>
        <v>0.40181426903519718</v>
      </c>
      <c r="U71" s="14">
        <f>[18]Globals!V32</f>
        <v>0.9178082191780822</v>
      </c>
      <c r="V71" s="14">
        <f>[18]Globals!W32</f>
        <v>0.9178082191780822</v>
      </c>
      <c r="W71" s="14">
        <f>[18]Globals!X32</f>
        <v>0.9178082191780822</v>
      </c>
      <c r="X71" s="5">
        <f>[18]Globals!Y32</f>
        <v>0.40181426903519718</v>
      </c>
      <c r="Z71" s="13">
        <f t="shared" si="25"/>
        <v>0.9178082191780822</v>
      </c>
      <c r="AA71" s="5">
        <f t="shared" si="26"/>
        <v>0.4377976364114835</v>
      </c>
      <c r="AB71" s="5">
        <f t="shared" si="27"/>
        <v>0.40181426903519718</v>
      </c>
      <c r="AC71" s="5"/>
    </row>
    <row r="72" spans="1:29" x14ac:dyDescent="0.35">
      <c r="A72" s="13" t="s">
        <v>7</v>
      </c>
      <c r="B72" s="13">
        <f>[18]Globals!C33</f>
        <v>49.0630998000006</v>
      </c>
      <c r="C72" s="14">
        <f>[18]Globals!D33</f>
        <v>49.0630998000006</v>
      </c>
      <c r="D72" s="14">
        <f>[18]Globals!E33</f>
        <v>49.0630998000006</v>
      </c>
      <c r="E72" s="14">
        <f>[18]Globals!F33</f>
        <v>0.67425378904110012</v>
      </c>
      <c r="F72" s="14">
        <f>[18]Globals!G33</f>
        <v>0</v>
      </c>
      <c r="G72" s="14">
        <f>[18]Globals!H33</f>
        <v>0</v>
      </c>
      <c r="H72" s="14">
        <f>[18]Globals!I33</f>
        <v>71</v>
      </c>
      <c r="I72" s="14">
        <f>[18]Globals!J33</f>
        <v>71</v>
      </c>
      <c r="J72" s="14">
        <f>[18]Globals!K33</f>
        <v>0.9178082191780822</v>
      </c>
      <c r="K72" s="14">
        <f>[18]Globals!L33</f>
        <v>0.45623586095322738</v>
      </c>
      <c r="L72" s="14">
        <f>[18]Globals!M33</f>
        <v>0.45623586095322738</v>
      </c>
      <c r="M72" s="14">
        <f>[18]Globals!N33</f>
        <v>0.45623586095322738</v>
      </c>
      <c r="N72" s="14">
        <f>[18]Globals!O33</f>
        <v>1</v>
      </c>
      <c r="O72" s="14">
        <f>[18]Globals!P33</f>
        <v>1</v>
      </c>
      <c r="P72" s="14">
        <f>[18]Globals!Q33</f>
        <v>1</v>
      </c>
      <c r="Q72" s="14">
        <f>[18]Globals!R33</f>
        <v>0.45623586095322738</v>
      </c>
      <c r="R72" s="14">
        <f>[18]Globals!S33</f>
        <v>0.41912231914940801</v>
      </c>
      <c r="S72" s="14">
        <f>[18]Globals!T33</f>
        <v>0.41912231914940801</v>
      </c>
      <c r="T72" s="14">
        <f>[18]Globals!U33</f>
        <v>0.41912231914940801</v>
      </c>
      <c r="U72" s="14">
        <f>[18]Globals!V33</f>
        <v>0.9178082191780822</v>
      </c>
      <c r="V72" s="14">
        <f>[18]Globals!W33</f>
        <v>0.9178082191780822</v>
      </c>
      <c r="W72" s="14">
        <f>[18]Globals!X33</f>
        <v>0.9178082191780822</v>
      </c>
      <c r="X72" s="5">
        <f>[18]Globals!Y33</f>
        <v>0.41912231914940801</v>
      </c>
      <c r="Z72" s="13">
        <f t="shared" si="25"/>
        <v>0.9178082191780822</v>
      </c>
      <c r="AA72" s="5">
        <f t="shared" si="26"/>
        <v>0.45623586095322738</v>
      </c>
      <c r="AB72" s="5">
        <f t="shared" si="27"/>
        <v>0.41912231914940801</v>
      </c>
      <c r="AC72" s="5"/>
    </row>
    <row r="73" spans="1:29" x14ac:dyDescent="0.35">
      <c r="A73" s="13" t="s">
        <v>8</v>
      </c>
      <c r="B73" s="13">
        <f>[18]Globals!C34</f>
        <v>54.235279599999672</v>
      </c>
      <c r="C73" s="14">
        <f>[18]Globals!D34</f>
        <v>54.235279599999672</v>
      </c>
      <c r="D73" s="14">
        <f>[18]Globals!E34</f>
        <v>54.235279599999672</v>
      </c>
      <c r="E73" s="14">
        <f>[18]Globals!F34</f>
        <v>0.7458233424657521</v>
      </c>
      <c r="F73" s="14">
        <f>[18]Globals!G34</f>
        <v>0</v>
      </c>
      <c r="G73" s="14">
        <f>[18]Globals!H34</f>
        <v>0</v>
      </c>
      <c r="H73" s="14">
        <f>[18]Globals!I34</f>
        <v>71</v>
      </c>
      <c r="I73" s="14">
        <f>[18]Globals!J34</f>
        <v>71</v>
      </c>
      <c r="J73" s="14">
        <f>[18]Globals!K34</f>
        <v>0.94366197183098588</v>
      </c>
      <c r="K73" s="14">
        <f>[18]Globals!L34</f>
        <v>0.47746039044781152</v>
      </c>
      <c r="L73" s="14">
        <f>[18]Globals!M34</f>
        <v>0.47746039044781152</v>
      </c>
      <c r="M73" s="14">
        <f>[18]Globals!N34</f>
        <v>0.47746039044781152</v>
      </c>
      <c r="N73" s="14">
        <f>[18]Globals!O34</f>
        <v>1</v>
      </c>
      <c r="O73" s="14">
        <f>[18]Globals!P34</f>
        <v>1</v>
      </c>
      <c r="P73" s="14">
        <f>[18]Globals!Q34</f>
        <v>1</v>
      </c>
      <c r="Q73" s="14">
        <f>[18]Globals!R34</f>
        <v>0.47746039044781152</v>
      </c>
      <c r="R73" s="14">
        <f>[18]Globals!S34</f>
        <v>0.44067330152246981</v>
      </c>
      <c r="S73" s="14">
        <f>[18]Globals!T34</f>
        <v>0.44067330152246981</v>
      </c>
      <c r="T73" s="14">
        <f>[18]Globals!U34</f>
        <v>0.44067330152246981</v>
      </c>
      <c r="U73" s="14">
        <f>[18]Globals!V34</f>
        <v>0.94366197183098588</v>
      </c>
      <c r="V73" s="14">
        <f>[18]Globals!W34</f>
        <v>0.94366197183098588</v>
      </c>
      <c r="W73" s="14">
        <f>[18]Globals!X34</f>
        <v>0.94366197183098588</v>
      </c>
      <c r="X73" s="5">
        <f>[18]Globals!Y34</f>
        <v>0.44067330152246981</v>
      </c>
      <c r="Z73" s="13">
        <f t="shared" si="25"/>
        <v>0.94366197183098588</v>
      </c>
      <c r="AA73" s="5">
        <f t="shared" si="26"/>
        <v>0.47746039044781152</v>
      </c>
      <c r="AB73" s="5">
        <f t="shared" si="27"/>
        <v>0.44067330152246981</v>
      </c>
      <c r="AC73" s="5"/>
    </row>
    <row r="74" spans="1:29" x14ac:dyDescent="0.35">
      <c r="A74" s="13" t="s">
        <v>9</v>
      </c>
      <c r="B74" s="13">
        <f>[18]Globals!C35</f>
        <v>62.897986899999751</v>
      </c>
      <c r="C74" s="14">
        <f>[18]Globals!D35</f>
        <v>62.897986899999751</v>
      </c>
      <c r="D74" s="14">
        <f>[18]Globals!E35</f>
        <v>62.897986899999751</v>
      </c>
      <c r="E74" s="14">
        <f>[18]Globals!F35</f>
        <v>0.8616162589041062</v>
      </c>
      <c r="F74" s="14">
        <f>[18]Globals!G35</f>
        <v>0</v>
      </c>
      <c r="G74" s="14">
        <f>[18]Globals!H35</f>
        <v>0</v>
      </c>
      <c r="H74" s="14">
        <f>[18]Globals!I35</f>
        <v>73</v>
      </c>
      <c r="I74" s="14">
        <f>[18]Globals!J35</f>
        <v>73</v>
      </c>
      <c r="J74" s="14">
        <f>[18]Globals!K35</f>
        <v>0.94366197183098588</v>
      </c>
      <c r="K74" s="14">
        <f>[18]Globals!L35</f>
        <v>0.49195618490723231</v>
      </c>
      <c r="L74" s="14">
        <f>[18]Globals!M35</f>
        <v>0.49195618490723231</v>
      </c>
      <c r="M74" s="14">
        <f>[18]Globals!N35</f>
        <v>0.49195618490723231</v>
      </c>
      <c r="N74" s="14">
        <f>[18]Globals!O35</f>
        <v>1</v>
      </c>
      <c r="O74" s="14">
        <f>[18]Globals!P35</f>
        <v>1</v>
      </c>
      <c r="P74" s="14">
        <f>[18]Globals!Q35</f>
        <v>1</v>
      </c>
      <c r="Q74" s="14">
        <f>[18]Globals!R35</f>
        <v>0.49195618490723231</v>
      </c>
      <c r="R74" s="14">
        <f>[18]Globals!S35</f>
        <v>0.46424034350400789</v>
      </c>
      <c r="S74" s="14">
        <f>[18]Globals!T35</f>
        <v>0.46424034350400789</v>
      </c>
      <c r="T74" s="14">
        <f>[18]Globals!U35</f>
        <v>0.46424034350400789</v>
      </c>
      <c r="U74" s="14">
        <f>[18]Globals!V35</f>
        <v>0.94366197183098588</v>
      </c>
      <c r="V74" s="14">
        <f>[18]Globals!W35</f>
        <v>0.94366197183098588</v>
      </c>
      <c r="W74" s="14">
        <f>[18]Globals!X35</f>
        <v>0.94366197183098588</v>
      </c>
      <c r="X74" s="5">
        <f>[18]Globals!Y35</f>
        <v>0.46424034350400789</v>
      </c>
      <c r="Z74" s="13">
        <f t="shared" si="25"/>
        <v>0.94366197183098588</v>
      </c>
      <c r="AA74" s="5">
        <f t="shared" si="26"/>
        <v>0.49195618490723231</v>
      </c>
      <c r="AB74" s="5">
        <f t="shared" si="27"/>
        <v>0.46424034350400789</v>
      </c>
      <c r="AC74" s="5"/>
    </row>
    <row r="75" spans="1:29" x14ac:dyDescent="0.35">
      <c r="A75" s="13" t="s">
        <v>10</v>
      </c>
      <c r="B75" s="13">
        <f>[18]Globals!C36</f>
        <v>71.627276299999153</v>
      </c>
      <c r="C75" s="14">
        <f>[18]Globals!D36</f>
        <v>71.627276299999153</v>
      </c>
      <c r="D75" s="14">
        <f>[18]Globals!E36</f>
        <v>71.627276299999153</v>
      </c>
      <c r="E75" s="14">
        <f>[18]Globals!F36</f>
        <v>0.98119556575341305</v>
      </c>
      <c r="F75" s="14">
        <f>[18]Globals!G36</f>
        <v>0</v>
      </c>
      <c r="G75" s="14">
        <f>[18]Globals!H36</f>
        <v>0</v>
      </c>
      <c r="H75" s="14">
        <f>[18]Globals!I36</f>
        <v>73</v>
      </c>
      <c r="I75" s="14">
        <f>[18]Globals!J36</f>
        <v>73</v>
      </c>
      <c r="J75" s="14">
        <f>[18]Globals!K36</f>
        <v>0.97101449275362317</v>
      </c>
      <c r="K75" s="14">
        <f>[18]Globals!L36</f>
        <v>0.54252543798808495</v>
      </c>
      <c r="L75" s="14">
        <f>[18]Globals!M36</f>
        <v>0.54252543798808495</v>
      </c>
      <c r="M75" s="14">
        <f>[18]Globals!N36</f>
        <v>0.54252543798808495</v>
      </c>
      <c r="N75" s="14">
        <f>[18]Globals!O36</f>
        <v>1</v>
      </c>
      <c r="O75" s="14">
        <f>[18]Globals!P36</f>
        <v>1</v>
      </c>
      <c r="P75" s="14">
        <f>[18]Globals!Q36</f>
        <v>1</v>
      </c>
      <c r="Q75" s="14">
        <f>[18]Globals!R36</f>
        <v>0.54252543798808495</v>
      </c>
      <c r="R75" s="14">
        <f>[18]Globals!S36</f>
        <v>0.52680006297393756</v>
      </c>
      <c r="S75" s="14">
        <f>[18]Globals!T36</f>
        <v>0.52680006297393756</v>
      </c>
      <c r="T75" s="14">
        <f>[18]Globals!U36</f>
        <v>0.52680006297393756</v>
      </c>
      <c r="U75" s="14">
        <f>[18]Globals!V36</f>
        <v>0.97101449275362317</v>
      </c>
      <c r="V75" s="14">
        <f>[18]Globals!W36</f>
        <v>0.97101449275362317</v>
      </c>
      <c r="W75" s="14">
        <f>[18]Globals!X36</f>
        <v>0.97101449275362317</v>
      </c>
      <c r="X75" s="5">
        <f>[18]Globals!Y36</f>
        <v>0.52680006297393756</v>
      </c>
      <c r="Z75" s="13">
        <f t="shared" si="25"/>
        <v>0.97101449275362317</v>
      </c>
      <c r="AA75" s="5">
        <f t="shared" si="26"/>
        <v>0.54252543798808495</v>
      </c>
      <c r="AB75" s="5">
        <f t="shared" si="27"/>
        <v>0.52680006297393756</v>
      </c>
      <c r="AC75" s="5"/>
    </row>
    <row r="76" spans="1:29" x14ac:dyDescent="0.35">
      <c r="A76" s="13" t="s">
        <v>11</v>
      </c>
      <c r="B76" s="13">
        <f>B74-B72</f>
        <v>13.83488709999915</v>
      </c>
      <c r="C76" s="14">
        <f t="shared" ref="C76:X76" si="28">C74-C72</f>
        <v>13.83488709999915</v>
      </c>
      <c r="D76" s="14">
        <f t="shared" si="28"/>
        <v>13.83488709999915</v>
      </c>
      <c r="E76" s="14">
        <f t="shared" si="28"/>
        <v>0.18736246986300609</v>
      </c>
      <c r="F76" s="14">
        <f t="shared" si="28"/>
        <v>0</v>
      </c>
      <c r="G76" s="14">
        <f t="shared" si="28"/>
        <v>0</v>
      </c>
      <c r="H76" s="14">
        <f t="shared" si="28"/>
        <v>2</v>
      </c>
      <c r="I76" s="14">
        <f t="shared" si="28"/>
        <v>2</v>
      </c>
      <c r="J76" s="14">
        <f t="shared" si="28"/>
        <v>2.5853752652903683E-2</v>
      </c>
      <c r="K76" s="14">
        <f t="shared" si="28"/>
        <v>3.5720323954004929E-2</v>
      </c>
      <c r="L76" s="14">
        <f t="shared" si="28"/>
        <v>3.5720323954004929E-2</v>
      </c>
      <c r="M76" s="14">
        <f t="shared" si="28"/>
        <v>3.5720323954004929E-2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3.5720323954004929E-2</v>
      </c>
      <c r="R76" s="14">
        <f t="shared" si="28"/>
        <v>4.5118024354599884E-2</v>
      </c>
      <c r="S76" s="14">
        <f t="shared" si="28"/>
        <v>4.5118024354599884E-2</v>
      </c>
      <c r="T76" s="14">
        <f t="shared" si="28"/>
        <v>4.5118024354599884E-2</v>
      </c>
      <c r="U76" s="14">
        <f t="shared" si="28"/>
        <v>2.5853752652903683E-2</v>
      </c>
      <c r="V76" s="14">
        <f t="shared" si="28"/>
        <v>2.5853752652903683E-2</v>
      </c>
      <c r="W76" s="14">
        <f t="shared" si="28"/>
        <v>2.5853752652903683E-2</v>
      </c>
      <c r="X76" s="5">
        <f t="shared" si="28"/>
        <v>4.5118024354599884E-2</v>
      </c>
      <c r="Z76" s="13">
        <f t="shared" si="25"/>
        <v>2.5853752652903683E-2</v>
      </c>
      <c r="AA76" s="5">
        <f t="shared" si="26"/>
        <v>3.5720323954004929E-2</v>
      </c>
      <c r="AB76" s="5">
        <f t="shared" si="27"/>
        <v>4.5118024354599884E-2</v>
      </c>
      <c r="AC76" s="5"/>
    </row>
    <row r="77" spans="1:29" ht="15" thickBot="1" x14ac:dyDescent="0.4">
      <c r="A77" s="15" t="s">
        <v>12</v>
      </c>
      <c r="B77" s="15">
        <f>B75-B71</f>
        <v>36.780884999999216</v>
      </c>
      <c r="C77" s="16">
        <f t="shared" ref="C77:X77" si="29">C75-C71</f>
        <v>36.780884999999216</v>
      </c>
      <c r="D77" s="16">
        <f t="shared" si="29"/>
        <v>36.780884999999216</v>
      </c>
      <c r="E77" s="16">
        <f t="shared" si="29"/>
        <v>0.47617540198529806</v>
      </c>
      <c r="F77" s="16">
        <f t="shared" si="29"/>
        <v>0</v>
      </c>
      <c r="G77" s="16">
        <f t="shared" si="29"/>
        <v>0</v>
      </c>
      <c r="H77" s="16">
        <f t="shared" si="29"/>
        <v>4</v>
      </c>
      <c r="I77" s="16">
        <f t="shared" si="29"/>
        <v>4</v>
      </c>
      <c r="J77" s="16">
        <f t="shared" si="29"/>
        <v>5.3206273575540974E-2</v>
      </c>
      <c r="K77" s="16">
        <f t="shared" si="29"/>
        <v>0.10472780157660144</v>
      </c>
      <c r="L77" s="16">
        <f t="shared" si="29"/>
        <v>0.10472780157660144</v>
      </c>
      <c r="M77" s="16">
        <f t="shared" si="29"/>
        <v>0.10472780157660144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0.10472780157660144</v>
      </c>
      <c r="R77" s="16">
        <f t="shared" si="29"/>
        <v>0.12498579393874037</v>
      </c>
      <c r="S77" s="16">
        <f t="shared" si="29"/>
        <v>0.12498579393874037</v>
      </c>
      <c r="T77" s="16">
        <f t="shared" si="29"/>
        <v>0.12498579393874037</v>
      </c>
      <c r="U77" s="16">
        <f t="shared" si="29"/>
        <v>5.3206273575540974E-2</v>
      </c>
      <c r="V77" s="16">
        <f t="shared" si="29"/>
        <v>5.3206273575540974E-2</v>
      </c>
      <c r="W77" s="16">
        <f t="shared" si="29"/>
        <v>5.3206273575540974E-2</v>
      </c>
      <c r="X77" s="17">
        <f t="shared" si="29"/>
        <v>0.12498579393874037</v>
      </c>
      <c r="Z77" s="15">
        <f t="shared" si="25"/>
        <v>5.3206273575540974E-2</v>
      </c>
      <c r="AA77" s="17">
        <f t="shared" si="26"/>
        <v>0.10472780157660144</v>
      </c>
      <c r="AB77" s="17">
        <f t="shared" si="27"/>
        <v>0.12498579393874037</v>
      </c>
      <c r="AC77" s="17"/>
    </row>
  </sheetData>
  <conditionalFormatting sqref="Z4:Z12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{B0F5DA8E-A675-43F1-B376-56094B23107B}</x14:id>
        </ext>
      </extLst>
    </cfRule>
  </conditionalFormatting>
  <conditionalFormatting sqref="AA4:AA12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{B723445E-BC0E-4C77-A025-D3A7C27637E6}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{DC68A6D6-36D5-41C3-946A-05AB95767ECA}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{BA4A9D0C-2596-4D1D-9698-7F0460C53634}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{CE250D7D-2BAB-45E5-B7CD-02CB5311D348}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{EFD2E0CA-17CA-4E60-AC60-92EC5F04EBF8}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{36411BD7-59E1-4C1D-B50B-340737537488}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{DAACD74E-6D76-441D-8C9C-3F029C021722}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{BD147696-1E6E-4639-80AB-CEF9ADD380F0}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{4E228128-ED93-4070-894D-097F5B5DB2E5}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{87A47499-E4ED-4503-846A-CFA30EB9EF82}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{D54EE02C-B7A6-424C-9121-81C5A95630B5}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{2444EF97-CFF7-4D2A-81BA-DE1EF03625FE}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{49AA80A1-06D2-4573-BA84-78FEFE6E0A9D}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{752257E6-8E22-4C1B-A9FA-4A5F5F191431}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{DFFBC41F-AB7A-4D19-9E58-DCC23833C5AB}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{184B6A51-3992-4916-A44C-B047A93FF8EC}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{CB787A75-9FFA-4A28-BB69-E3A391EAB4DD}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F5DA8E-A675-43F1-B376-56094B2310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B723445E-BC0E-4C77-A025-D3A7C27637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C68A6D6-36D5-41C3-946A-05AB95767E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A4A9D0C-2596-4D1D-9698-7F0460C536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CE250D7D-2BAB-45E5-B7CD-02CB5311D3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EFD2E0CA-17CA-4E60-AC60-92EC5F04EB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36411BD7-59E1-4C1D-B50B-3407375374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DAACD74E-6D76-441D-8C9C-3F029C0217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BD147696-1E6E-4639-80AB-CEF9ADD380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E228128-ED93-4070-894D-097F5B5DB2E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7A47499-E4ED-4503-846A-CFA30EB9EF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54EE02C-B7A6-424C-9121-81C5A95630B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2444EF97-CFF7-4D2A-81BA-DE1EF03625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49AA80A1-06D2-4573-BA84-78FEFE6E0A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752257E6-8E22-4C1B-A9FA-4A5F5F1914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DFFBC41F-AB7A-4D19-9E58-DCC23833C5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184B6A51-3992-4916-A44C-B047A93FF8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B787A75-9FFA-4A28-BB69-E3A391EAB4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EF329040-F51B-42D1-ABC4-2997564EAD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PS3'!Z17:AB17</xm:f>
              <xm:sqref>AC17</xm:sqref>
            </x14:sparkline>
            <x14:sparkline>
              <xm:f>'Globals PS3'!Z18:AB18</xm:f>
              <xm:sqref>AC18</xm:sqref>
            </x14:sparkline>
            <x14:sparkline>
              <xm:f>'Globals PS3'!Z19:AB19</xm:f>
              <xm:sqref>AC19</xm:sqref>
            </x14:sparkline>
            <x14:sparkline>
              <xm:f>'Globals PS3'!Z20:AB20</xm:f>
              <xm:sqref>AC20</xm:sqref>
            </x14:sparkline>
            <x14:sparkline>
              <xm:f>'Globals PS3'!Z21:AB21</xm:f>
              <xm:sqref>AC21</xm:sqref>
            </x14:sparkline>
            <x14:sparkline>
              <xm:f>'Globals PS3'!Z22:AB22</xm:f>
              <xm:sqref>AC22</xm:sqref>
            </x14:sparkline>
            <x14:sparkline>
              <xm:f>'Globals PS3'!Z23:AB23</xm:f>
              <xm:sqref>AC23</xm:sqref>
            </x14:sparkline>
            <x14:sparkline>
              <xm:f>'Globals PS3'!Z24:AB24</xm:f>
              <xm:sqref>AC24</xm:sqref>
            </x14:sparkline>
            <x14:sparkline>
              <xm:f>'Globals PS3'!Z25:AB25</xm:f>
              <xm:sqref>AC25</xm:sqref>
            </x14:sparkline>
          </x14:sparklines>
        </x14:sparklineGroup>
        <x14:sparklineGroup manualMax="1" manualMin="0" type="column" displayEmptyCellsAs="gap" high="1" minAxisType="custom" maxAxisType="custom" xr2:uid="{0D0E55CE-159A-416A-84AF-CDFA9BE958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PS3'!Z4:AB4</xm:f>
              <xm:sqref>AC4</xm:sqref>
            </x14:sparkline>
            <x14:sparkline>
              <xm:f>'Globals PS3'!Z5:AB5</xm:f>
              <xm:sqref>AC5</xm:sqref>
            </x14:sparkline>
            <x14:sparkline>
              <xm:f>'Globals PS3'!Z6:AB6</xm:f>
              <xm:sqref>AC6</xm:sqref>
            </x14:sparkline>
            <x14:sparkline>
              <xm:f>'Globals PS3'!Z7:AB7</xm:f>
              <xm:sqref>AC7</xm:sqref>
            </x14:sparkline>
            <x14:sparkline>
              <xm:f>'Globals PS3'!Z8:AB8</xm:f>
              <xm:sqref>AC8</xm:sqref>
            </x14:sparkline>
            <x14:sparkline>
              <xm:f>'Globals PS3'!Z9:AB9</xm:f>
              <xm:sqref>AC9</xm:sqref>
            </x14:sparkline>
            <x14:sparkline>
              <xm:f>'Globals PS3'!Z10:AB10</xm:f>
              <xm:sqref>AC10</xm:sqref>
            </x14:sparkline>
            <x14:sparkline>
              <xm:f>'Globals PS3'!Z11:AB11</xm:f>
              <xm:sqref>AC11</xm:sqref>
            </x14:sparkline>
            <x14:sparkline>
              <xm:f>'Globals PS3'!Z12:AB12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F58ED9FF-062C-4E3D-A51C-8675754C28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PS3'!Z30:AB30</xm:f>
              <xm:sqref>AC30</xm:sqref>
            </x14:sparkline>
            <x14:sparkline>
              <xm:f>'Globals PS3'!Z31:AB31</xm:f>
              <xm:sqref>AC31</xm:sqref>
            </x14:sparkline>
            <x14:sparkline>
              <xm:f>'Globals PS3'!Z32:AB32</xm:f>
              <xm:sqref>AC32</xm:sqref>
            </x14:sparkline>
            <x14:sparkline>
              <xm:f>'Globals PS3'!Z33:AB33</xm:f>
              <xm:sqref>AC33</xm:sqref>
            </x14:sparkline>
            <x14:sparkline>
              <xm:f>'Globals PS3'!Z34:AB34</xm:f>
              <xm:sqref>AC34</xm:sqref>
            </x14:sparkline>
            <x14:sparkline>
              <xm:f>'Globals PS3'!Z35:AB35</xm:f>
              <xm:sqref>AC35</xm:sqref>
            </x14:sparkline>
            <x14:sparkline>
              <xm:f>'Globals PS3'!Z36:AB36</xm:f>
              <xm:sqref>AC36</xm:sqref>
            </x14:sparkline>
            <x14:sparkline>
              <xm:f>'Globals PS3'!Z37:AB37</xm:f>
              <xm:sqref>AC37</xm:sqref>
            </x14:sparkline>
            <x14:sparkline>
              <xm:f>'Globals PS3'!Z38:AB38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7245D576-FC95-4761-8DFF-B9966E86DE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PS3'!Z43:AB43</xm:f>
              <xm:sqref>AC43</xm:sqref>
            </x14:sparkline>
            <x14:sparkline>
              <xm:f>'Globals PS3'!Z44:AB44</xm:f>
              <xm:sqref>AC44</xm:sqref>
            </x14:sparkline>
            <x14:sparkline>
              <xm:f>'Globals PS3'!Z45:AB45</xm:f>
              <xm:sqref>AC45</xm:sqref>
            </x14:sparkline>
            <x14:sparkline>
              <xm:f>'Globals PS3'!Z46:AB46</xm:f>
              <xm:sqref>AC46</xm:sqref>
            </x14:sparkline>
            <x14:sparkline>
              <xm:f>'Globals PS3'!Z47:AB47</xm:f>
              <xm:sqref>AC47</xm:sqref>
            </x14:sparkline>
            <x14:sparkline>
              <xm:f>'Globals PS3'!Z48:AB48</xm:f>
              <xm:sqref>AC48</xm:sqref>
            </x14:sparkline>
            <x14:sparkline>
              <xm:f>'Globals PS3'!Z49:AB49</xm:f>
              <xm:sqref>AC49</xm:sqref>
            </x14:sparkline>
            <x14:sparkline>
              <xm:f>'Globals PS3'!Z50:AB50</xm:f>
              <xm:sqref>AC50</xm:sqref>
            </x14:sparkline>
            <x14:sparkline>
              <xm:f>'Globals PS3'!Z51:AB51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8102E8E2-F7CF-4F40-84E1-3D2A2DFE74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PS3'!Z56:AB56</xm:f>
              <xm:sqref>AC56</xm:sqref>
            </x14:sparkline>
            <x14:sparkline>
              <xm:f>'Globals PS3'!Z57:AB57</xm:f>
              <xm:sqref>AC57</xm:sqref>
            </x14:sparkline>
            <x14:sparkline>
              <xm:f>'Globals PS3'!Z58:AB58</xm:f>
              <xm:sqref>AC58</xm:sqref>
            </x14:sparkline>
            <x14:sparkline>
              <xm:f>'Globals PS3'!Z59:AB59</xm:f>
              <xm:sqref>AC59</xm:sqref>
            </x14:sparkline>
            <x14:sparkline>
              <xm:f>'Globals PS3'!Z60:AB60</xm:f>
              <xm:sqref>AC60</xm:sqref>
            </x14:sparkline>
            <x14:sparkline>
              <xm:f>'Globals PS3'!Z61:AB61</xm:f>
              <xm:sqref>AC61</xm:sqref>
            </x14:sparkline>
            <x14:sparkline>
              <xm:f>'Globals PS3'!Z62:AB62</xm:f>
              <xm:sqref>AC62</xm:sqref>
            </x14:sparkline>
            <x14:sparkline>
              <xm:f>'Globals PS3'!Z63:AB63</xm:f>
              <xm:sqref>AC63</xm:sqref>
            </x14:sparkline>
            <x14:sparkline>
              <xm:f>'Globals PS3'!Z64:AB64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95015B24-644B-4E20-891B-BF7FCCD826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PS3'!Z69:AB69</xm:f>
              <xm:sqref>AC69</xm:sqref>
            </x14:sparkline>
            <x14:sparkline>
              <xm:f>'Globals PS3'!Z70:AB70</xm:f>
              <xm:sqref>AC70</xm:sqref>
            </x14:sparkline>
            <x14:sparkline>
              <xm:f>'Globals PS3'!Z71:AB71</xm:f>
              <xm:sqref>AC71</xm:sqref>
            </x14:sparkline>
            <x14:sparkline>
              <xm:f>'Globals PS3'!Z72:AB72</xm:f>
              <xm:sqref>AC72</xm:sqref>
            </x14:sparkline>
            <x14:sparkline>
              <xm:f>'Globals PS3'!Z73:AB73</xm:f>
              <xm:sqref>AC73</xm:sqref>
            </x14:sparkline>
            <x14:sparkline>
              <xm:f>'Globals PS3'!Z74:AB74</xm:f>
              <xm:sqref>AC74</xm:sqref>
            </x14:sparkline>
            <x14:sparkline>
              <xm:f>'Globals PS3'!Z75:AB75</xm:f>
              <xm:sqref>AC75</xm:sqref>
            </x14:sparkline>
            <x14:sparkline>
              <xm:f>'Globals PS3'!Z76:AB76</xm:f>
              <xm:sqref>AC76</xm:sqref>
            </x14:sparkline>
            <x14:sparkline>
              <xm:f>'Globals PS3'!Z77:AB77</xm:f>
              <xm:sqref>AC77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C0A-8FB2-4489-950A-813F81C23490}">
  <dimension ref="A1:AA119"/>
  <sheetViews>
    <sheetView tabSelected="1" workbookViewId="0">
      <selection activeCell="AE7" sqref="AE7"/>
    </sheetView>
  </sheetViews>
  <sheetFormatPr defaultRowHeight="14.5" x14ac:dyDescent="0.35"/>
  <cols>
    <col min="22" max="22" width="10.1796875" customWidth="1"/>
    <col min="23" max="23" width="12.453125" customWidth="1"/>
    <col min="24" max="24" width="12.36328125" customWidth="1"/>
    <col min="25" max="25" width="10.08984375" customWidth="1"/>
    <col min="26" max="26" width="12.54296875" customWidth="1"/>
  </cols>
  <sheetData>
    <row r="1" spans="1:27" ht="15" thickBot="1" x14ac:dyDescent="0.4">
      <c r="A1" s="1" t="s">
        <v>1</v>
      </c>
      <c r="B1" s="2" t="s">
        <v>2</v>
      </c>
      <c r="C1" s="3"/>
    </row>
    <row r="2" spans="1:27" ht="15" thickBot="1" x14ac:dyDescent="0.4">
      <c r="A2" s="4" t="s">
        <v>0</v>
      </c>
      <c r="B2" s="6" t="s">
        <v>3</v>
      </c>
      <c r="C2" s="3"/>
    </row>
    <row r="3" spans="1:27" ht="15" thickBot="1" x14ac:dyDescent="0.4">
      <c r="A3" s="1"/>
      <c r="B3" s="18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21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26</v>
      </c>
      <c r="P3" s="24" t="s">
        <v>27</v>
      </c>
      <c r="R3" s="6" t="s">
        <v>13</v>
      </c>
      <c r="S3" s="2" t="s">
        <v>20</v>
      </c>
      <c r="T3" s="3" t="s">
        <v>27</v>
      </c>
      <c r="V3" s="6" t="s">
        <v>1</v>
      </c>
      <c r="W3" s="1" t="s">
        <v>0</v>
      </c>
      <c r="X3" s="2" t="s">
        <v>47</v>
      </c>
      <c r="Y3" s="2" t="s">
        <v>48</v>
      </c>
      <c r="Z3" s="3" t="s">
        <v>49</v>
      </c>
    </row>
    <row r="4" spans="1:27" x14ac:dyDescent="0.35">
      <c r="A4" s="27" t="s">
        <v>4</v>
      </c>
      <c r="B4" s="18">
        <f>AVERAGE('Globals PS1'!J4,'Globals PS2'!J4,'Globals PS3'!J4)</f>
        <v>0.97543794020704322</v>
      </c>
      <c r="C4" s="29">
        <f>AVERAGE('Globals PS1'!K4,'Globals PS2'!K4,'Globals PS3'!K4)</f>
        <v>0.63305680285130916</v>
      </c>
      <c r="D4" s="29">
        <f>AVERAGE('Globals PS1'!L4,'Globals PS2'!L4,'Globals PS3'!L4)</f>
        <v>0.63305680285130916</v>
      </c>
      <c r="E4" s="29">
        <f>AVERAGE('Globals PS1'!M4,'Globals PS2'!M4,'Globals PS3'!M4)</f>
        <v>0.63305680285130916</v>
      </c>
      <c r="F4" s="29">
        <f>AVERAGE('Globals PS1'!N4,'Globals PS2'!N4,'Globals PS3'!N4)</f>
        <v>0.99950300503159051</v>
      </c>
      <c r="G4" s="29">
        <f>AVERAGE('Globals PS1'!O4,'Globals PS2'!O4,'Globals PS3'!O4)</f>
        <v>1</v>
      </c>
      <c r="H4" s="29">
        <f>AVERAGE('Globals PS1'!P4,'Globals PS2'!P4,'Globals PS3'!P4)</f>
        <v>1</v>
      </c>
      <c r="I4" s="21">
        <f>AVERAGE('Globals PS1'!Q4,'Globals PS2'!Q4,'Globals PS3'!Q4)</f>
        <v>0.63305680285130916</v>
      </c>
      <c r="J4" s="29">
        <f>AVERAGE('Globals PS1'!R4,'Globals PS2'!R4,'Globals PS3'!R4)</f>
        <v>0.62040323593509272</v>
      </c>
      <c r="K4" s="29">
        <f>AVERAGE('Globals PS1'!S4,'Globals PS2'!S4,'Globals PS3'!S4)</f>
        <v>0.62040323593509272</v>
      </c>
      <c r="L4" s="29">
        <f>AVERAGE('Globals PS1'!T4,'Globals PS2'!T4,'Globals PS3'!T4)</f>
        <v>0.62040323593509272</v>
      </c>
      <c r="M4" s="29">
        <f>AVERAGE('Globals PS1'!U4,'Globals PS2'!U4,'Globals PS3'!U4)</f>
        <v>0.97497692464349273</v>
      </c>
      <c r="N4" s="29">
        <f>AVERAGE('Globals PS1'!V4,'Globals PS2'!V4,'Globals PS3'!V4)</f>
        <v>0.97543794020704322</v>
      </c>
      <c r="O4" s="29">
        <f>AVERAGE('Globals PS1'!W4,'Globals PS2'!W4,'Globals PS3'!W4)</f>
        <v>0.97543794020704322</v>
      </c>
      <c r="P4" s="24">
        <f>AVERAGE('Globals PS1'!X4,'Globals PS2'!X4,'Globals PS3'!X4)</f>
        <v>0.62040323593509272</v>
      </c>
      <c r="R4" s="27" t="b">
        <f>IF(B4=MAX(B$4,B$17,B$30,B$43,B$56,B$69),TRUE,FALSE)</f>
        <v>1</v>
      </c>
      <c r="S4" s="12" t="b">
        <f>IF(I4=MAX(I$4,I$17,I$30,I$43,I$56,I$69),TRUE,FALSE)</f>
        <v>0</v>
      </c>
      <c r="T4" s="28" t="b">
        <f>IF(P4=MAX(P$4,P$17,P$30,P$43,P$56,P$69),TRUE,FALSE)</f>
        <v>0</v>
      </c>
      <c r="V4" s="54" t="s">
        <v>2</v>
      </c>
      <c r="W4" s="32" t="s">
        <v>3</v>
      </c>
      <c r="X4" s="33">
        <f>B8</f>
        <v>0.98122065727699537</v>
      </c>
      <c r="Y4" s="34">
        <f>I8</f>
        <v>0.63661913825746208</v>
      </c>
      <c r="Z4" s="35">
        <f>P8</f>
        <v>0.62772873952977981</v>
      </c>
      <c r="AA4" s="7"/>
    </row>
    <row r="5" spans="1:27" ht="15" thickBot="1" x14ac:dyDescent="0.4">
      <c r="A5" s="13" t="s">
        <v>5</v>
      </c>
      <c r="B5" s="19">
        <f>AVERAGE('Globals PS1'!J5,'Globals PS2'!J5,'Globals PS3'!J5)</f>
        <v>1.2476643727901249E-2</v>
      </c>
      <c r="C5" s="30">
        <f>AVERAGE('Globals PS1'!K5,'Globals PS2'!K5,'Globals PS3'!K5)</f>
        <v>2.1737481450391543E-2</v>
      </c>
      <c r="D5" s="30">
        <f>AVERAGE('Globals PS1'!L5,'Globals PS2'!L5,'Globals PS3'!L5)</f>
        <v>2.1737481450391543E-2</v>
      </c>
      <c r="E5" s="30">
        <f>AVERAGE('Globals PS1'!M5,'Globals PS2'!M5,'Globals PS3'!M5)</f>
        <v>2.1737481450391543E-2</v>
      </c>
      <c r="F5" s="30">
        <f>AVERAGE('Globals PS1'!N5,'Globals PS2'!N5,'Globals PS3'!N5)</f>
        <v>1.7740741103703529E-3</v>
      </c>
      <c r="G5" s="30">
        <f>AVERAGE('Globals PS1'!O5,'Globals PS2'!O5,'Globals PS3'!O5)</f>
        <v>0</v>
      </c>
      <c r="H5" s="30">
        <f>AVERAGE('Globals PS1'!P5,'Globals PS2'!P5,'Globals PS3'!P5)</f>
        <v>0</v>
      </c>
      <c r="I5" s="22">
        <f>AVERAGE('Globals PS1'!Q5,'Globals PS2'!Q5,'Globals PS3'!Q5)</f>
        <v>2.1737481450391543E-2</v>
      </c>
      <c r="J5" s="30">
        <f>AVERAGE('Globals PS1'!R5,'Globals PS2'!R5,'Globals PS3'!R5)</f>
        <v>2.4961486297587255E-2</v>
      </c>
      <c r="K5" s="30">
        <f>AVERAGE('Globals PS1'!S5,'Globals PS2'!S5,'Globals PS3'!S5)</f>
        <v>2.4961486297587255E-2</v>
      </c>
      <c r="L5" s="30">
        <f>AVERAGE('Globals PS1'!T5,'Globals PS2'!T5,'Globals PS3'!T5)</f>
        <v>2.4961486297587255E-2</v>
      </c>
      <c r="M5" s="30">
        <f>AVERAGE('Globals PS1'!U5,'Globals PS2'!U5,'Globals PS3'!U5)</f>
        <v>1.2992076553539135E-2</v>
      </c>
      <c r="N5" s="30">
        <f>AVERAGE('Globals PS1'!V5,'Globals PS2'!V5,'Globals PS3'!V5)</f>
        <v>1.2476643727901249E-2</v>
      </c>
      <c r="O5" s="30">
        <f>AVERAGE('Globals PS1'!W5,'Globals PS2'!W5,'Globals PS3'!W5)</f>
        <v>1.2476643727901249E-2</v>
      </c>
      <c r="P5" s="25">
        <f>AVERAGE('Globals PS1'!X5,'Globals PS2'!X5,'Globals PS3'!X5)</f>
        <v>2.4961486297587255E-2</v>
      </c>
      <c r="R5" s="13" t="b">
        <f>IF(B5=MIN(B$5,B$18,B$31,B$44,B$57,B$70),TRUE,FALSE)</f>
        <v>0</v>
      </c>
      <c r="S5" s="14" t="b">
        <f>IF(I5=MIN(I$5,I$18,I$31,I$44,I$57,I$70),TRUE,FALSE)</f>
        <v>0</v>
      </c>
      <c r="T5" s="5" t="b">
        <f>IF(P5=MIN(P$5,P$18,P$31,P$44,P$57,P$70),TRUE,FALSE)</f>
        <v>0</v>
      </c>
      <c r="V5" s="55"/>
      <c r="W5" s="4" t="s">
        <v>30</v>
      </c>
      <c r="X5" s="36">
        <f>B47</f>
        <v>0.98122065727699537</v>
      </c>
      <c r="Y5" s="37">
        <f>I47</f>
        <v>0.63183762490527695</v>
      </c>
      <c r="Z5" s="38">
        <f>P47</f>
        <v>0.61686416819583856</v>
      </c>
      <c r="AA5" s="8"/>
    </row>
    <row r="6" spans="1:27" ht="15" thickBot="1" x14ac:dyDescent="0.4">
      <c r="A6" s="13" t="s">
        <v>6</v>
      </c>
      <c r="B6" s="19">
        <f>AVERAGE('Globals PS1'!J6,'Globals PS2'!J6,'Globals PS3'!J6)</f>
        <v>0.9604815276048152</v>
      </c>
      <c r="C6" s="30">
        <f>AVERAGE('Globals PS1'!K6,'Globals PS2'!K6,'Globals PS3'!K6)</f>
        <v>0.57285098337876317</v>
      </c>
      <c r="D6" s="30">
        <f>AVERAGE('Globals PS1'!L6,'Globals PS2'!L6,'Globals PS3'!L6)</f>
        <v>0.57285098337876317</v>
      </c>
      <c r="E6" s="30">
        <f>AVERAGE('Globals PS1'!M6,'Globals PS2'!M6,'Globals PS3'!M6)</f>
        <v>0.57285098337876317</v>
      </c>
      <c r="F6" s="30">
        <f>AVERAGE('Globals PS1'!N6,'Globals PS2'!N6,'Globals PS3'!N6)</f>
        <v>0.99228382003561943</v>
      </c>
      <c r="G6" s="30">
        <f>AVERAGE('Globals PS1'!O6,'Globals PS2'!O6,'Globals PS3'!O6)</f>
        <v>1</v>
      </c>
      <c r="H6" s="30">
        <f>AVERAGE('Globals PS1'!P6,'Globals PS2'!P6,'Globals PS3'!P6)</f>
        <v>1</v>
      </c>
      <c r="I6" s="22">
        <f>AVERAGE('Globals PS1'!Q6,'Globals PS2'!Q6,'Globals PS3'!Q6)</f>
        <v>0.57285098337876317</v>
      </c>
      <c r="J6" s="30">
        <f>AVERAGE('Globals PS1'!R6,'Globals PS2'!R6,'Globals PS3'!R6)</f>
        <v>0.55445425577674901</v>
      </c>
      <c r="K6" s="30">
        <f>AVERAGE('Globals PS1'!S6,'Globals PS2'!S6,'Globals PS3'!S6)</f>
        <v>0.55445425577674901</v>
      </c>
      <c r="L6" s="30">
        <f>AVERAGE('Globals PS1'!T6,'Globals PS2'!T6,'Globals PS3'!T6)</f>
        <v>0.55445425577674901</v>
      </c>
      <c r="M6" s="30">
        <f>AVERAGE('Globals PS1'!U6,'Globals PS2'!U6,'Globals PS3'!U6)</f>
        <v>0.9533995542128495</v>
      </c>
      <c r="N6" s="30">
        <f>AVERAGE('Globals PS1'!V6,'Globals PS2'!V6,'Globals PS3'!V6)</f>
        <v>0.9604815276048152</v>
      </c>
      <c r="O6" s="30">
        <f>AVERAGE('Globals PS1'!W6,'Globals PS2'!W6,'Globals PS3'!W6)</f>
        <v>0.9604815276048152</v>
      </c>
      <c r="P6" s="25">
        <f>AVERAGE('Globals PS1'!X6,'Globals PS2'!X6,'Globals PS3'!X6)</f>
        <v>0.55445425577674901</v>
      </c>
      <c r="R6" s="13" t="b">
        <f>IF(B6=MAX(B$6,B$19,B$32,B$45,B$58,B$71),TRUE,FALSE)</f>
        <v>1</v>
      </c>
      <c r="S6" s="14" t="b">
        <f>IF(I6=MAX(I$6,I$19,I$32,I$45,I$58,I$71),TRUE,FALSE)</f>
        <v>0</v>
      </c>
      <c r="T6" s="5" t="b">
        <f>IF(P6=MAX(P$6,P$19,P$32,P$45,P$58,P$71),TRUE,FALSE)</f>
        <v>0</v>
      </c>
      <c r="V6" s="54" t="s">
        <v>28</v>
      </c>
      <c r="W6" s="32" t="s">
        <v>3</v>
      </c>
      <c r="X6" s="13">
        <f>B21</f>
        <v>0.96909944515578317</v>
      </c>
      <c r="Y6" s="14">
        <f>I21</f>
        <v>0.5948046920936757</v>
      </c>
      <c r="Z6" s="5">
        <f>P21</f>
        <v>0.57819600621855172</v>
      </c>
      <c r="AA6" s="8"/>
    </row>
    <row r="7" spans="1:27" ht="15" thickBot="1" x14ac:dyDescent="0.4">
      <c r="A7" s="13" t="s">
        <v>7</v>
      </c>
      <c r="B7" s="19">
        <f>AVERAGE('Globals PS1'!J7,'Globals PS2'!J7,'Globals PS3'!J7)</f>
        <v>0.9604815276048152</v>
      </c>
      <c r="C7" s="30">
        <f>AVERAGE('Globals PS1'!K7,'Globals PS2'!K7,'Globals PS3'!K7)</f>
        <v>0.62267181184249598</v>
      </c>
      <c r="D7" s="30">
        <f>AVERAGE('Globals PS1'!L7,'Globals PS2'!L7,'Globals PS3'!L7)</f>
        <v>0.62267181184249598</v>
      </c>
      <c r="E7" s="30">
        <f>AVERAGE('Globals PS1'!M7,'Globals PS2'!M7,'Globals PS3'!M7)</f>
        <v>0.62267181184249598</v>
      </c>
      <c r="F7" s="30">
        <f>AVERAGE('Globals PS1'!N7,'Globals PS2'!N7,'Globals PS3'!N7)</f>
        <v>1</v>
      </c>
      <c r="G7" s="30">
        <f>AVERAGE('Globals PS1'!O7,'Globals PS2'!O7,'Globals PS3'!O7)</f>
        <v>1</v>
      </c>
      <c r="H7" s="30">
        <f>AVERAGE('Globals PS1'!P7,'Globals PS2'!P7,'Globals PS3'!P7)</f>
        <v>1</v>
      </c>
      <c r="I7" s="22">
        <f>AVERAGE('Globals PS1'!Q7,'Globals PS2'!Q7,'Globals PS3'!Q7)</f>
        <v>0.62267181184249598</v>
      </c>
      <c r="J7" s="30">
        <f>AVERAGE('Globals PS1'!R7,'Globals PS2'!R7,'Globals PS3'!R7)</f>
        <v>0.60703736359774962</v>
      </c>
      <c r="K7" s="30">
        <f>AVERAGE('Globals PS1'!S7,'Globals PS2'!S7,'Globals PS3'!S7)</f>
        <v>0.60703736359774962</v>
      </c>
      <c r="L7" s="30">
        <f>AVERAGE('Globals PS1'!T7,'Globals PS2'!T7,'Globals PS3'!T7)</f>
        <v>0.60703736359774962</v>
      </c>
      <c r="M7" s="30">
        <f>AVERAGE('Globals PS1'!U7,'Globals PS2'!U7,'Globals PS3'!U7)</f>
        <v>0.9604815276048152</v>
      </c>
      <c r="N7" s="30">
        <f>AVERAGE('Globals PS1'!V7,'Globals PS2'!V7,'Globals PS3'!V7)</f>
        <v>0.9604815276048152</v>
      </c>
      <c r="O7" s="30">
        <f>AVERAGE('Globals PS1'!W7,'Globals PS2'!W7,'Globals PS3'!W7)</f>
        <v>0.9604815276048152</v>
      </c>
      <c r="P7" s="25">
        <f>AVERAGE('Globals PS1'!X7,'Globals PS2'!X7,'Globals PS3'!X7)</f>
        <v>0.60703736359774962</v>
      </c>
      <c r="R7" s="13" t="b">
        <f>IF(B7=MAX(B$7,B$20,B$33,B$46,B$59,B$72),TRUE,FALSE)</f>
        <v>1</v>
      </c>
      <c r="S7" s="14" t="b">
        <f>IF(I7=MAX(I$7,I$20,I$33,I$46,I$59,I$72),TRUE,FALSE)</f>
        <v>1</v>
      </c>
      <c r="T7" s="5" t="b">
        <f>IF(P7=MAX(P$7,P$20,P$33,P$46,P$59,P$72),TRUE,FALSE)</f>
        <v>1</v>
      </c>
      <c r="V7" s="55"/>
      <c r="W7" s="4" t="s">
        <v>30</v>
      </c>
      <c r="X7" s="33">
        <f>B60</f>
        <v>0.9726027397260274</v>
      </c>
      <c r="Y7" s="34">
        <f>I60</f>
        <v>0.58922115857881618</v>
      </c>
      <c r="Z7" s="35">
        <f>P60</f>
        <v>0.57434985175207354</v>
      </c>
      <c r="AA7" s="8"/>
    </row>
    <row r="8" spans="1:27" x14ac:dyDescent="0.35">
      <c r="A8" s="13" t="s">
        <v>8</v>
      </c>
      <c r="B8" s="19">
        <f>AVERAGE('Globals PS1'!J8,'Globals PS2'!J8,'Globals PS3'!J8)</f>
        <v>0.98122065727699537</v>
      </c>
      <c r="C8" s="30">
        <f>AVERAGE('Globals PS1'!K8,'Globals PS2'!K8,'Globals PS3'!K8)</f>
        <v>0.63661913825746208</v>
      </c>
      <c r="D8" s="30">
        <f>AVERAGE('Globals PS1'!L8,'Globals PS2'!L8,'Globals PS3'!L8)</f>
        <v>0.63661913825746208</v>
      </c>
      <c r="E8" s="30">
        <f>AVERAGE('Globals PS1'!M8,'Globals PS2'!M8,'Globals PS3'!M8)</f>
        <v>0.63661913825746208</v>
      </c>
      <c r="F8" s="30">
        <f>AVERAGE('Globals PS1'!N8,'Globals PS2'!N8,'Globals PS3'!N8)</f>
        <v>1</v>
      </c>
      <c r="G8" s="30">
        <f>AVERAGE('Globals PS1'!O8,'Globals PS2'!O8,'Globals PS3'!O8)</f>
        <v>1</v>
      </c>
      <c r="H8" s="30">
        <f>AVERAGE('Globals PS1'!P8,'Globals PS2'!P8,'Globals PS3'!P8)</f>
        <v>1</v>
      </c>
      <c r="I8" s="22">
        <f>AVERAGE('Globals PS1'!Q8,'Globals PS2'!Q8,'Globals PS3'!Q8)</f>
        <v>0.63661913825746208</v>
      </c>
      <c r="J8" s="30">
        <f>AVERAGE('Globals PS1'!R8,'Globals PS2'!R8,'Globals PS3'!R8)</f>
        <v>0.62772873952977981</v>
      </c>
      <c r="K8" s="30">
        <f>AVERAGE('Globals PS1'!S8,'Globals PS2'!S8,'Globals PS3'!S8)</f>
        <v>0.62772873952977981</v>
      </c>
      <c r="L8" s="30">
        <f>AVERAGE('Globals PS1'!T8,'Globals PS2'!T8,'Globals PS3'!T8)</f>
        <v>0.62772873952977981</v>
      </c>
      <c r="M8" s="30">
        <f>AVERAGE('Globals PS1'!U8,'Globals PS2'!U8,'Globals PS3'!U8)</f>
        <v>0.98122065727699537</v>
      </c>
      <c r="N8" s="30">
        <f>AVERAGE('Globals PS1'!V8,'Globals PS2'!V8,'Globals PS3'!V8)</f>
        <v>0.98122065727699537</v>
      </c>
      <c r="O8" s="30">
        <f>AVERAGE('Globals PS1'!W8,'Globals PS2'!W8,'Globals PS3'!W8)</f>
        <v>0.98122065727699537</v>
      </c>
      <c r="P8" s="25">
        <f>AVERAGE('Globals PS1'!X8,'Globals PS2'!X8,'Globals PS3'!X8)</f>
        <v>0.62772873952977981</v>
      </c>
      <c r="R8" s="13" t="b">
        <f>IF(B8=MAX(B$8,B$21,B$34,B$47,B$60,B$73),TRUE,FALSE)</f>
        <v>1</v>
      </c>
      <c r="S8" s="14" t="b">
        <f>IF(I8=MAX(I$8,I$21,I$34,I$47,I$60,I$73),TRUE,FALSE)</f>
        <v>1</v>
      </c>
      <c r="T8" s="5" t="b">
        <f>IF(P8=MAX(P$8,P$21,P$34,P$47,P$60,P$73),TRUE,FALSE)</f>
        <v>1</v>
      </c>
      <c r="V8" s="54" t="s">
        <v>29</v>
      </c>
      <c r="W8" s="32" t="s">
        <v>3</v>
      </c>
      <c r="X8" s="36">
        <f>B34</f>
        <v>0.9604815276048152</v>
      </c>
      <c r="Y8" s="37">
        <f>I34</f>
        <v>0.60482840648735359</v>
      </c>
      <c r="Z8" s="38">
        <f>P34</f>
        <v>0.58452281007674545</v>
      </c>
      <c r="AA8" s="8"/>
    </row>
    <row r="9" spans="1:27" ht="15" thickBot="1" x14ac:dyDescent="0.4">
      <c r="A9" s="13" t="s">
        <v>9</v>
      </c>
      <c r="B9" s="19">
        <f>AVERAGE('Globals PS1'!J9,'Globals PS2'!J9,'Globals PS3'!J9)</f>
        <v>0.98122065727699537</v>
      </c>
      <c r="C9" s="30">
        <f>AVERAGE('Globals PS1'!K9,'Globals PS2'!K9,'Globals PS3'!K9)</f>
        <v>0.64658672595001199</v>
      </c>
      <c r="D9" s="30">
        <f>AVERAGE('Globals PS1'!L9,'Globals PS2'!L9,'Globals PS3'!L9)</f>
        <v>0.64658672595001199</v>
      </c>
      <c r="E9" s="30">
        <f>AVERAGE('Globals PS1'!M9,'Globals PS2'!M9,'Globals PS3'!M9)</f>
        <v>0.64658672595001199</v>
      </c>
      <c r="F9" s="30">
        <f>AVERAGE('Globals PS1'!N9,'Globals PS2'!N9,'Globals PS3'!N9)</f>
        <v>1</v>
      </c>
      <c r="G9" s="30">
        <f>AVERAGE('Globals PS1'!O9,'Globals PS2'!O9,'Globals PS3'!O9)</f>
        <v>1</v>
      </c>
      <c r="H9" s="30">
        <f>AVERAGE('Globals PS1'!P9,'Globals PS2'!P9,'Globals PS3'!P9)</f>
        <v>1</v>
      </c>
      <c r="I9" s="22">
        <f>AVERAGE('Globals PS1'!Q9,'Globals PS2'!Q9,'Globals PS3'!Q9)</f>
        <v>0.64658672595001199</v>
      </c>
      <c r="J9" s="30">
        <f>AVERAGE('Globals PS1'!R9,'Globals PS2'!R9,'Globals PS3'!R9)</f>
        <v>0.63819507627444005</v>
      </c>
      <c r="K9" s="30">
        <f>AVERAGE('Globals PS1'!S9,'Globals PS2'!S9,'Globals PS3'!S9)</f>
        <v>0.63819507627444005</v>
      </c>
      <c r="L9" s="30">
        <f>AVERAGE('Globals PS1'!T9,'Globals PS2'!T9,'Globals PS3'!T9)</f>
        <v>0.63819507627444005</v>
      </c>
      <c r="M9" s="30">
        <f>AVERAGE('Globals PS1'!U9,'Globals PS2'!U9,'Globals PS3'!U9)</f>
        <v>0.98122065727699537</v>
      </c>
      <c r="N9" s="30">
        <f>AVERAGE('Globals PS1'!V9,'Globals PS2'!V9,'Globals PS3'!V9)</f>
        <v>0.98122065727699537</v>
      </c>
      <c r="O9" s="30">
        <f>AVERAGE('Globals PS1'!W9,'Globals PS2'!W9,'Globals PS3'!W9)</f>
        <v>0.98122065727699537</v>
      </c>
      <c r="P9" s="25">
        <f>AVERAGE('Globals PS1'!X9,'Globals PS2'!X9,'Globals PS3'!X9)</f>
        <v>0.63819507627444005</v>
      </c>
      <c r="R9" s="13" t="b">
        <f>IF(B9=MAX(B$9,B$22,B$35,B$48,B$61,B$74),TRUE,FALSE)</f>
        <v>1</v>
      </c>
      <c r="S9" s="14" t="b">
        <f>IF(I9=MAX(I$9,I$22,I$35,I$48,I$61,I$74),TRUE,FALSE)</f>
        <v>0</v>
      </c>
      <c r="T9" s="5" t="b">
        <f>IF(P9=MAX(P$9,P$22,P$35,P$48,P$61,P$74),TRUE,FALSE)</f>
        <v>0</v>
      </c>
      <c r="V9" s="55"/>
      <c r="W9" s="4" t="s">
        <v>30</v>
      </c>
      <c r="X9" s="15">
        <f>B73</f>
        <v>0.96909944515578317</v>
      </c>
      <c r="Y9" s="16">
        <f>I73</f>
        <v>0.60625950201350642</v>
      </c>
      <c r="Z9" s="17">
        <f>P73</f>
        <v>0.58645198839604329</v>
      </c>
      <c r="AA9" s="4"/>
    </row>
    <row r="10" spans="1:27" x14ac:dyDescent="0.35">
      <c r="A10" s="13" t="s">
        <v>10</v>
      </c>
      <c r="B10" s="19">
        <f>AVERAGE('Globals PS1'!J10,'Globals PS2'!J10,'Globals PS3'!J10)</f>
        <v>0.99033816425120769</v>
      </c>
      <c r="C10" s="30">
        <f>AVERAGE('Globals PS1'!K10,'Globals PS2'!K10,'Globals PS3'!K10)</f>
        <v>0.66389513779601239</v>
      </c>
      <c r="D10" s="30">
        <f>AVERAGE('Globals PS1'!L10,'Globals PS2'!L10,'Globals PS3'!L10)</f>
        <v>0.66389513779601239</v>
      </c>
      <c r="E10" s="30">
        <f>AVERAGE('Globals PS1'!M10,'Globals PS2'!M10,'Globals PS3'!M10)</f>
        <v>0.66389513779601239</v>
      </c>
      <c r="F10" s="30">
        <f>AVERAGE('Globals PS1'!N10,'Globals PS2'!N10,'Globals PS3'!N10)</f>
        <v>1</v>
      </c>
      <c r="G10" s="30">
        <f>AVERAGE('Globals PS1'!O10,'Globals PS2'!O10,'Globals PS3'!O10)</f>
        <v>1</v>
      </c>
      <c r="H10" s="30">
        <f>AVERAGE('Globals PS1'!P10,'Globals PS2'!P10,'Globals PS3'!P10)</f>
        <v>1</v>
      </c>
      <c r="I10" s="22">
        <f>AVERAGE('Globals PS1'!Q10,'Globals PS2'!Q10,'Globals PS3'!Q10)</f>
        <v>0.66389513779601239</v>
      </c>
      <c r="J10" s="30">
        <f>AVERAGE('Globals PS1'!R10,'Globals PS2'!R10,'Globals PS3'!R10)</f>
        <v>0.65662363506884291</v>
      </c>
      <c r="K10" s="30">
        <f>AVERAGE('Globals PS1'!S10,'Globals PS2'!S10,'Globals PS3'!S10)</f>
        <v>0.65662363506884291</v>
      </c>
      <c r="L10" s="30">
        <f>AVERAGE('Globals PS1'!T10,'Globals PS2'!T10,'Globals PS3'!T10)</f>
        <v>0.65662363506884291</v>
      </c>
      <c r="M10" s="30">
        <f>AVERAGE('Globals PS1'!U10,'Globals PS2'!U10,'Globals PS3'!U10)</f>
        <v>0.99033816425120769</v>
      </c>
      <c r="N10" s="30">
        <f>AVERAGE('Globals PS1'!V10,'Globals PS2'!V10,'Globals PS3'!V10)</f>
        <v>0.99033816425120769</v>
      </c>
      <c r="O10" s="30">
        <f>AVERAGE('Globals PS1'!W10,'Globals PS2'!W10,'Globals PS3'!W10)</f>
        <v>0.99033816425120769</v>
      </c>
      <c r="P10" s="25">
        <f>AVERAGE('Globals PS1'!X10,'Globals PS2'!X10,'Globals PS3'!X10)</f>
        <v>0.65662363506884291</v>
      </c>
      <c r="R10" s="13" t="b">
        <f>IF(B10=MAX(B$10,B$23,B$36,B$49,B$62,B$75),TRUE,FALSE)</f>
        <v>1</v>
      </c>
      <c r="S10" s="14" t="b">
        <f>IF(I10=MAX(I$10,I$23,I$36,I$49,I$62,I$75),TRUE,FALSE)</f>
        <v>0</v>
      </c>
      <c r="T10" s="5" t="b">
        <f>IF(P10=MAX(P$10,P$23,P$36,P$49,P$62,P$75),TRUE,FALSE)</f>
        <v>0</v>
      </c>
    </row>
    <row r="11" spans="1:27" ht="15" thickBot="1" x14ac:dyDescent="0.4">
      <c r="A11" s="13" t="s">
        <v>11</v>
      </c>
      <c r="B11" s="19">
        <f>AVERAGE('Globals PS1'!J11,'Globals PS2'!J11,'Globals PS3'!J11)</f>
        <v>2.0739129672180018E-2</v>
      </c>
      <c r="C11" s="30">
        <f>AVERAGE('Globals PS1'!K11,'Globals PS2'!K11,'Globals PS3'!K11)</f>
        <v>2.3914914107516078E-2</v>
      </c>
      <c r="D11" s="30">
        <f>AVERAGE('Globals PS1'!L11,'Globals PS2'!L11,'Globals PS3'!L11)</f>
        <v>2.3914914107516078E-2</v>
      </c>
      <c r="E11" s="30">
        <f>AVERAGE('Globals PS1'!M11,'Globals PS2'!M11,'Globals PS3'!M11)</f>
        <v>2.3914914107516078E-2</v>
      </c>
      <c r="F11" s="30">
        <f>AVERAGE('Globals PS1'!N11,'Globals PS2'!N11,'Globals PS3'!N11)</f>
        <v>0</v>
      </c>
      <c r="G11" s="30">
        <f>AVERAGE('Globals PS1'!O11,'Globals PS2'!O11,'Globals PS3'!O11)</f>
        <v>0</v>
      </c>
      <c r="H11" s="30">
        <f>AVERAGE('Globals PS1'!P11,'Globals PS2'!P11,'Globals PS3'!P11)</f>
        <v>0</v>
      </c>
      <c r="I11" s="22">
        <f>AVERAGE('Globals PS1'!Q11,'Globals PS2'!Q11,'Globals PS3'!Q11)</f>
        <v>2.3914914107516078E-2</v>
      </c>
      <c r="J11" s="30">
        <f>AVERAGE('Globals PS1'!R11,'Globals PS2'!R11,'Globals PS3'!R11)</f>
        <v>3.1157712676690541E-2</v>
      </c>
      <c r="K11" s="30">
        <f>AVERAGE('Globals PS1'!S11,'Globals PS2'!S11,'Globals PS3'!S11)</f>
        <v>3.1157712676690541E-2</v>
      </c>
      <c r="L11" s="30">
        <f>AVERAGE('Globals PS1'!T11,'Globals PS2'!T11,'Globals PS3'!T11)</f>
        <v>3.1157712676690541E-2</v>
      </c>
      <c r="M11" s="30">
        <f>AVERAGE('Globals PS1'!U11,'Globals PS2'!U11,'Globals PS3'!U11)</f>
        <v>2.0739129672180018E-2</v>
      </c>
      <c r="N11" s="30">
        <f>AVERAGE('Globals PS1'!V11,'Globals PS2'!V11,'Globals PS3'!V11)</f>
        <v>2.0739129672180018E-2</v>
      </c>
      <c r="O11" s="30">
        <f>AVERAGE('Globals PS1'!W11,'Globals PS2'!W11,'Globals PS3'!W11)</f>
        <v>2.0739129672180018E-2</v>
      </c>
      <c r="P11" s="25">
        <f>AVERAGE('Globals PS1'!X11,'Globals PS2'!X11,'Globals PS3'!X11)</f>
        <v>3.1157712676690541E-2</v>
      </c>
      <c r="R11" s="13" t="b">
        <f>IF(B11=MIN(B$11,B$24,B$37,B$50,B$63,B$76),TRUE,FALSE)</f>
        <v>0</v>
      </c>
      <c r="S11" s="14" t="b">
        <f>IF(I11=MIN(I$11,I$24,I$37,I$50,I$63,I$76),TRUE,FALSE)</f>
        <v>0</v>
      </c>
      <c r="T11" s="5" t="b">
        <f>IF(P11=MIN(P$11,P$24,P$37,P$50,P$63,P$76),TRUE,FALSE)</f>
        <v>0</v>
      </c>
    </row>
    <row r="12" spans="1:27" ht="15" thickBot="1" x14ac:dyDescent="0.4">
      <c r="A12" s="15" t="s">
        <v>12</v>
      </c>
      <c r="B12" s="20">
        <f>AVERAGE('Globals PS1'!J12,'Globals PS2'!J12,'Globals PS3'!J12)</f>
        <v>2.9856636646392449E-2</v>
      </c>
      <c r="C12" s="31">
        <f>AVERAGE('Globals PS1'!K12,'Globals PS2'!K12,'Globals PS3'!K12)</f>
        <v>9.1044154417249265E-2</v>
      </c>
      <c r="D12" s="31">
        <f>AVERAGE('Globals PS1'!L12,'Globals PS2'!L12,'Globals PS3'!L12)</f>
        <v>9.1044154417249265E-2</v>
      </c>
      <c r="E12" s="31">
        <f>AVERAGE('Globals PS1'!M12,'Globals PS2'!M12,'Globals PS3'!M12)</f>
        <v>9.1044154417249265E-2</v>
      </c>
      <c r="F12" s="31">
        <f>AVERAGE('Globals PS1'!N12,'Globals PS2'!N12,'Globals PS3'!N12)</f>
        <v>7.7161799643806024E-3</v>
      </c>
      <c r="G12" s="31">
        <f>AVERAGE('Globals PS1'!O12,'Globals PS2'!O12,'Globals PS3'!O12)</f>
        <v>0</v>
      </c>
      <c r="H12" s="31">
        <f>AVERAGE('Globals PS1'!P12,'Globals PS2'!P12,'Globals PS3'!P12)</f>
        <v>0</v>
      </c>
      <c r="I12" s="23">
        <f>AVERAGE('Globals PS1'!Q12,'Globals PS2'!Q12,'Globals PS3'!Q12)</f>
        <v>9.1044154417249265E-2</v>
      </c>
      <c r="J12" s="31">
        <f>AVERAGE('Globals PS1'!R12,'Globals PS2'!R12,'Globals PS3'!R12)</f>
        <v>0.10216937929209381</v>
      </c>
      <c r="K12" s="31">
        <f>AVERAGE('Globals PS1'!S12,'Globals PS2'!S12,'Globals PS3'!S12)</f>
        <v>0.10216937929209381</v>
      </c>
      <c r="L12" s="31">
        <f>AVERAGE('Globals PS1'!T12,'Globals PS2'!T12,'Globals PS3'!T12)</f>
        <v>0.10216937929209381</v>
      </c>
      <c r="M12" s="31">
        <f>AVERAGE('Globals PS1'!U12,'Globals PS2'!U12,'Globals PS3'!U12)</f>
        <v>3.6938610038358223E-2</v>
      </c>
      <c r="N12" s="31">
        <f>AVERAGE('Globals PS1'!V12,'Globals PS2'!V12,'Globals PS3'!V12)</f>
        <v>2.9856636646392449E-2</v>
      </c>
      <c r="O12" s="31">
        <f>AVERAGE('Globals PS1'!W12,'Globals PS2'!W12,'Globals PS3'!W12)</f>
        <v>2.9856636646392449E-2</v>
      </c>
      <c r="P12" s="26">
        <f>AVERAGE('Globals PS1'!X12,'Globals PS2'!X12,'Globals PS3'!X12)</f>
        <v>0.10216937929209381</v>
      </c>
      <c r="R12" s="15" t="b">
        <f>IF(B12=MIN(B$12,B$25,B$38,B$51,B$64,B$77),TRUE,FALSE)</f>
        <v>1</v>
      </c>
      <c r="S12" s="16" t="b">
        <f>IF(I12=MIN(I$12,I$25,I$38,I$51,I$64,I$77),TRUE,FALSE)</f>
        <v>0</v>
      </c>
      <c r="T12" s="17" t="b">
        <f>IF(P12=MIN(P$12,P$25,P$38,P$51,P$64,P$77),TRUE,FALSE)</f>
        <v>0</v>
      </c>
      <c r="V12" s="6" t="s">
        <v>1</v>
      </c>
      <c r="W12" s="1" t="s">
        <v>0</v>
      </c>
      <c r="X12" s="12" t="s">
        <v>47</v>
      </c>
      <c r="Y12" s="12" t="s">
        <v>48</v>
      </c>
      <c r="Z12" s="28" t="s">
        <v>49</v>
      </c>
    </row>
    <row r="13" spans="1:27" ht="15" thickBot="1" x14ac:dyDescent="0.4">
      <c r="V13" s="54" t="s">
        <v>2</v>
      </c>
      <c r="W13" s="32" t="s">
        <v>3</v>
      </c>
      <c r="X13" s="33">
        <f>X4-MIN(X4,X5)</f>
        <v>0</v>
      </c>
      <c r="Y13" s="33">
        <f t="shared" ref="Y13:Z13" si="0">Y4-MIN(Y4,Y5)</f>
        <v>4.7815133521851294E-3</v>
      </c>
      <c r="Z13" s="33">
        <f t="shared" si="0"/>
        <v>1.0864571333941253E-2</v>
      </c>
    </row>
    <row r="14" spans="1:27" ht="15" thickBot="1" x14ac:dyDescent="0.4">
      <c r="A14" s="1" t="s">
        <v>1</v>
      </c>
      <c r="B14" s="2" t="s">
        <v>28</v>
      </c>
      <c r="C14" s="3"/>
      <c r="V14" s="55"/>
      <c r="W14" s="4" t="s">
        <v>30</v>
      </c>
      <c r="X14" s="33">
        <f>X5-MIN(X4,X5)</f>
        <v>0</v>
      </c>
      <c r="Y14" s="33">
        <f t="shared" ref="Y14:Z14" si="1">Y5-MIN(Y4,Y5)</f>
        <v>0</v>
      </c>
      <c r="Z14" s="33">
        <f t="shared" si="1"/>
        <v>0</v>
      </c>
    </row>
    <row r="15" spans="1:27" ht="15" thickBot="1" x14ac:dyDescent="0.4">
      <c r="A15" s="4" t="s">
        <v>0</v>
      </c>
      <c r="B15" s="6" t="s">
        <v>3</v>
      </c>
      <c r="C15" s="3"/>
      <c r="V15" s="54" t="s">
        <v>28</v>
      </c>
      <c r="W15" s="32" t="s">
        <v>3</v>
      </c>
      <c r="X15" s="33">
        <f>X6-MIN(X6,X7)</f>
        <v>0</v>
      </c>
      <c r="Y15" s="33">
        <f t="shared" ref="Y15:Z15" si="2">Y6-MIN(Y6,Y7)</f>
        <v>5.5835335148595178E-3</v>
      </c>
      <c r="Z15" s="33">
        <f t="shared" si="2"/>
        <v>3.8461544664781799E-3</v>
      </c>
    </row>
    <row r="16" spans="1:27" ht="15" thickBot="1" x14ac:dyDescent="0.4">
      <c r="A16" s="1"/>
      <c r="B16" s="9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10" t="s">
        <v>20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26</v>
      </c>
      <c r="P16" s="11" t="s">
        <v>27</v>
      </c>
      <c r="R16" s="6" t="s">
        <v>13</v>
      </c>
      <c r="S16" s="2" t="s">
        <v>20</v>
      </c>
      <c r="T16" s="3" t="s">
        <v>27</v>
      </c>
      <c r="V16" s="55"/>
      <c r="W16" s="4" t="s">
        <v>30</v>
      </c>
      <c r="X16" s="33">
        <f>X7-MIN(X6,X7)</f>
        <v>3.5032945702442309E-3</v>
      </c>
      <c r="Y16" s="33">
        <f t="shared" ref="Y16:Z16" si="3">Y7-MIN(Y6,Y7)</f>
        <v>0</v>
      </c>
      <c r="Z16" s="33">
        <f t="shared" si="3"/>
        <v>0</v>
      </c>
    </row>
    <row r="17" spans="1:26" ht="15" thickBot="1" x14ac:dyDescent="0.4">
      <c r="A17" s="7" t="s">
        <v>4</v>
      </c>
      <c r="B17" s="18">
        <f>AVERAGE('Globals PS1'!J17,'Globals PS2'!J17,'Globals PS3'!J17)</f>
        <v>0.97111001533593788</v>
      </c>
      <c r="C17" s="29">
        <f>AVERAGE('Globals PS1'!K17,'Globals PS2'!K17,'Globals PS3'!K17)</f>
        <v>0.59536312734423025</v>
      </c>
      <c r="D17" s="29">
        <f>AVERAGE('Globals PS1'!L17,'Globals PS2'!L17,'Globals PS3'!L17)</f>
        <v>0.59536312734423025</v>
      </c>
      <c r="E17" s="29">
        <f>AVERAGE('Globals PS1'!M17,'Globals PS2'!M17,'Globals PS3'!M17)</f>
        <v>0.59536312734423025</v>
      </c>
      <c r="F17" s="29">
        <f>AVERAGE('Globals PS1'!N17,'Globals PS2'!N17,'Globals PS3'!N17)</f>
        <v>0.99777299779058604</v>
      </c>
      <c r="G17" s="29">
        <f>AVERAGE('Globals PS1'!O17,'Globals PS2'!O17,'Globals PS3'!O17)</f>
        <v>1</v>
      </c>
      <c r="H17" s="29">
        <f>AVERAGE('Globals PS1'!P17,'Globals PS2'!P17,'Globals PS3'!P17)</f>
        <v>1</v>
      </c>
      <c r="I17" s="21">
        <f>AVERAGE('Globals PS1'!Q17,'Globals PS2'!Q17,'Globals PS3'!Q17)</f>
        <v>0.59536312734423025</v>
      </c>
      <c r="J17" s="29">
        <f>AVERAGE('Globals PS1'!R17,'Globals PS2'!R17,'Globals PS3'!R17)</f>
        <v>0.58137485169544767</v>
      </c>
      <c r="K17" s="29">
        <f>AVERAGE('Globals PS1'!S17,'Globals PS2'!S17,'Globals PS3'!S17)</f>
        <v>0.58137485169544767</v>
      </c>
      <c r="L17" s="29">
        <f>AVERAGE('Globals PS1'!T17,'Globals PS2'!T17,'Globals PS3'!T17)</f>
        <v>0.58137485169544767</v>
      </c>
      <c r="M17" s="29">
        <f>AVERAGE('Globals PS1'!U17,'Globals PS2'!U17,'Globals PS3'!U17)</f>
        <v>0.96904295057207934</v>
      </c>
      <c r="N17" s="29">
        <f>AVERAGE('Globals PS1'!V17,'Globals PS2'!V17,'Globals PS3'!V17)</f>
        <v>0.97111001533593788</v>
      </c>
      <c r="O17" s="29">
        <f>AVERAGE('Globals PS1'!W17,'Globals PS2'!W17,'Globals PS3'!W17)</f>
        <v>0.97111001533593788</v>
      </c>
      <c r="P17" s="24">
        <f>AVERAGE('Globals PS1'!X17,'Globals PS2'!X17,'Globals PS3'!X17)</f>
        <v>0.58137485169544767</v>
      </c>
      <c r="R17" s="27" t="b">
        <f>IF(B17=MAX(B$4,B$17,B$30,B$43,B$56,B$69),TRUE,FALSE)</f>
        <v>0</v>
      </c>
      <c r="S17" s="12" t="b">
        <f>IF(I17=MAX(I$4,I$17,I$30,I$43,I$56,I$69),TRUE,FALSE)</f>
        <v>0</v>
      </c>
      <c r="T17" s="28" t="b">
        <f>IF(P17=MAX(P$4,P$17,P$30,P$43,P$56,P$69),TRUE,FALSE)</f>
        <v>0</v>
      </c>
      <c r="V17" s="54" t="s">
        <v>29</v>
      </c>
      <c r="W17" s="32" t="s">
        <v>3</v>
      </c>
      <c r="X17" s="33">
        <f>X8-MIN(X8,X9)</f>
        <v>0</v>
      </c>
      <c r="Y17" s="33">
        <f t="shared" ref="Y17:Z17" si="4">Y8-MIN(Y8,Y9)</f>
        <v>0</v>
      </c>
      <c r="Z17" s="33">
        <f t="shared" si="4"/>
        <v>0</v>
      </c>
    </row>
    <row r="18" spans="1:26" ht="15" thickBot="1" x14ac:dyDescent="0.4">
      <c r="A18" s="8" t="s">
        <v>5</v>
      </c>
      <c r="B18" s="19">
        <f>AVERAGE('Globals PS1'!J18,'Globals PS2'!J18,'Globals PS3'!J18)</f>
        <v>1.1902107047814725E-2</v>
      </c>
      <c r="C18" s="30">
        <f>AVERAGE('Globals PS1'!K18,'Globals PS2'!K18,'Globals PS3'!K18)</f>
        <v>1.7796297932962807E-2</v>
      </c>
      <c r="D18" s="30">
        <f>AVERAGE('Globals PS1'!L18,'Globals PS2'!L18,'Globals PS3'!L18)</f>
        <v>1.7796297932962807E-2</v>
      </c>
      <c r="E18" s="30">
        <f>AVERAGE('Globals PS1'!M18,'Globals PS2'!M18,'Globals PS3'!M18)</f>
        <v>1.7796297932962807E-2</v>
      </c>
      <c r="F18" s="30">
        <f>AVERAGE('Globals PS1'!N18,'Globals PS2'!N18,'Globals PS3'!N18)</f>
        <v>3.2467366925634671E-3</v>
      </c>
      <c r="G18" s="30">
        <f>AVERAGE('Globals PS1'!O18,'Globals PS2'!O18,'Globals PS3'!O18)</f>
        <v>0</v>
      </c>
      <c r="H18" s="30">
        <f>AVERAGE('Globals PS1'!P18,'Globals PS2'!P18,'Globals PS3'!P18)</f>
        <v>0</v>
      </c>
      <c r="I18" s="22">
        <f>AVERAGE('Globals PS1'!Q18,'Globals PS2'!Q18,'Globals PS3'!Q18)</f>
        <v>1.7796297932962807E-2</v>
      </c>
      <c r="J18" s="30">
        <f>AVERAGE('Globals PS1'!R18,'Globals PS2'!R18,'Globals PS3'!R18)</f>
        <v>2.098370981959204E-2</v>
      </c>
      <c r="K18" s="30">
        <f>AVERAGE('Globals PS1'!S18,'Globals PS2'!S18,'Globals PS3'!S18)</f>
        <v>2.098370981959204E-2</v>
      </c>
      <c r="L18" s="30">
        <f>AVERAGE('Globals PS1'!T18,'Globals PS2'!T18,'Globals PS3'!T18)</f>
        <v>2.098370981959204E-2</v>
      </c>
      <c r="M18" s="30">
        <f>AVERAGE('Globals PS1'!U18,'Globals PS2'!U18,'Globals PS3'!U18)</f>
        <v>1.3451796422094269E-2</v>
      </c>
      <c r="N18" s="30">
        <f>AVERAGE('Globals PS1'!V18,'Globals PS2'!V18,'Globals PS3'!V18)</f>
        <v>1.1902107047814725E-2</v>
      </c>
      <c r="O18" s="30">
        <f>AVERAGE('Globals PS1'!W18,'Globals PS2'!W18,'Globals PS3'!W18)</f>
        <v>1.1902107047814725E-2</v>
      </c>
      <c r="P18" s="25">
        <f>AVERAGE('Globals PS1'!X18,'Globals PS2'!X18,'Globals PS3'!X18)</f>
        <v>2.098370981959204E-2</v>
      </c>
      <c r="R18" s="13" t="b">
        <f>IF(B18=MIN(B$5,B$18,B$31,B$44,B$57,B$70),TRUE,FALSE)</f>
        <v>0</v>
      </c>
      <c r="S18" s="14" t="b">
        <f>IF(I18=MIN(I$5,I$18,I$31,I$44,I$57,I$70),TRUE,FALSE)</f>
        <v>0</v>
      </c>
      <c r="T18" s="5" t="b">
        <f>IF(P18=MIN(P$5,P$18,P$31,P$44,P$57,P$70),TRUE,FALSE)</f>
        <v>0</v>
      </c>
      <c r="V18" s="55"/>
      <c r="W18" s="4" t="s">
        <v>30</v>
      </c>
      <c r="X18" s="33">
        <f>X9-MIN(X8,X9)</f>
        <v>8.6179175509679684E-3</v>
      </c>
      <c r="Y18" s="33">
        <f t="shared" ref="Y18:Z18" si="5">Y9-MIN(Y8,Y9)</f>
        <v>1.4310955261528369E-3</v>
      </c>
      <c r="Z18" s="33">
        <f t="shared" si="5"/>
        <v>1.9291783192978418E-3</v>
      </c>
    </row>
    <row r="19" spans="1:26" x14ac:dyDescent="0.35">
      <c r="A19" s="8" t="s">
        <v>6</v>
      </c>
      <c r="B19" s="19">
        <f>AVERAGE('Globals PS1'!J19,'Globals PS2'!J19,'Globals PS3'!J19)</f>
        <v>0.9604815276048152</v>
      </c>
      <c r="C19" s="30">
        <f>AVERAGE('Globals PS1'!K19,'Globals PS2'!K19,'Globals PS3'!K19)</f>
        <v>0.56405022400264515</v>
      </c>
      <c r="D19" s="30">
        <f>AVERAGE('Globals PS1'!L19,'Globals PS2'!L19,'Globals PS3'!L19)</f>
        <v>0.56405022400264515</v>
      </c>
      <c r="E19" s="30">
        <f>AVERAGE('Globals PS1'!M19,'Globals PS2'!M19,'Globals PS3'!M19)</f>
        <v>0.56405022400264515</v>
      </c>
      <c r="F19" s="30">
        <f>AVERAGE('Globals PS1'!N19,'Globals PS2'!N19,'Globals PS3'!N19)</f>
        <v>0.98908696061013612</v>
      </c>
      <c r="G19" s="30">
        <f>AVERAGE('Globals PS1'!O19,'Globals PS2'!O19,'Globals PS3'!O19)</f>
        <v>1</v>
      </c>
      <c r="H19" s="30">
        <f>AVERAGE('Globals PS1'!P19,'Globals PS2'!P19,'Globals PS3'!P19)</f>
        <v>1</v>
      </c>
      <c r="I19" s="22">
        <f>AVERAGE('Globals PS1'!Q19,'Globals PS2'!Q19,'Globals PS3'!Q19)</f>
        <v>0.56405022400264515</v>
      </c>
      <c r="J19" s="30">
        <f>AVERAGE('Globals PS1'!R19,'Globals PS2'!R19,'Globals PS3'!R19)</f>
        <v>0.54614499756145518</v>
      </c>
      <c r="K19" s="30">
        <f>AVERAGE('Globals PS1'!S19,'Globals PS2'!S19,'Globals PS3'!S19)</f>
        <v>0.54614499756145518</v>
      </c>
      <c r="L19" s="30">
        <f>AVERAGE('Globals PS1'!T19,'Globals PS2'!T19,'Globals PS3'!T19)</f>
        <v>0.54614499756145518</v>
      </c>
      <c r="M19" s="30">
        <f>AVERAGE('Globals PS1'!U19,'Globals PS2'!U19,'Globals PS3'!U19)</f>
        <v>0.95046545035658403</v>
      </c>
      <c r="N19" s="30">
        <f>AVERAGE('Globals PS1'!V19,'Globals PS2'!V19,'Globals PS3'!V19)</f>
        <v>0.9604815276048152</v>
      </c>
      <c r="O19" s="30">
        <f>AVERAGE('Globals PS1'!W19,'Globals PS2'!W19,'Globals PS3'!W19)</f>
        <v>0.9604815276048152</v>
      </c>
      <c r="P19" s="25">
        <f>AVERAGE('Globals PS1'!X19,'Globals PS2'!X19,'Globals PS3'!X19)</f>
        <v>0.54614499756145518</v>
      </c>
      <c r="R19" s="13" t="b">
        <f>IF(B19=MAX(B$6,B$19,B$32,B$45,B$58,B$71),TRUE,FALSE)</f>
        <v>1</v>
      </c>
      <c r="S19" s="14" t="b">
        <f>IF(I19=MAX(I$6,I$19,I$32,I$45,I$58,I$71),TRUE,FALSE)</f>
        <v>0</v>
      </c>
      <c r="T19" s="5" t="b">
        <f>IF(P19=MAX(P$6,P$19,P$32,P$45,P$58,P$71),TRUE,FALSE)</f>
        <v>0</v>
      </c>
    </row>
    <row r="20" spans="1:26" x14ac:dyDescent="0.35">
      <c r="A20" s="8" t="s">
        <v>7</v>
      </c>
      <c r="B20" s="19">
        <f>AVERAGE('Globals PS1'!J20,'Globals PS2'!J20,'Globals PS3'!J20)</f>
        <v>0.9604815276048152</v>
      </c>
      <c r="C20" s="30">
        <f>AVERAGE('Globals PS1'!K20,'Globals PS2'!K20,'Globals PS3'!K20)</f>
        <v>0.58225222354686057</v>
      </c>
      <c r="D20" s="30">
        <f>AVERAGE('Globals PS1'!L20,'Globals PS2'!L20,'Globals PS3'!L20)</f>
        <v>0.58225222354686057</v>
      </c>
      <c r="E20" s="30">
        <f>AVERAGE('Globals PS1'!M20,'Globals PS2'!M20,'Globals PS3'!M20)</f>
        <v>0.58225222354686057</v>
      </c>
      <c r="F20" s="30">
        <f>AVERAGE('Globals PS1'!N20,'Globals PS2'!N20,'Globals PS3'!N20)</f>
        <v>0.99594066054125818</v>
      </c>
      <c r="G20" s="30">
        <f>AVERAGE('Globals PS1'!O20,'Globals PS2'!O20,'Globals PS3'!O20)</f>
        <v>1</v>
      </c>
      <c r="H20" s="30">
        <f>AVERAGE('Globals PS1'!P20,'Globals PS2'!P20,'Globals PS3'!P20)</f>
        <v>1</v>
      </c>
      <c r="I20" s="22">
        <f>AVERAGE('Globals PS1'!Q20,'Globals PS2'!Q20,'Globals PS3'!Q20)</f>
        <v>0.58225222354686057</v>
      </c>
      <c r="J20" s="30">
        <f>AVERAGE('Globals PS1'!R20,'Globals PS2'!R20,'Globals PS3'!R20)</f>
        <v>0.56728533023647409</v>
      </c>
      <c r="K20" s="30">
        <f>AVERAGE('Globals PS1'!S20,'Globals PS2'!S20,'Globals PS3'!S20)</f>
        <v>0.56728533023647409</v>
      </c>
      <c r="L20" s="30">
        <f>AVERAGE('Globals PS1'!T20,'Globals PS2'!T20,'Globals PS3'!T20)</f>
        <v>0.56728533023647409</v>
      </c>
      <c r="M20" s="30">
        <f>AVERAGE('Globals PS1'!U20,'Globals PS2'!U20,'Globals PS3'!U20)</f>
        <v>0.96004720884902284</v>
      </c>
      <c r="N20" s="30">
        <f>AVERAGE('Globals PS1'!V20,'Globals PS2'!V20,'Globals PS3'!V20)</f>
        <v>0.9604815276048152</v>
      </c>
      <c r="O20" s="30">
        <f>AVERAGE('Globals PS1'!W20,'Globals PS2'!W20,'Globals PS3'!W20)</f>
        <v>0.9604815276048152</v>
      </c>
      <c r="P20" s="25">
        <f>AVERAGE('Globals PS1'!X20,'Globals PS2'!X20,'Globals PS3'!X20)</f>
        <v>0.56728533023647409</v>
      </c>
      <c r="R20" s="13" t="b">
        <f>IF(B20=MAX(B$7,B$20,B$33,B$46,B$59,B$72),TRUE,FALSE)</f>
        <v>1</v>
      </c>
      <c r="S20" s="14" t="b">
        <f>IF(I20=MAX(I$7,I$20,I$33,I$46,I$59,I$72),TRUE,FALSE)</f>
        <v>0</v>
      </c>
      <c r="T20" s="5" t="b">
        <f>IF(P20=MAX(P$7,P$20,P$33,P$46,P$59,P$72),TRUE,FALSE)</f>
        <v>0</v>
      </c>
    </row>
    <row r="21" spans="1:26" x14ac:dyDescent="0.35">
      <c r="A21" s="8" t="s">
        <v>8</v>
      </c>
      <c r="B21" s="19">
        <f>AVERAGE('Globals PS1'!J21,'Globals PS2'!J21,'Globals PS3'!J21)</f>
        <v>0.96909944515578317</v>
      </c>
      <c r="C21" s="30">
        <f>AVERAGE('Globals PS1'!K21,'Globals PS2'!K21,'Globals PS3'!K21)</f>
        <v>0.5948046920936757</v>
      </c>
      <c r="D21" s="30">
        <f>AVERAGE('Globals PS1'!L21,'Globals PS2'!L21,'Globals PS3'!L21)</f>
        <v>0.5948046920936757</v>
      </c>
      <c r="E21" s="30">
        <f>AVERAGE('Globals PS1'!M21,'Globals PS2'!M21,'Globals PS3'!M21)</f>
        <v>0.5948046920936757</v>
      </c>
      <c r="F21" s="30">
        <f>AVERAGE('Globals PS1'!N21,'Globals PS2'!N21,'Globals PS3'!N21)</f>
        <v>1</v>
      </c>
      <c r="G21" s="30">
        <f>AVERAGE('Globals PS1'!O21,'Globals PS2'!O21,'Globals PS3'!O21)</f>
        <v>1</v>
      </c>
      <c r="H21" s="30">
        <f>AVERAGE('Globals PS1'!P21,'Globals PS2'!P21,'Globals PS3'!P21)</f>
        <v>1</v>
      </c>
      <c r="I21" s="22">
        <f>AVERAGE('Globals PS1'!Q21,'Globals PS2'!Q21,'Globals PS3'!Q21)</f>
        <v>0.5948046920936757</v>
      </c>
      <c r="J21" s="30">
        <f>AVERAGE('Globals PS1'!R21,'Globals PS2'!R21,'Globals PS3'!R21)</f>
        <v>0.57819600621855172</v>
      </c>
      <c r="K21" s="30">
        <f>AVERAGE('Globals PS1'!S21,'Globals PS2'!S21,'Globals PS3'!S21)</f>
        <v>0.57819600621855172</v>
      </c>
      <c r="L21" s="30">
        <f>AVERAGE('Globals PS1'!T21,'Globals PS2'!T21,'Globals PS3'!T21)</f>
        <v>0.57819600621855172</v>
      </c>
      <c r="M21" s="30">
        <f>AVERAGE('Globals PS1'!U21,'Globals PS2'!U21,'Globals PS3'!U21)</f>
        <v>0.96382608120028435</v>
      </c>
      <c r="N21" s="30">
        <f>AVERAGE('Globals PS1'!V21,'Globals PS2'!V21,'Globals PS3'!V21)</f>
        <v>0.96909944515578317</v>
      </c>
      <c r="O21" s="30">
        <f>AVERAGE('Globals PS1'!W21,'Globals PS2'!W21,'Globals PS3'!W21)</f>
        <v>0.96909944515578317</v>
      </c>
      <c r="P21" s="25">
        <f>AVERAGE('Globals PS1'!X21,'Globals PS2'!X21,'Globals PS3'!X21)</f>
        <v>0.57819600621855172</v>
      </c>
      <c r="R21" s="13" t="b">
        <f>IF(B21=MAX(B$8,B$21,B$34,B$47,B$60,B$73),TRUE,FALSE)</f>
        <v>0</v>
      </c>
      <c r="S21" s="14" t="b">
        <f>IF(I21=MAX(I$8,I$21,I$34,I$47,I$60,I$73),TRUE,FALSE)</f>
        <v>0</v>
      </c>
      <c r="T21" s="5" t="b">
        <f>IF(P21=MAX(P$8,P$21,P$34,P$47,P$60,P$73),TRUE,FALSE)</f>
        <v>0</v>
      </c>
    </row>
    <row r="22" spans="1:26" x14ac:dyDescent="0.35">
      <c r="A22" s="8" t="s">
        <v>9</v>
      </c>
      <c r="B22" s="19">
        <f>AVERAGE('Globals PS1'!J22,'Globals PS2'!J22,'Globals PS3'!J22)</f>
        <v>0.98122065727699537</v>
      </c>
      <c r="C22" s="30">
        <f>AVERAGE('Globals PS1'!K22,'Globals PS2'!K22,'Globals PS3'!K22)</f>
        <v>0.6052256321913988</v>
      </c>
      <c r="D22" s="30">
        <f>AVERAGE('Globals PS1'!L22,'Globals PS2'!L22,'Globals PS3'!L22)</f>
        <v>0.6052256321913988</v>
      </c>
      <c r="E22" s="30">
        <f>AVERAGE('Globals PS1'!M22,'Globals PS2'!M22,'Globals PS3'!M22)</f>
        <v>0.6052256321913988</v>
      </c>
      <c r="F22" s="30">
        <f>AVERAGE('Globals PS1'!N22,'Globals PS2'!N22,'Globals PS3'!N22)</f>
        <v>1</v>
      </c>
      <c r="G22" s="30">
        <f>AVERAGE('Globals PS1'!O22,'Globals PS2'!O22,'Globals PS3'!O22)</f>
        <v>1</v>
      </c>
      <c r="H22" s="30">
        <f>AVERAGE('Globals PS1'!P22,'Globals PS2'!P22,'Globals PS3'!P22)</f>
        <v>1</v>
      </c>
      <c r="I22" s="22">
        <f>AVERAGE('Globals PS1'!Q22,'Globals PS2'!Q22,'Globals PS3'!Q22)</f>
        <v>0.6052256321913988</v>
      </c>
      <c r="J22" s="30">
        <f>AVERAGE('Globals PS1'!R22,'Globals PS2'!R22,'Globals PS3'!R22)</f>
        <v>0.5919946737447096</v>
      </c>
      <c r="K22" s="30">
        <f>AVERAGE('Globals PS1'!S22,'Globals PS2'!S22,'Globals PS3'!S22)</f>
        <v>0.5919946737447096</v>
      </c>
      <c r="L22" s="30">
        <f>AVERAGE('Globals PS1'!T22,'Globals PS2'!T22,'Globals PS3'!T22)</f>
        <v>0.5919946737447096</v>
      </c>
      <c r="M22" s="30">
        <f>AVERAGE('Globals PS1'!U22,'Globals PS2'!U22,'Globals PS3'!U22)</f>
        <v>0.98122065727699537</v>
      </c>
      <c r="N22" s="30">
        <f>AVERAGE('Globals PS1'!V22,'Globals PS2'!V22,'Globals PS3'!V22)</f>
        <v>0.98122065727699537</v>
      </c>
      <c r="O22" s="30">
        <f>AVERAGE('Globals PS1'!W22,'Globals PS2'!W22,'Globals PS3'!W22)</f>
        <v>0.98122065727699537</v>
      </c>
      <c r="P22" s="25">
        <f>AVERAGE('Globals PS1'!X22,'Globals PS2'!X22,'Globals PS3'!X22)</f>
        <v>0.5919946737447096</v>
      </c>
      <c r="R22" s="13" t="b">
        <f>IF(B22=MAX(B$9,B$22,B$35,B$48,B$61,B$74),TRUE,FALSE)</f>
        <v>1</v>
      </c>
      <c r="S22" s="14" t="b">
        <f>IF(I22=MAX(I$9,I$22,I$35,I$48,I$61,I$74),TRUE,FALSE)</f>
        <v>0</v>
      </c>
      <c r="T22" s="5" t="b">
        <f>IF(P22=MAX(P$9,P$22,P$35,P$48,P$61,P$74),TRUE,FALSE)</f>
        <v>0</v>
      </c>
    </row>
    <row r="23" spans="1:26" x14ac:dyDescent="0.35">
      <c r="A23" s="8" t="s">
        <v>10</v>
      </c>
      <c r="B23" s="19">
        <f>AVERAGE('Globals PS1'!J23,'Globals PS2'!J23,'Globals PS3'!J23)</f>
        <v>0.99033816425120769</v>
      </c>
      <c r="C23" s="30">
        <f>AVERAGE('Globals PS1'!K23,'Globals PS2'!K23,'Globals PS3'!K23)</f>
        <v>0.6292526538147688</v>
      </c>
      <c r="D23" s="30">
        <f>AVERAGE('Globals PS1'!L23,'Globals PS2'!L23,'Globals PS3'!L23)</f>
        <v>0.6292526538147688</v>
      </c>
      <c r="E23" s="30">
        <f>AVERAGE('Globals PS1'!M23,'Globals PS2'!M23,'Globals PS3'!M23)</f>
        <v>0.6292526538147688</v>
      </c>
      <c r="F23" s="30">
        <f>AVERAGE('Globals PS1'!N23,'Globals PS2'!N23,'Globals PS3'!N23)</f>
        <v>1</v>
      </c>
      <c r="G23" s="30">
        <f>AVERAGE('Globals PS1'!O23,'Globals PS2'!O23,'Globals PS3'!O23)</f>
        <v>1</v>
      </c>
      <c r="H23" s="30">
        <f>AVERAGE('Globals PS1'!P23,'Globals PS2'!P23,'Globals PS3'!P23)</f>
        <v>1</v>
      </c>
      <c r="I23" s="22">
        <f>AVERAGE('Globals PS1'!Q23,'Globals PS2'!Q23,'Globals PS3'!Q23)</f>
        <v>0.6292526538147688</v>
      </c>
      <c r="J23" s="30">
        <f>AVERAGE('Globals PS1'!R23,'Globals PS2'!R23,'Globals PS3'!R23)</f>
        <v>0.62244413644563545</v>
      </c>
      <c r="K23" s="30">
        <f>AVERAGE('Globals PS1'!S23,'Globals PS2'!S23,'Globals PS3'!S23)</f>
        <v>0.62244413644563545</v>
      </c>
      <c r="L23" s="30">
        <f>AVERAGE('Globals PS1'!T23,'Globals PS2'!T23,'Globals PS3'!T23)</f>
        <v>0.62244413644563545</v>
      </c>
      <c r="M23" s="30">
        <f>AVERAGE('Globals PS1'!U23,'Globals PS2'!U23,'Globals PS3'!U23)</f>
        <v>0.99033816425120769</v>
      </c>
      <c r="N23" s="30">
        <f>AVERAGE('Globals PS1'!V23,'Globals PS2'!V23,'Globals PS3'!V23)</f>
        <v>0.99033816425120769</v>
      </c>
      <c r="O23" s="30">
        <f>AVERAGE('Globals PS1'!W23,'Globals PS2'!W23,'Globals PS3'!W23)</f>
        <v>0.99033816425120769</v>
      </c>
      <c r="P23" s="25">
        <f>AVERAGE('Globals PS1'!X23,'Globals PS2'!X23,'Globals PS3'!X23)</f>
        <v>0.62244413644563545</v>
      </c>
      <c r="R23" s="13" t="b">
        <f>IF(B23=MAX(B$10,B$23,B$36,B$49,B$62,B$75),TRUE,FALSE)</f>
        <v>1</v>
      </c>
      <c r="S23" s="14" t="b">
        <f>IF(I23=MAX(I$10,I$23,I$36,I$49,I$62,I$75),TRUE,FALSE)</f>
        <v>0</v>
      </c>
      <c r="T23" s="5" t="b">
        <f>IF(P23=MAX(P$10,P$23,P$36,P$49,P$62,P$75),TRUE,FALSE)</f>
        <v>0</v>
      </c>
    </row>
    <row r="24" spans="1:26" x14ac:dyDescent="0.35">
      <c r="A24" s="8" t="s">
        <v>11</v>
      </c>
      <c r="B24" s="19">
        <f>AVERAGE('Globals PS1'!J24,'Globals PS2'!J24,'Globals PS3'!J24)</f>
        <v>2.0739129672180018E-2</v>
      </c>
      <c r="C24" s="30">
        <f>AVERAGE('Globals PS1'!K24,'Globals PS2'!K24,'Globals PS3'!K24)</f>
        <v>2.2973408644538135E-2</v>
      </c>
      <c r="D24" s="30">
        <f>AVERAGE('Globals PS1'!L24,'Globals PS2'!L24,'Globals PS3'!L24)</f>
        <v>2.2973408644538135E-2</v>
      </c>
      <c r="E24" s="30">
        <f>AVERAGE('Globals PS1'!M24,'Globals PS2'!M24,'Globals PS3'!M24)</f>
        <v>2.2973408644538135E-2</v>
      </c>
      <c r="F24" s="30">
        <f>AVERAGE('Globals PS1'!N24,'Globals PS2'!N24,'Globals PS3'!N24)</f>
        <v>4.0593394587418547E-3</v>
      </c>
      <c r="G24" s="30">
        <f>AVERAGE('Globals PS1'!O24,'Globals PS2'!O24,'Globals PS3'!O24)</f>
        <v>0</v>
      </c>
      <c r="H24" s="30">
        <f>AVERAGE('Globals PS1'!P24,'Globals PS2'!P24,'Globals PS3'!P24)</f>
        <v>0</v>
      </c>
      <c r="I24" s="22">
        <f>AVERAGE('Globals PS1'!Q24,'Globals PS2'!Q24,'Globals PS3'!Q24)</f>
        <v>2.2973408644538135E-2</v>
      </c>
      <c r="J24" s="30">
        <f>AVERAGE('Globals PS1'!R24,'Globals PS2'!R24,'Globals PS3'!R24)</f>
        <v>2.4709343508235431E-2</v>
      </c>
      <c r="K24" s="30">
        <f>AVERAGE('Globals PS1'!S24,'Globals PS2'!S24,'Globals PS3'!S24)</f>
        <v>2.4709343508235431E-2</v>
      </c>
      <c r="L24" s="30">
        <f>AVERAGE('Globals PS1'!T24,'Globals PS2'!T24,'Globals PS3'!T24)</f>
        <v>2.4709343508235431E-2</v>
      </c>
      <c r="M24" s="30">
        <f>AVERAGE('Globals PS1'!U24,'Globals PS2'!U24,'Globals PS3'!U24)</f>
        <v>2.1173448427972457E-2</v>
      </c>
      <c r="N24" s="30">
        <f>AVERAGE('Globals PS1'!V24,'Globals PS2'!V24,'Globals PS3'!V24)</f>
        <v>2.0739129672180018E-2</v>
      </c>
      <c r="O24" s="30">
        <f>AVERAGE('Globals PS1'!W24,'Globals PS2'!W24,'Globals PS3'!W24)</f>
        <v>2.0739129672180018E-2</v>
      </c>
      <c r="P24" s="25">
        <f>AVERAGE('Globals PS1'!X24,'Globals PS2'!X24,'Globals PS3'!X24)</f>
        <v>2.4709343508235431E-2</v>
      </c>
      <c r="R24" s="13" t="b">
        <f>IF(B24=MIN(B$11,B$24,B$37,B$50,B$63,B$76),TRUE,FALSE)</f>
        <v>0</v>
      </c>
      <c r="S24" s="14" t="b">
        <f>IF(I24=MIN(I$11,I$24,I$37,I$50,I$63,I$76),TRUE,FALSE)</f>
        <v>0</v>
      </c>
      <c r="T24" s="5" t="b">
        <f>IF(P24=MIN(P$11,P$24,P$37,P$50,P$63,P$76),TRUE,FALSE)</f>
        <v>0</v>
      </c>
    </row>
    <row r="25" spans="1:26" ht="15" thickBot="1" x14ac:dyDescent="0.4">
      <c r="A25" s="4" t="s">
        <v>12</v>
      </c>
      <c r="B25" s="20">
        <f>AVERAGE('Globals PS1'!J25,'Globals PS2'!J25,'Globals PS3'!J25)</f>
        <v>2.9856636646392449E-2</v>
      </c>
      <c r="C25" s="31">
        <f>AVERAGE('Globals PS1'!K25,'Globals PS2'!K25,'Globals PS3'!K25)</f>
        <v>6.5202429812123722E-2</v>
      </c>
      <c r="D25" s="31">
        <f>AVERAGE('Globals PS1'!L25,'Globals PS2'!L25,'Globals PS3'!L25)</f>
        <v>6.5202429812123722E-2</v>
      </c>
      <c r="E25" s="31">
        <f>AVERAGE('Globals PS1'!M25,'Globals PS2'!M25,'Globals PS3'!M25)</f>
        <v>6.5202429812123722E-2</v>
      </c>
      <c r="F25" s="31">
        <f>AVERAGE('Globals PS1'!N25,'Globals PS2'!N25,'Globals PS3'!N25)</f>
        <v>1.091303938986384E-2</v>
      </c>
      <c r="G25" s="31">
        <f>AVERAGE('Globals PS1'!O25,'Globals PS2'!O25,'Globals PS3'!O25)</f>
        <v>0</v>
      </c>
      <c r="H25" s="31">
        <f>AVERAGE('Globals PS1'!P25,'Globals PS2'!P25,'Globals PS3'!P25)</f>
        <v>0</v>
      </c>
      <c r="I25" s="23">
        <f>AVERAGE('Globals PS1'!Q25,'Globals PS2'!Q25,'Globals PS3'!Q25)</f>
        <v>6.5202429812123722E-2</v>
      </c>
      <c r="J25" s="31">
        <f>AVERAGE('Globals PS1'!R25,'Globals PS2'!R25,'Globals PS3'!R25)</f>
        <v>7.6299138884180287E-2</v>
      </c>
      <c r="K25" s="31">
        <f>AVERAGE('Globals PS1'!S25,'Globals PS2'!S25,'Globals PS3'!S25)</f>
        <v>7.6299138884180287E-2</v>
      </c>
      <c r="L25" s="31">
        <f>AVERAGE('Globals PS1'!T25,'Globals PS2'!T25,'Globals PS3'!T25)</f>
        <v>7.6299138884180287E-2</v>
      </c>
      <c r="M25" s="31">
        <f>AVERAGE('Globals PS1'!U25,'Globals PS2'!U25,'Globals PS3'!U25)</f>
        <v>3.9872713894623657E-2</v>
      </c>
      <c r="N25" s="31">
        <f>AVERAGE('Globals PS1'!V25,'Globals PS2'!V25,'Globals PS3'!V25)</f>
        <v>2.9856636646392449E-2</v>
      </c>
      <c r="O25" s="31">
        <f>AVERAGE('Globals PS1'!W25,'Globals PS2'!W25,'Globals PS3'!W25)</f>
        <v>2.9856636646392449E-2</v>
      </c>
      <c r="P25" s="26">
        <f>AVERAGE('Globals PS1'!X25,'Globals PS2'!X25,'Globals PS3'!X25)</f>
        <v>7.6299138884180287E-2</v>
      </c>
      <c r="R25" s="15" t="b">
        <f>IF(B25=MIN(B$12,B$25,B$38,B$51,B$64,B$77),TRUE,FALSE)</f>
        <v>1</v>
      </c>
      <c r="S25" s="16" t="b">
        <f>IF(I25=MIN(I$12,I$25,I$38,I$51,I$64,I$77),TRUE,FALSE)</f>
        <v>0</v>
      </c>
      <c r="T25" s="17" t="b">
        <f>IF(P25=MIN(P$12,P$25,P$38,P$51,P$64,P$77),TRUE,FALSE)</f>
        <v>0</v>
      </c>
    </row>
    <row r="26" spans="1:26" ht="15" thickBot="1" x14ac:dyDescent="0.4"/>
    <row r="27" spans="1:26" ht="15" thickBot="1" x14ac:dyDescent="0.4">
      <c r="A27" s="1" t="s">
        <v>1</v>
      </c>
      <c r="B27" s="2" t="s">
        <v>29</v>
      </c>
      <c r="C27" s="3"/>
    </row>
    <row r="28" spans="1:26" ht="15" thickBot="1" x14ac:dyDescent="0.4">
      <c r="A28" s="4" t="s">
        <v>0</v>
      </c>
      <c r="B28" s="6" t="s">
        <v>3</v>
      </c>
      <c r="C28" s="3"/>
    </row>
    <row r="29" spans="1:26" ht="15" thickBot="1" x14ac:dyDescent="0.4">
      <c r="A29" s="1"/>
      <c r="B29" s="9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10" t="s">
        <v>20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26</v>
      </c>
      <c r="P29" s="11" t="s">
        <v>27</v>
      </c>
      <c r="R29" s="6" t="s">
        <v>13</v>
      </c>
      <c r="S29" s="2" t="s">
        <v>20</v>
      </c>
      <c r="T29" s="3" t="s">
        <v>27</v>
      </c>
    </row>
    <row r="30" spans="1:26" x14ac:dyDescent="0.35">
      <c r="A30" s="7" t="s">
        <v>4</v>
      </c>
      <c r="B30" s="18">
        <f>AVERAGE('Globals PS1'!J30,'Globals PS2'!J30,'Globals PS3'!J30)</f>
        <v>0.96720248581326185</v>
      </c>
      <c r="C30" s="29">
        <f>AVERAGE('Globals PS1'!K30,'Globals PS2'!K30,'Globals PS3'!K30)</f>
        <v>0.60422053049019186</v>
      </c>
      <c r="D30" s="29">
        <f>AVERAGE('Globals PS1'!L30,'Globals PS2'!L30,'Globals PS3'!L30)</f>
        <v>0.60422053049019186</v>
      </c>
      <c r="E30" s="29">
        <f>AVERAGE('Globals PS1'!M30,'Globals PS2'!M30,'Globals PS3'!M30)</f>
        <v>0.60422053049019186</v>
      </c>
      <c r="F30" s="29">
        <f>AVERAGE('Globals PS1'!N30,'Globals PS2'!N30,'Globals PS3'!N30)</f>
        <v>0.99901878097756658</v>
      </c>
      <c r="G30" s="29">
        <f>AVERAGE('Globals PS1'!O30,'Globals PS2'!O30,'Globals PS3'!O30)</f>
        <v>1</v>
      </c>
      <c r="H30" s="29">
        <f>AVERAGE('Globals PS1'!P30,'Globals PS2'!P30,'Globals PS3'!P30)</f>
        <v>1</v>
      </c>
      <c r="I30" s="21">
        <f>AVERAGE('Globals PS1'!Q30,'Globals PS2'!Q30,'Globals PS3'!Q30)</f>
        <v>0.60422053049019186</v>
      </c>
      <c r="J30" s="29">
        <f>AVERAGE('Globals PS1'!R30,'Globals PS2'!R30,'Globals PS3'!R30)</f>
        <v>0.58755653670437358</v>
      </c>
      <c r="K30" s="29">
        <f>AVERAGE('Globals PS1'!S30,'Globals PS2'!S30,'Globals PS3'!S30)</f>
        <v>0.58755653670437358</v>
      </c>
      <c r="L30" s="29">
        <f>AVERAGE('Globals PS1'!T30,'Globals PS2'!T30,'Globals PS3'!T30)</f>
        <v>0.58755653670437358</v>
      </c>
      <c r="M30" s="29">
        <f>AVERAGE('Globals PS1'!U30,'Globals PS2'!U30,'Globals PS3'!U30)</f>
        <v>0.96629233350238353</v>
      </c>
      <c r="N30" s="29">
        <f>AVERAGE('Globals PS1'!V30,'Globals PS2'!V30,'Globals PS3'!V30)</f>
        <v>0.96720248581326185</v>
      </c>
      <c r="O30" s="29">
        <f>AVERAGE('Globals PS1'!W30,'Globals PS2'!W30,'Globals PS3'!W30)</f>
        <v>0.96720248581326185</v>
      </c>
      <c r="P30" s="24">
        <f>AVERAGE('Globals PS1'!X30,'Globals PS2'!X30,'Globals PS3'!X30)</f>
        <v>0.58755653670437358</v>
      </c>
      <c r="R30" s="27" t="b">
        <f>IF(B30=MAX(B$4,B$17,B$30,B$43,B$56,B$69),TRUE,FALSE)</f>
        <v>0</v>
      </c>
      <c r="S30" s="12" t="b">
        <f>IF(I30=MAX(I$4,I$17,I$30,I$43,I$56,I$69),TRUE,FALSE)</f>
        <v>0</v>
      </c>
      <c r="T30" s="28" t="b">
        <f>IF(P30=MAX(P$4,P$17,P$30,P$43,P$56,P$69),TRUE,FALSE)</f>
        <v>0</v>
      </c>
    </row>
    <row r="31" spans="1:26" x14ac:dyDescent="0.35">
      <c r="A31" s="8" t="s">
        <v>5</v>
      </c>
      <c r="B31" s="19">
        <f>AVERAGE('Globals PS1'!J31,'Globals PS2'!J31,'Globals PS3'!J31)</f>
        <v>1.0364948632373666E-2</v>
      </c>
      <c r="C31" s="30">
        <f>AVERAGE('Globals PS1'!K31,'Globals PS2'!K31,'Globals PS3'!K31)</f>
        <v>1.4215259372666491E-2</v>
      </c>
      <c r="D31" s="30">
        <f>AVERAGE('Globals PS1'!L31,'Globals PS2'!L31,'Globals PS3'!L31)</f>
        <v>1.4215259372666491E-2</v>
      </c>
      <c r="E31" s="30">
        <f>AVERAGE('Globals PS1'!M31,'Globals PS2'!M31,'Globals PS3'!M31)</f>
        <v>1.4215259372666491E-2</v>
      </c>
      <c r="F31" s="30">
        <f>AVERAGE('Globals PS1'!N31,'Globals PS2'!N31,'Globals PS3'!N31)</f>
        <v>3.0059543984827172E-3</v>
      </c>
      <c r="G31" s="30">
        <f>AVERAGE('Globals PS1'!O31,'Globals PS2'!O31,'Globals PS3'!O31)</f>
        <v>0</v>
      </c>
      <c r="H31" s="30">
        <f>AVERAGE('Globals PS1'!P31,'Globals PS2'!P31,'Globals PS3'!P31)</f>
        <v>0</v>
      </c>
      <c r="I31" s="22">
        <f>AVERAGE('Globals PS1'!Q31,'Globals PS2'!Q31,'Globals PS3'!Q31)</f>
        <v>1.4215259372666491E-2</v>
      </c>
      <c r="J31" s="30">
        <f>AVERAGE('Globals PS1'!R31,'Globals PS2'!R31,'Globals PS3'!R31)</f>
        <v>1.7863920621428966E-2</v>
      </c>
      <c r="K31" s="30">
        <f>AVERAGE('Globals PS1'!S31,'Globals PS2'!S31,'Globals PS3'!S31)</f>
        <v>1.7863920621428966E-2</v>
      </c>
      <c r="L31" s="30">
        <f>AVERAGE('Globals PS1'!T31,'Globals PS2'!T31,'Globals PS3'!T31)</f>
        <v>1.7863920621428966E-2</v>
      </c>
      <c r="M31" s="30">
        <f>AVERAGE('Globals PS1'!U31,'Globals PS2'!U31,'Globals PS3'!U31)</f>
        <v>1.1160203169509183E-2</v>
      </c>
      <c r="N31" s="30">
        <f>AVERAGE('Globals PS1'!V31,'Globals PS2'!V31,'Globals PS3'!V31)</f>
        <v>1.0364948632373666E-2</v>
      </c>
      <c r="O31" s="30">
        <f>AVERAGE('Globals PS1'!W31,'Globals PS2'!W31,'Globals PS3'!W31)</f>
        <v>1.0364948632373666E-2</v>
      </c>
      <c r="P31" s="25">
        <f>AVERAGE('Globals PS1'!X31,'Globals PS2'!X31,'Globals PS3'!X31)</f>
        <v>1.7863920621428966E-2</v>
      </c>
      <c r="R31" s="13" t="b">
        <f>IF(B31=MIN(B$5,B$18,B$31,B$44,B$57,B$70),TRUE,FALSE)</f>
        <v>0</v>
      </c>
      <c r="S31" s="14" t="b">
        <f>IF(I31=MIN(I$5,I$18,I$31,I$44,I$57,I$70),TRUE,FALSE)</f>
        <v>1</v>
      </c>
      <c r="T31" s="5" t="b">
        <f>IF(P31=MIN(P$5,P$18,P$31,P$44,P$57,P$70),TRUE,FALSE)</f>
        <v>0</v>
      </c>
    </row>
    <row r="32" spans="1:26" x14ac:dyDescent="0.35">
      <c r="A32" s="8" t="s">
        <v>6</v>
      </c>
      <c r="B32" s="19">
        <f>AVERAGE('Globals PS1'!J32,'Globals PS2'!J32,'Globals PS3'!J32)</f>
        <v>0.9604815276048152</v>
      </c>
      <c r="C32" s="30">
        <f>AVERAGE('Globals PS1'!K32,'Globals PS2'!K32,'Globals PS3'!K32)</f>
        <v>0.57426142988818196</v>
      </c>
      <c r="D32" s="30">
        <f>AVERAGE('Globals PS1'!L32,'Globals PS2'!L32,'Globals PS3'!L32)</f>
        <v>0.57426142988818196</v>
      </c>
      <c r="E32" s="30">
        <f>AVERAGE('Globals PS1'!M32,'Globals PS2'!M32,'Globals PS3'!M32)</f>
        <v>0.57426142988818196</v>
      </c>
      <c r="F32" s="30">
        <f>AVERAGE('Globals PS1'!N32,'Globals PS2'!N32,'Globals PS3'!N32)</f>
        <v>0.9879757848318742</v>
      </c>
      <c r="G32" s="30">
        <f>AVERAGE('Globals PS1'!O32,'Globals PS2'!O32,'Globals PS3'!O32)</f>
        <v>1</v>
      </c>
      <c r="H32" s="30">
        <f>AVERAGE('Globals PS1'!P32,'Globals PS2'!P32,'Globals PS3'!P32)</f>
        <v>1</v>
      </c>
      <c r="I32" s="22">
        <f>AVERAGE('Globals PS1'!Q32,'Globals PS2'!Q32,'Globals PS3'!Q32)</f>
        <v>0.57426142988818196</v>
      </c>
      <c r="J32" s="30">
        <f>AVERAGE('Globals PS1'!R32,'Globals PS2'!R32,'Globals PS3'!R32)</f>
        <v>0.55593180188599212</v>
      </c>
      <c r="K32" s="30">
        <f>AVERAGE('Globals PS1'!S32,'Globals PS2'!S32,'Globals PS3'!S32)</f>
        <v>0.55593180188599212</v>
      </c>
      <c r="L32" s="30">
        <f>AVERAGE('Globals PS1'!T32,'Globals PS2'!T32,'Globals PS3'!T32)</f>
        <v>0.55593180188599212</v>
      </c>
      <c r="M32" s="30">
        <f>AVERAGE('Globals PS1'!U32,'Globals PS2'!U32,'Globals PS3'!U32)</f>
        <v>0.94944560409434364</v>
      </c>
      <c r="N32" s="30">
        <f>AVERAGE('Globals PS1'!V32,'Globals PS2'!V32,'Globals PS3'!V32)</f>
        <v>0.9604815276048152</v>
      </c>
      <c r="O32" s="30">
        <f>AVERAGE('Globals PS1'!W32,'Globals PS2'!W32,'Globals PS3'!W32)</f>
        <v>0.9604815276048152</v>
      </c>
      <c r="P32" s="25">
        <f>AVERAGE('Globals PS1'!X32,'Globals PS2'!X32,'Globals PS3'!X32)</f>
        <v>0.55593180188599212</v>
      </c>
      <c r="R32" s="13" t="b">
        <f>IF(B32=MAX(B$6,B$19,B$32,B$45,B$58,B$71),TRUE,FALSE)</f>
        <v>1</v>
      </c>
      <c r="S32" s="14" t="b">
        <f>IF(I32=MAX(I$6,I$19,I$32,I$45,I$58,I$71),TRUE,FALSE)</f>
        <v>0</v>
      </c>
      <c r="T32" s="5" t="b">
        <f>IF(P32=MAX(P$6,P$19,P$32,P$45,P$58,P$71),TRUE,FALSE)</f>
        <v>0</v>
      </c>
    </row>
    <row r="33" spans="1:20" x14ac:dyDescent="0.35">
      <c r="A33" s="8" t="s">
        <v>7</v>
      </c>
      <c r="B33" s="19">
        <f>AVERAGE('Globals PS1'!J33,'Globals PS2'!J33,'Globals PS3'!J33)</f>
        <v>0.9604815276048152</v>
      </c>
      <c r="C33" s="30">
        <f>AVERAGE('Globals PS1'!K33,'Globals PS2'!K33,'Globals PS3'!K33)</f>
        <v>0.59455025335936573</v>
      </c>
      <c r="D33" s="30">
        <f>AVERAGE('Globals PS1'!L33,'Globals PS2'!L33,'Globals PS3'!L33)</f>
        <v>0.59455025335936573</v>
      </c>
      <c r="E33" s="30">
        <f>AVERAGE('Globals PS1'!M33,'Globals PS2'!M33,'Globals PS3'!M33)</f>
        <v>0.59455025335936573</v>
      </c>
      <c r="F33" s="30">
        <f>AVERAGE('Globals PS1'!N33,'Globals PS2'!N33,'Globals PS3'!N33)</f>
        <v>1</v>
      </c>
      <c r="G33" s="30">
        <f>AVERAGE('Globals PS1'!O33,'Globals PS2'!O33,'Globals PS3'!O33)</f>
        <v>1</v>
      </c>
      <c r="H33" s="30">
        <f>AVERAGE('Globals PS1'!P33,'Globals PS2'!P33,'Globals PS3'!P33)</f>
        <v>1</v>
      </c>
      <c r="I33" s="22">
        <f>AVERAGE('Globals PS1'!Q33,'Globals PS2'!Q33,'Globals PS3'!Q33)</f>
        <v>0.59455025335936573</v>
      </c>
      <c r="J33" s="30">
        <f>AVERAGE('Globals PS1'!R33,'Globals PS2'!R33,'Globals PS3'!R33)</f>
        <v>0.57572042193682871</v>
      </c>
      <c r="K33" s="30">
        <f>AVERAGE('Globals PS1'!S33,'Globals PS2'!S33,'Globals PS3'!S33)</f>
        <v>0.57572042193682871</v>
      </c>
      <c r="L33" s="30">
        <f>AVERAGE('Globals PS1'!T33,'Globals PS2'!T33,'Globals PS3'!T33)</f>
        <v>0.57572042193682871</v>
      </c>
      <c r="M33" s="30">
        <f>AVERAGE('Globals PS1'!U33,'Globals PS2'!U33,'Globals PS3'!U33)</f>
        <v>0.9604815276048152</v>
      </c>
      <c r="N33" s="30">
        <f>AVERAGE('Globals PS1'!V33,'Globals PS2'!V33,'Globals PS3'!V33)</f>
        <v>0.9604815276048152</v>
      </c>
      <c r="O33" s="30">
        <f>AVERAGE('Globals PS1'!W33,'Globals PS2'!W33,'Globals PS3'!W33)</f>
        <v>0.9604815276048152</v>
      </c>
      <c r="P33" s="25">
        <f>AVERAGE('Globals PS1'!X33,'Globals PS2'!X33,'Globals PS3'!X33)</f>
        <v>0.57572042193682871</v>
      </c>
      <c r="R33" s="13" t="b">
        <f>IF(B33=MAX(B$7,B$20,B$33,B$46,B$59,B$72),TRUE,FALSE)</f>
        <v>1</v>
      </c>
      <c r="S33" s="14" t="b">
        <f>IF(I33=MAX(I$7,I$20,I$33,I$46,I$59,I$72),TRUE,FALSE)</f>
        <v>0</v>
      </c>
      <c r="T33" s="5" t="b">
        <f>IF(P33=MAX(P$7,P$20,P$33,P$46,P$59,P$72),TRUE,FALSE)</f>
        <v>0</v>
      </c>
    </row>
    <row r="34" spans="1:20" x14ac:dyDescent="0.35">
      <c r="A34" s="8" t="s">
        <v>8</v>
      </c>
      <c r="B34" s="19">
        <f>AVERAGE('Globals PS1'!J34,'Globals PS2'!J34,'Globals PS3'!J34)</f>
        <v>0.9604815276048152</v>
      </c>
      <c r="C34" s="30">
        <f>AVERAGE('Globals PS1'!K34,'Globals PS2'!K34,'Globals PS3'!K34)</f>
        <v>0.60482840648735359</v>
      </c>
      <c r="D34" s="30">
        <f>AVERAGE('Globals PS1'!L34,'Globals PS2'!L34,'Globals PS3'!L34)</f>
        <v>0.60482840648735359</v>
      </c>
      <c r="E34" s="30">
        <f>AVERAGE('Globals PS1'!M34,'Globals PS2'!M34,'Globals PS3'!M34)</f>
        <v>0.60482840648735359</v>
      </c>
      <c r="F34" s="30">
        <f>AVERAGE('Globals PS1'!N34,'Globals PS2'!N34,'Globals PS3'!N34)</f>
        <v>1</v>
      </c>
      <c r="G34" s="30">
        <f>AVERAGE('Globals PS1'!O34,'Globals PS2'!O34,'Globals PS3'!O34)</f>
        <v>1</v>
      </c>
      <c r="H34" s="30">
        <f>AVERAGE('Globals PS1'!P34,'Globals PS2'!P34,'Globals PS3'!P34)</f>
        <v>1</v>
      </c>
      <c r="I34" s="22">
        <f>AVERAGE('Globals PS1'!Q34,'Globals PS2'!Q34,'Globals PS3'!Q34)</f>
        <v>0.60482840648735359</v>
      </c>
      <c r="J34" s="30">
        <f>AVERAGE('Globals PS1'!R34,'Globals PS2'!R34,'Globals PS3'!R34)</f>
        <v>0.58452281007674545</v>
      </c>
      <c r="K34" s="30">
        <f>AVERAGE('Globals PS1'!S34,'Globals PS2'!S34,'Globals PS3'!S34)</f>
        <v>0.58452281007674545</v>
      </c>
      <c r="L34" s="30">
        <f>AVERAGE('Globals PS1'!T34,'Globals PS2'!T34,'Globals PS3'!T34)</f>
        <v>0.58452281007674545</v>
      </c>
      <c r="M34" s="30">
        <f>AVERAGE('Globals PS1'!U34,'Globals PS2'!U34,'Globals PS3'!U34)</f>
        <v>0.9604815276048152</v>
      </c>
      <c r="N34" s="30">
        <f>AVERAGE('Globals PS1'!V34,'Globals PS2'!V34,'Globals PS3'!V34)</f>
        <v>0.9604815276048152</v>
      </c>
      <c r="O34" s="30">
        <f>AVERAGE('Globals PS1'!W34,'Globals PS2'!W34,'Globals PS3'!W34)</f>
        <v>0.9604815276048152</v>
      </c>
      <c r="P34" s="25">
        <f>AVERAGE('Globals PS1'!X34,'Globals PS2'!X34,'Globals PS3'!X34)</f>
        <v>0.58452281007674545</v>
      </c>
      <c r="R34" s="13" t="b">
        <f>IF(B34=MAX(B$8,B$21,B$34,B$47,B$60,B$73),TRUE,FALSE)</f>
        <v>0</v>
      </c>
      <c r="S34" s="14" t="b">
        <f>IF(I34=MAX(I$8,I$21,I$34,I$47,I$60,I$73),TRUE,FALSE)</f>
        <v>0</v>
      </c>
      <c r="T34" s="5" t="b">
        <f>IF(P34=MAX(P$8,P$21,P$34,P$47,P$60,P$73),TRUE,FALSE)</f>
        <v>0</v>
      </c>
    </row>
    <row r="35" spans="1:20" x14ac:dyDescent="0.35">
      <c r="A35" s="8" t="s">
        <v>9</v>
      </c>
      <c r="B35" s="19">
        <f>AVERAGE('Globals PS1'!J35,'Globals PS2'!J35,'Globals PS3'!J35)</f>
        <v>0.96909944515578317</v>
      </c>
      <c r="C35" s="30">
        <f>AVERAGE('Globals PS1'!K35,'Globals PS2'!K35,'Globals PS3'!K35)</f>
        <v>0.61316768691076773</v>
      </c>
      <c r="D35" s="30">
        <f>AVERAGE('Globals PS1'!L35,'Globals PS2'!L35,'Globals PS3'!L35)</f>
        <v>0.61316768691076773</v>
      </c>
      <c r="E35" s="30">
        <f>AVERAGE('Globals PS1'!M35,'Globals PS2'!M35,'Globals PS3'!M35)</f>
        <v>0.61316768691076773</v>
      </c>
      <c r="F35" s="30">
        <f>AVERAGE('Globals PS1'!N35,'Globals PS2'!N35,'Globals PS3'!N35)</f>
        <v>1</v>
      </c>
      <c r="G35" s="30">
        <f>AVERAGE('Globals PS1'!O35,'Globals PS2'!O35,'Globals PS3'!O35)</f>
        <v>1</v>
      </c>
      <c r="H35" s="30">
        <f>AVERAGE('Globals PS1'!P35,'Globals PS2'!P35,'Globals PS3'!P35)</f>
        <v>1</v>
      </c>
      <c r="I35" s="22">
        <f>AVERAGE('Globals PS1'!Q35,'Globals PS2'!Q35,'Globals PS3'!Q35)</f>
        <v>0.61316768691076773</v>
      </c>
      <c r="J35" s="30">
        <f>AVERAGE('Globals PS1'!R35,'Globals PS2'!R35,'Globals PS3'!R35)</f>
        <v>0.59556494072842636</v>
      </c>
      <c r="K35" s="30">
        <f>AVERAGE('Globals PS1'!S35,'Globals PS2'!S35,'Globals PS3'!S35)</f>
        <v>0.59556494072842636</v>
      </c>
      <c r="L35" s="30">
        <f>AVERAGE('Globals PS1'!T35,'Globals PS2'!T35,'Globals PS3'!T35)</f>
        <v>0.59556494072842636</v>
      </c>
      <c r="M35" s="30">
        <f>AVERAGE('Globals PS1'!U35,'Globals PS2'!U35,'Globals PS3'!U35)</f>
        <v>0.96909944515578317</v>
      </c>
      <c r="N35" s="30">
        <f>AVERAGE('Globals PS1'!V35,'Globals PS2'!V35,'Globals PS3'!V35)</f>
        <v>0.96909944515578317</v>
      </c>
      <c r="O35" s="30">
        <f>AVERAGE('Globals PS1'!W35,'Globals PS2'!W35,'Globals PS3'!W35)</f>
        <v>0.96909944515578317</v>
      </c>
      <c r="P35" s="25">
        <f>AVERAGE('Globals PS1'!X35,'Globals PS2'!X35,'Globals PS3'!X35)</f>
        <v>0.59556494072842636</v>
      </c>
      <c r="R35" s="13" t="b">
        <f>IF(B35=MAX(B$9,B$22,B$35,B$48,B$61,B$74),TRUE,FALSE)</f>
        <v>0</v>
      </c>
      <c r="S35" s="14" t="b">
        <f>IF(I35=MAX(I$9,I$22,I$35,I$48,I$61,I$74),TRUE,FALSE)</f>
        <v>0</v>
      </c>
      <c r="T35" s="5" t="b">
        <f>IF(P35=MAX(P$9,P$22,P$35,P$48,P$61,P$74),TRUE,FALSE)</f>
        <v>0</v>
      </c>
    </row>
    <row r="36" spans="1:20" x14ac:dyDescent="0.35">
      <c r="A36" s="8" t="s">
        <v>10</v>
      </c>
      <c r="B36" s="19">
        <f>AVERAGE('Globals PS1'!J36,'Globals PS2'!J36,'Globals PS3'!J36)</f>
        <v>0.99033816425120769</v>
      </c>
      <c r="C36" s="30">
        <f>AVERAGE('Globals PS1'!K36,'Globals PS2'!K36,'Globals PS3'!K36)</f>
        <v>0.63192362870403918</v>
      </c>
      <c r="D36" s="30">
        <f>AVERAGE('Globals PS1'!L36,'Globals PS2'!L36,'Globals PS3'!L36)</f>
        <v>0.63192362870403918</v>
      </c>
      <c r="E36" s="30">
        <f>AVERAGE('Globals PS1'!M36,'Globals PS2'!M36,'Globals PS3'!M36)</f>
        <v>0.63192362870403918</v>
      </c>
      <c r="F36" s="30">
        <f>AVERAGE('Globals PS1'!N36,'Globals PS2'!N36,'Globals PS3'!N36)</f>
        <v>1</v>
      </c>
      <c r="G36" s="30">
        <f>AVERAGE('Globals PS1'!O36,'Globals PS2'!O36,'Globals PS3'!O36)</f>
        <v>1</v>
      </c>
      <c r="H36" s="30">
        <f>AVERAGE('Globals PS1'!P36,'Globals PS2'!P36,'Globals PS3'!P36)</f>
        <v>1</v>
      </c>
      <c r="I36" s="22">
        <f>AVERAGE('Globals PS1'!Q36,'Globals PS2'!Q36,'Globals PS3'!Q36)</f>
        <v>0.63192362870403918</v>
      </c>
      <c r="J36" s="30">
        <f>AVERAGE('Globals PS1'!R36,'Globals PS2'!R36,'Globals PS3'!R36)</f>
        <v>0.62680239465736576</v>
      </c>
      <c r="K36" s="30">
        <f>AVERAGE('Globals PS1'!S36,'Globals PS2'!S36,'Globals PS3'!S36)</f>
        <v>0.62680239465736576</v>
      </c>
      <c r="L36" s="30">
        <f>AVERAGE('Globals PS1'!T36,'Globals PS2'!T36,'Globals PS3'!T36)</f>
        <v>0.62680239465736576</v>
      </c>
      <c r="M36" s="30">
        <f>AVERAGE('Globals PS1'!U36,'Globals PS2'!U36,'Globals PS3'!U36)</f>
        <v>0.99033816425120769</v>
      </c>
      <c r="N36" s="30">
        <f>AVERAGE('Globals PS1'!V36,'Globals PS2'!V36,'Globals PS3'!V36)</f>
        <v>0.99033816425120769</v>
      </c>
      <c r="O36" s="30">
        <f>AVERAGE('Globals PS1'!W36,'Globals PS2'!W36,'Globals PS3'!W36)</f>
        <v>0.99033816425120769</v>
      </c>
      <c r="P36" s="25">
        <f>AVERAGE('Globals PS1'!X36,'Globals PS2'!X36,'Globals PS3'!X36)</f>
        <v>0.62680239465736576</v>
      </c>
      <c r="R36" s="13" t="b">
        <f>IF(B36=MAX(B$10,B$23,B$36,B$49,B$62,B$75),TRUE,FALSE)</f>
        <v>1</v>
      </c>
      <c r="S36" s="14" t="b">
        <f>IF(I36=MAX(I$10,I$23,I$36,I$49,I$62,I$75),TRUE,FALSE)</f>
        <v>0</v>
      </c>
      <c r="T36" s="5" t="b">
        <f>IF(P36=MAX(P$10,P$23,P$36,P$49,P$62,P$75),TRUE,FALSE)</f>
        <v>0</v>
      </c>
    </row>
    <row r="37" spans="1:20" x14ac:dyDescent="0.35">
      <c r="A37" s="8" t="s">
        <v>11</v>
      </c>
      <c r="B37" s="19">
        <f>AVERAGE('Globals PS1'!J37,'Globals PS2'!J37,'Globals PS3'!J37)</f>
        <v>8.6179175509678938E-3</v>
      </c>
      <c r="C37" s="30">
        <f>AVERAGE('Globals PS1'!K37,'Globals PS2'!K37,'Globals PS3'!K37)</f>
        <v>1.8617433551401996E-2</v>
      </c>
      <c r="D37" s="30">
        <f>AVERAGE('Globals PS1'!L37,'Globals PS2'!L37,'Globals PS3'!L37)</f>
        <v>1.8617433551401996E-2</v>
      </c>
      <c r="E37" s="30">
        <f>AVERAGE('Globals PS1'!M37,'Globals PS2'!M37,'Globals PS3'!M37)</f>
        <v>1.8617433551401996E-2</v>
      </c>
      <c r="F37" s="30">
        <f>AVERAGE('Globals PS1'!N37,'Globals PS2'!N37,'Globals PS3'!N37)</f>
        <v>0</v>
      </c>
      <c r="G37" s="30">
        <f>AVERAGE('Globals PS1'!O37,'Globals PS2'!O37,'Globals PS3'!O37)</f>
        <v>0</v>
      </c>
      <c r="H37" s="30">
        <f>AVERAGE('Globals PS1'!P37,'Globals PS2'!P37,'Globals PS3'!P37)</f>
        <v>0</v>
      </c>
      <c r="I37" s="22">
        <f>AVERAGE('Globals PS1'!Q37,'Globals PS2'!Q37,'Globals PS3'!Q37)</f>
        <v>1.8617433551401996E-2</v>
      </c>
      <c r="J37" s="30">
        <f>AVERAGE('Globals PS1'!R37,'Globals PS2'!R37,'Globals PS3'!R37)</f>
        <v>1.9844518791597543E-2</v>
      </c>
      <c r="K37" s="30">
        <f>AVERAGE('Globals PS1'!S37,'Globals PS2'!S37,'Globals PS3'!S37)</f>
        <v>1.9844518791597543E-2</v>
      </c>
      <c r="L37" s="30">
        <f>AVERAGE('Globals PS1'!T37,'Globals PS2'!T37,'Globals PS3'!T37)</f>
        <v>1.9844518791597543E-2</v>
      </c>
      <c r="M37" s="30">
        <f>AVERAGE('Globals PS1'!U37,'Globals PS2'!U37,'Globals PS3'!U37)</f>
        <v>8.6179175509678938E-3</v>
      </c>
      <c r="N37" s="30">
        <f>AVERAGE('Globals PS1'!V37,'Globals PS2'!V37,'Globals PS3'!V37)</f>
        <v>8.6179175509678938E-3</v>
      </c>
      <c r="O37" s="30">
        <f>AVERAGE('Globals PS1'!W37,'Globals PS2'!W37,'Globals PS3'!W37)</f>
        <v>8.6179175509678938E-3</v>
      </c>
      <c r="P37" s="25">
        <f>AVERAGE('Globals PS1'!X37,'Globals PS2'!X37,'Globals PS3'!X37)</f>
        <v>1.9844518791597543E-2</v>
      </c>
      <c r="R37" s="13" t="b">
        <f>IF(B37=MIN(B$11,B$24,B$37,B$50,B$63,B$76),TRUE,FALSE)</f>
        <v>1</v>
      </c>
      <c r="S37" s="14" t="b">
        <f>IF(I37=MIN(I$11,I$24,I$37,I$50,I$63,I$76),TRUE,FALSE)</f>
        <v>0</v>
      </c>
      <c r="T37" s="5" t="b">
        <f>IF(P37=MIN(P$11,P$24,P$37,P$50,P$63,P$76),TRUE,FALSE)</f>
        <v>0</v>
      </c>
    </row>
    <row r="38" spans="1:20" ht="15" thickBot="1" x14ac:dyDescent="0.4">
      <c r="A38" s="4" t="s">
        <v>12</v>
      </c>
      <c r="B38" s="20">
        <f>AVERAGE('Globals PS1'!J38,'Globals PS2'!J38,'Globals PS3'!J38)</f>
        <v>2.9856636646392449E-2</v>
      </c>
      <c r="C38" s="31">
        <f>AVERAGE('Globals PS1'!K38,'Globals PS2'!K38,'Globals PS3'!K38)</f>
        <v>5.7662198815857178E-2</v>
      </c>
      <c r="D38" s="31">
        <f>AVERAGE('Globals PS1'!L38,'Globals PS2'!L38,'Globals PS3'!L38)</f>
        <v>5.7662198815857178E-2</v>
      </c>
      <c r="E38" s="31">
        <f>AVERAGE('Globals PS1'!M38,'Globals PS2'!M38,'Globals PS3'!M38)</f>
        <v>5.7662198815857178E-2</v>
      </c>
      <c r="F38" s="31">
        <f>AVERAGE('Globals PS1'!N38,'Globals PS2'!N38,'Globals PS3'!N38)</f>
        <v>1.2024215168125832E-2</v>
      </c>
      <c r="G38" s="31">
        <f>AVERAGE('Globals PS1'!O38,'Globals PS2'!O38,'Globals PS3'!O38)</f>
        <v>0</v>
      </c>
      <c r="H38" s="31">
        <f>AVERAGE('Globals PS1'!P38,'Globals PS2'!P38,'Globals PS3'!P38)</f>
        <v>0</v>
      </c>
      <c r="I38" s="23">
        <f>AVERAGE('Globals PS1'!Q38,'Globals PS2'!Q38,'Globals PS3'!Q38)</f>
        <v>5.7662198815857178E-2</v>
      </c>
      <c r="J38" s="31">
        <f>AVERAGE('Globals PS1'!R38,'Globals PS2'!R38,'Globals PS3'!R38)</f>
        <v>7.0870592771373531E-2</v>
      </c>
      <c r="K38" s="31">
        <f>AVERAGE('Globals PS1'!S38,'Globals PS2'!S38,'Globals PS3'!S38)</f>
        <v>7.0870592771373531E-2</v>
      </c>
      <c r="L38" s="31">
        <f>AVERAGE('Globals PS1'!T38,'Globals PS2'!T38,'Globals PS3'!T38)</f>
        <v>7.0870592771373531E-2</v>
      </c>
      <c r="M38" s="31">
        <f>AVERAGE('Globals PS1'!U38,'Globals PS2'!U38,'Globals PS3'!U38)</f>
        <v>4.089256015686412E-2</v>
      </c>
      <c r="N38" s="31">
        <f>AVERAGE('Globals PS1'!V38,'Globals PS2'!V38,'Globals PS3'!V38)</f>
        <v>2.9856636646392449E-2</v>
      </c>
      <c r="O38" s="31">
        <f>AVERAGE('Globals PS1'!W38,'Globals PS2'!W38,'Globals PS3'!W38)</f>
        <v>2.9856636646392449E-2</v>
      </c>
      <c r="P38" s="26">
        <f>AVERAGE('Globals PS1'!X38,'Globals PS2'!X38,'Globals PS3'!X38)</f>
        <v>7.0870592771373531E-2</v>
      </c>
      <c r="R38" s="15" t="b">
        <f>IF(B38=MIN(B$12,B$25,B$38,B$51,B$64,B$77),TRUE,FALSE)</f>
        <v>1</v>
      </c>
      <c r="S38" s="16" t="b">
        <f>IF(I38=MIN(I$12,I$25,I$38,I$51,I$64,I$77),TRUE,FALSE)</f>
        <v>0</v>
      </c>
      <c r="T38" s="17" t="b">
        <f>IF(P38=MIN(P$12,P$25,P$38,P$51,P$64,P$77),TRUE,FALSE)</f>
        <v>0</v>
      </c>
    </row>
    <row r="39" spans="1:20" ht="15" thickBot="1" x14ac:dyDescent="0.4"/>
    <row r="40" spans="1:20" ht="15" thickBot="1" x14ac:dyDescent="0.4">
      <c r="A40" s="1" t="s">
        <v>1</v>
      </c>
      <c r="B40" s="2" t="s">
        <v>2</v>
      </c>
      <c r="C40" s="3"/>
    </row>
    <row r="41" spans="1:20" ht="15" thickBot="1" x14ac:dyDescent="0.4">
      <c r="A41" s="4" t="s">
        <v>0</v>
      </c>
      <c r="B41" s="6" t="s">
        <v>30</v>
      </c>
      <c r="C41" s="3"/>
    </row>
    <row r="42" spans="1:20" ht="15" thickBot="1" x14ac:dyDescent="0.4">
      <c r="A42" s="1"/>
      <c r="B42" s="9" t="s">
        <v>13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18</v>
      </c>
      <c r="H42" s="2" t="s">
        <v>19</v>
      </c>
      <c r="I42" s="10" t="s">
        <v>20</v>
      </c>
      <c r="J42" s="2" t="s">
        <v>21</v>
      </c>
      <c r="K42" s="2" t="s">
        <v>22</v>
      </c>
      <c r="L42" s="2" t="s">
        <v>23</v>
      </c>
      <c r="M42" s="2" t="s">
        <v>24</v>
      </c>
      <c r="N42" s="2" t="s">
        <v>25</v>
      </c>
      <c r="O42" s="2" t="s">
        <v>26</v>
      </c>
      <c r="P42" s="11" t="s">
        <v>27</v>
      </c>
      <c r="R42" s="6" t="s">
        <v>13</v>
      </c>
      <c r="S42" s="2" t="s">
        <v>20</v>
      </c>
      <c r="T42" s="3" t="s">
        <v>27</v>
      </c>
    </row>
    <row r="43" spans="1:20" x14ac:dyDescent="0.35">
      <c r="A43" s="7" t="s">
        <v>4</v>
      </c>
      <c r="B43" s="18">
        <f>AVERAGE('Globals PS1'!J43,'Globals PS2'!J43,'Globals PS3'!J43)</f>
        <v>0.97517766021835339</v>
      </c>
      <c r="C43" s="29">
        <f>AVERAGE('Globals PS1'!K43,'Globals PS2'!K43,'Globals PS3'!K43)</f>
        <v>0.63478403757454138</v>
      </c>
      <c r="D43" s="29">
        <f>AVERAGE('Globals PS1'!L43,'Globals PS2'!L43,'Globals PS3'!L43)</f>
        <v>0.63478403757454138</v>
      </c>
      <c r="E43" s="29">
        <f>AVERAGE('Globals PS1'!M43,'Globals PS2'!M43,'Globals PS3'!M43)</f>
        <v>0.63478403757454138</v>
      </c>
      <c r="F43" s="29">
        <f>AVERAGE('Globals PS1'!N43,'Globals PS2'!N43,'Globals PS3'!N43)</f>
        <v>0.99980071313122731</v>
      </c>
      <c r="G43" s="29">
        <f>AVERAGE('Globals PS1'!O43,'Globals PS2'!O43,'Globals PS3'!O43)</f>
        <v>1</v>
      </c>
      <c r="H43" s="29">
        <f>AVERAGE('Globals PS1'!P43,'Globals PS2'!P43,'Globals PS3'!P43)</f>
        <v>1</v>
      </c>
      <c r="I43" s="21">
        <f>AVERAGE('Globals PS1'!Q43,'Globals PS2'!Q43,'Globals PS3'!Q43)</f>
        <v>0.63478403757454138</v>
      </c>
      <c r="J43" s="29">
        <f>AVERAGE('Globals PS1'!R43,'Globals PS2'!R43,'Globals PS3'!R43)</f>
        <v>0.62180679094305791</v>
      </c>
      <c r="K43" s="29">
        <f>AVERAGE('Globals PS1'!S43,'Globals PS2'!S43,'Globals PS3'!S43)</f>
        <v>0.62180679094305791</v>
      </c>
      <c r="L43" s="29">
        <f>AVERAGE('Globals PS1'!T43,'Globals PS2'!T43,'Globals PS3'!T43)</f>
        <v>0.62180679094305791</v>
      </c>
      <c r="M43" s="29">
        <f>AVERAGE('Globals PS1'!U43,'Globals PS2'!U43,'Globals PS3'!U43)</f>
        <v>0.9749947530922195</v>
      </c>
      <c r="N43" s="29">
        <f>AVERAGE('Globals PS1'!V43,'Globals PS2'!V43,'Globals PS3'!V43)</f>
        <v>0.97517766021835339</v>
      </c>
      <c r="O43" s="29">
        <f>AVERAGE('Globals PS1'!W43,'Globals PS2'!W43,'Globals PS3'!W43)</f>
        <v>0.97517766021835339</v>
      </c>
      <c r="P43" s="24">
        <f>AVERAGE('Globals PS1'!X43,'Globals PS2'!X43,'Globals PS3'!X43)</f>
        <v>0.62180679094305791</v>
      </c>
      <c r="R43" s="27" t="b">
        <f>IF(B43=MAX(B$4,B$17,B$30,B$43,B$56,B$69),TRUE,FALSE)</f>
        <v>0</v>
      </c>
      <c r="S43" s="12" t="b">
        <f>IF(I43=MAX(I$4,I$17,I$30,I$43,I$56,I$69),TRUE,FALSE)</f>
        <v>1</v>
      </c>
      <c r="T43" s="28" t="b">
        <f>IF(P43=MAX(P$4,P$17,P$30,P$43,P$56,P$69),TRUE,FALSE)</f>
        <v>1</v>
      </c>
    </row>
    <row r="44" spans="1:20" x14ac:dyDescent="0.35">
      <c r="A44" s="8" t="s">
        <v>5</v>
      </c>
      <c r="B44" s="19">
        <f>AVERAGE('Globals PS1'!J44,'Globals PS2'!J44,'Globals PS3'!J44)</f>
        <v>1.2691484667697392E-2</v>
      </c>
      <c r="C44" s="30">
        <f>AVERAGE('Globals PS1'!K44,'Globals PS2'!K44,'Globals PS3'!K44)</f>
        <v>2.4783037444992214E-2</v>
      </c>
      <c r="D44" s="30">
        <f>AVERAGE('Globals PS1'!L44,'Globals PS2'!L44,'Globals PS3'!L44)</f>
        <v>2.4783037444992214E-2</v>
      </c>
      <c r="E44" s="30">
        <f>AVERAGE('Globals PS1'!M44,'Globals PS2'!M44,'Globals PS3'!M44)</f>
        <v>2.4783037444992214E-2</v>
      </c>
      <c r="F44" s="30">
        <f>AVERAGE('Globals PS1'!N44,'Globals PS2'!N44,'Globals PS3'!N44)</f>
        <v>9.9643434386378362E-4</v>
      </c>
      <c r="G44" s="30">
        <f>AVERAGE('Globals PS1'!O44,'Globals PS2'!O44,'Globals PS3'!O44)</f>
        <v>0</v>
      </c>
      <c r="H44" s="30">
        <f>AVERAGE('Globals PS1'!P44,'Globals PS2'!P44,'Globals PS3'!P44)</f>
        <v>0</v>
      </c>
      <c r="I44" s="22">
        <f>AVERAGE('Globals PS1'!Q44,'Globals PS2'!Q44,'Globals PS3'!Q44)</f>
        <v>2.4783037444992214E-2</v>
      </c>
      <c r="J44" s="30">
        <f>AVERAGE('Globals PS1'!R44,'Globals PS2'!R44,'Globals PS3'!R44)</f>
        <v>2.9707101869871355E-2</v>
      </c>
      <c r="K44" s="30">
        <f>AVERAGE('Globals PS1'!S44,'Globals PS2'!S44,'Globals PS3'!S44)</f>
        <v>2.9707101869871355E-2</v>
      </c>
      <c r="L44" s="30">
        <f>AVERAGE('Globals PS1'!T44,'Globals PS2'!T44,'Globals PS3'!T44)</f>
        <v>2.9707101869871355E-2</v>
      </c>
      <c r="M44" s="30">
        <f>AVERAGE('Globals PS1'!U44,'Globals PS2'!U44,'Globals PS3'!U44)</f>
        <v>1.2994281741022913E-2</v>
      </c>
      <c r="N44" s="30">
        <f>AVERAGE('Globals PS1'!V44,'Globals PS2'!V44,'Globals PS3'!V44)</f>
        <v>1.2691484667697392E-2</v>
      </c>
      <c r="O44" s="30">
        <f>AVERAGE('Globals PS1'!W44,'Globals PS2'!W44,'Globals PS3'!W44)</f>
        <v>1.2691484667697392E-2</v>
      </c>
      <c r="P44" s="25">
        <f>AVERAGE('Globals PS1'!X44,'Globals PS2'!X44,'Globals PS3'!X44)</f>
        <v>2.9707101869871355E-2</v>
      </c>
      <c r="R44" s="13" t="b">
        <f>IF(B44=MIN(B$5,B$18,B$31,B$44,B$57,B$70),TRUE,FALSE)</f>
        <v>0</v>
      </c>
      <c r="S44" s="14" t="b">
        <f>IF(I44=MIN(I$5,I$18,I$31,I$44,I$57,I$70),TRUE,FALSE)</f>
        <v>0</v>
      </c>
      <c r="T44" s="5" t="b">
        <f>IF(P44=MIN(P$5,P$18,P$31,P$44,P$57,P$70),TRUE,FALSE)</f>
        <v>0</v>
      </c>
    </row>
    <row r="45" spans="1:20" x14ac:dyDescent="0.35">
      <c r="A45" s="8" t="s">
        <v>6</v>
      </c>
      <c r="B45" s="19">
        <f>AVERAGE('Globals PS1'!J45,'Globals PS2'!J45,'Globals PS3'!J45)</f>
        <v>0.9604815276048152</v>
      </c>
      <c r="C45" s="30">
        <f>AVERAGE('Globals PS1'!K45,'Globals PS2'!K45,'Globals PS3'!K45)</f>
        <v>0.58406057253644217</v>
      </c>
      <c r="D45" s="30">
        <f>AVERAGE('Globals PS1'!L45,'Globals PS2'!L45,'Globals PS3'!L45)</f>
        <v>0.58406057253644217</v>
      </c>
      <c r="E45" s="30">
        <f>AVERAGE('Globals PS1'!M45,'Globals PS2'!M45,'Globals PS3'!M45)</f>
        <v>0.58406057253644217</v>
      </c>
      <c r="F45" s="30">
        <f>AVERAGE('Globals PS1'!N45,'Globals PS2'!N45,'Globals PS3'!N45)</f>
        <v>0.99501782828068108</v>
      </c>
      <c r="G45" s="30">
        <f>AVERAGE('Globals PS1'!O45,'Globals PS2'!O45,'Globals PS3'!O45)</f>
        <v>1</v>
      </c>
      <c r="H45" s="30">
        <f>AVERAGE('Globals PS1'!P45,'Globals PS2'!P45,'Globals PS3'!P45)</f>
        <v>1</v>
      </c>
      <c r="I45" s="22">
        <f>AVERAGE('Globals PS1'!Q45,'Globals PS2'!Q45,'Globals PS3'!Q45)</f>
        <v>0.58406057253644217</v>
      </c>
      <c r="J45" s="30">
        <f>AVERAGE('Globals PS1'!R45,'Globals PS2'!R45,'Globals PS3'!R45)</f>
        <v>0.56518321704445229</v>
      </c>
      <c r="K45" s="30">
        <f>AVERAGE('Globals PS1'!S45,'Globals PS2'!S45,'Globals PS3'!S45)</f>
        <v>0.56518321704445229</v>
      </c>
      <c r="L45" s="30">
        <f>AVERAGE('Globals PS1'!T45,'Globals PS2'!T45,'Globals PS3'!T45)</f>
        <v>0.56518321704445229</v>
      </c>
      <c r="M45" s="30">
        <f>AVERAGE('Globals PS1'!U45,'Globals PS2'!U45,'Globals PS3'!U45)</f>
        <v>0.95590884945146781</v>
      </c>
      <c r="N45" s="30">
        <f>AVERAGE('Globals PS1'!V45,'Globals PS2'!V45,'Globals PS3'!V45)</f>
        <v>0.9604815276048152</v>
      </c>
      <c r="O45" s="30">
        <f>AVERAGE('Globals PS1'!W45,'Globals PS2'!W45,'Globals PS3'!W45)</f>
        <v>0.9604815276048152</v>
      </c>
      <c r="P45" s="25">
        <f>AVERAGE('Globals PS1'!X45,'Globals PS2'!X45,'Globals PS3'!X45)</f>
        <v>0.56518321704445229</v>
      </c>
      <c r="R45" s="13" t="b">
        <f>IF(B45=MAX(B$6,B$19,B$32,B$45,B$58,B$71),TRUE,FALSE)</f>
        <v>1</v>
      </c>
      <c r="S45" s="14" t="b">
        <f>IF(I45=MAX(I$6,I$19,I$32,I$45,I$58,I$71),TRUE,FALSE)</f>
        <v>0</v>
      </c>
      <c r="T45" s="5" t="b">
        <f>IF(P45=MAX(P$6,P$19,P$32,P$45,P$58,P$71),TRUE,FALSE)</f>
        <v>0</v>
      </c>
    </row>
    <row r="46" spans="1:20" x14ac:dyDescent="0.35">
      <c r="A46" s="8" t="s">
        <v>7</v>
      </c>
      <c r="B46" s="19">
        <f>AVERAGE('Globals PS1'!J46,'Globals PS2'!J46,'Globals PS3'!J46)</f>
        <v>0.9604815276048152</v>
      </c>
      <c r="C46" s="30">
        <f>AVERAGE('Globals PS1'!K46,'Globals PS2'!K46,'Globals PS3'!K46)</f>
        <v>0.61856925579914412</v>
      </c>
      <c r="D46" s="30">
        <f>AVERAGE('Globals PS1'!L46,'Globals PS2'!L46,'Globals PS3'!L46)</f>
        <v>0.61856925579914412</v>
      </c>
      <c r="E46" s="30">
        <f>AVERAGE('Globals PS1'!M46,'Globals PS2'!M46,'Globals PS3'!M46)</f>
        <v>0.61856925579914412</v>
      </c>
      <c r="F46" s="30">
        <f>AVERAGE('Globals PS1'!N46,'Globals PS2'!N46,'Globals PS3'!N46)</f>
        <v>1</v>
      </c>
      <c r="G46" s="30">
        <f>AVERAGE('Globals PS1'!O46,'Globals PS2'!O46,'Globals PS3'!O46)</f>
        <v>1</v>
      </c>
      <c r="H46" s="30">
        <f>AVERAGE('Globals PS1'!P46,'Globals PS2'!P46,'Globals PS3'!P46)</f>
        <v>1</v>
      </c>
      <c r="I46" s="22">
        <f>AVERAGE('Globals PS1'!Q46,'Globals PS2'!Q46,'Globals PS3'!Q46)</f>
        <v>0.61856925579914412</v>
      </c>
      <c r="J46" s="30">
        <f>AVERAGE('Globals PS1'!R46,'Globals PS2'!R46,'Globals PS3'!R46)</f>
        <v>0.60275382034324354</v>
      </c>
      <c r="K46" s="30">
        <f>AVERAGE('Globals PS1'!S46,'Globals PS2'!S46,'Globals PS3'!S46)</f>
        <v>0.60275382034324354</v>
      </c>
      <c r="L46" s="30">
        <f>AVERAGE('Globals PS1'!T46,'Globals PS2'!T46,'Globals PS3'!T46)</f>
        <v>0.60275382034324354</v>
      </c>
      <c r="M46" s="30">
        <f>AVERAGE('Globals PS1'!U46,'Globals PS2'!U46,'Globals PS3'!U46)</f>
        <v>0.9604815276048152</v>
      </c>
      <c r="N46" s="30">
        <f>AVERAGE('Globals PS1'!V46,'Globals PS2'!V46,'Globals PS3'!V46)</f>
        <v>0.9604815276048152</v>
      </c>
      <c r="O46" s="30">
        <f>AVERAGE('Globals PS1'!W46,'Globals PS2'!W46,'Globals PS3'!W46)</f>
        <v>0.9604815276048152</v>
      </c>
      <c r="P46" s="25">
        <f>AVERAGE('Globals PS1'!X46,'Globals PS2'!X46,'Globals PS3'!X46)</f>
        <v>0.60275382034324354</v>
      </c>
      <c r="R46" s="13" t="b">
        <f>IF(B46=MAX(B$7,B$20,B$33,B$46,B$59,B$72),TRUE,FALSE)</f>
        <v>1</v>
      </c>
      <c r="S46" s="14" t="b">
        <f>IF(I46=MAX(I$7,I$20,I$33,I$46,I$59,I$72),TRUE,FALSE)</f>
        <v>0</v>
      </c>
      <c r="T46" s="5" t="b">
        <f>IF(P46=MAX(P$7,P$20,P$33,P$46,P$59,P$72),TRUE,FALSE)</f>
        <v>0</v>
      </c>
    </row>
    <row r="47" spans="1:20" x14ac:dyDescent="0.35">
      <c r="A47" s="8" t="s">
        <v>8</v>
      </c>
      <c r="B47" s="19">
        <f>AVERAGE('Globals PS1'!J47,'Globals PS2'!J47,'Globals PS3'!J47)</f>
        <v>0.98122065727699537</v>
      </c>
      <c r="C47" s="30">
        <f>AVERAGE('Globals PS1'!K47,'Globals PS2'!K47,'Globals PS3'!K47)</f>
        <v>0.63183762490527695</v>
      </c>
      <c r="D47" s="30">
        <f>AVERAGE('Globals PS1'!L47,'Globals PS2'!L47,'Globals PS3'!L47)</f>
        <v>0.63183762490527695</v>
      </c>
      <c r="E47" s="30">
        <f>AVERAGE('Globals PS1'!M47,'Globals PS2'!M47,'Globals PS3'!M47)</f>
        <v>0.63183762490527695</v>
      </c>
      <c r="F47" s="30">
        <f>AVERAGE('Globals PS1'!N47,'Globals PS2'!N47,'Globals PS3'!N47)</f>
        <v>1</v>
      </c>
      <c r="G47" s="30">
        <f>AVERAGE('Globals PS1'!O47,'Globals PS2'!O47,'Globals PS3'!O47)</f>
        <v>1</v>
      </c>
      <c r="H47" s="30">
        <f>AVERAGE('Globals PS1'!P47,'Globals PS2'!P47,'Globals PS3'!P47)</f>
        <v>1</v>
      </c>
      <c r="I47" s="22">
        <f>AVERAGE('Globals PS1'!Q47,'Globals PS2'!Q47,'Globals PS3'!Q47)</f>
        <v>0.63183762490527695</v>
      </c>
      <c r="J47" s="30">
        <f>AVERAGE('Globals PS1'!R47,'Globals PS2'!R47,'Globals PS3'!R47)</f>
        <v>0.61686416819583856</v>
      </c>
      <c r="K47" s="30">
        <f>AVERAGE('Globals PS1'!S47,'Globals PS2'!S47,'Globals PS3'!S47)</f>
        <v>0.61686416819583856</v>
      </c>
      <c r="L47" s="30">
        <f>AVERAGE('Globals PS1'!T47,'Globals PS2'!T47,'Globals PS3'!T47)</f>
        <v>0.61686416819583856</v>
      </c>
      <c r="M47" s="30">
        <f>AVERAGE('Globals PS1'!U47,'Globals PS2'!U47,'Globals PS3'!U47)</f>
        <v>0.98122065727699537</v>
      </c>
      <c r="N47" s="30">
        <f>AVERAGE('Globals PS1'!V47,'Globals PS2'!V47,'Globals PS3'!V47)</f>
        <v>0.98122065727699537</v>
      </c>
      <c r="O47" s="30">
        <f>AVERAGE('Globals PS1'!W47,'Globals PS2'!W47,'Globals PS3'!W47)</f>
        <v>0.98122065727699537</v>
      </c>
      <c r="P47" s="25">
        <f>AVERAGE('Globals PS1'!X47,'Globals PS2'!X47,'Globals PS3'!X47)</f>
        <v>0.61686416819583856</v>
      </c>
      <c r="R47" s="13" t="b">
        <f>IF(B47=MAX(B$8,B$21,B$34,B$47,B$60,B$73),TRUE,FALSE)</f>
        <v>1</v>
      </c>
      <c r="S47" s="14" t="b">
        <f>IF(I47=MAX(I$8,I$21,I$34,I$47,I$60,I$73),TRUE,FALSE)</f>
        <v>0</v>
      </c>
      <c r="T47" s="5" t="b">
        <f>IF(P47=MAX(P$8,P$21,P$34,P$47,P$60,P$73),TRUE,FALSE)</f>
        <v>0</v>
      </c>
    </row>
    <row r="48" spans="1:20" x14ac:dyDescent="0.35">
      <c r="A48" s="8" t="s">
        <v>9</v>
      </c>
      <c r="B48" s="19">
        <f>AVERAGE('Globals PS1'!J48,'Globals PS2'!J48,'Globals PS3'!J48)</f>
        <v>0.98122065727699537</v>
      </c>
      <c r="C48" s="30">
        <f>AVERAGE('Globals PS1'!K48,'Globals PS2'!K48,'Globals PS3'!K48)</f>
        <v>0.65298969041138244</v>
      </c>
      <c r="D48" s="30">
        <f>AVERAGE('Globals PS1'!L48,'Globals PS2'!L48,'Globals PS3'!L48)</f>
        <v>0.65298969041138244</v>
      </c>
      <c r="E48" s="30">
        <f>AVERAGE('Globals PS1'!M48,'Globals PS2'!M48,'Globals PS3'!M48)</f>
        <v>0.65298969041138244</v>
      </c>
      <c r="F48" s="30">
        <f>AVERAGE('Globals PS1'!N48,'Globals PS2'!N48,'Globals PS3'!N48)</f>
        <v>1</v>
      </c>
      <c r="G48" s="30">
        <f>AVERAGE('Globals PS1'!O48,'Globals PS2'!O48,'Globals PS3'!O48)</f>
        <v>1</v>
      </c>
      <c r="H48" s="30">
        <f>AVERAGE('Globals PS1'!P48,'Globals PS2'!P48,'Globals PS3'!P48)</f>
        <v>1</v>
      </c>
      <c r="I48" s="22">
        <f>AVERAGE('Globals PS1'!Q48,'Globals PS2'!Q48,'Globals PS3'!Q48)</f>
        <v>0.65298969041138244</v>
      </c>
      <c r="J48" s="30">
        <f>AVERAGE('Globals PS1'!R48,'Globals PS2'!R48,'Globals PS3'!R48)</f>
        <v>0.64629497544300374</v>
      </c>
      <c r="K48" s="30">
        <f>AVERAGE('Globals PS1'!S48,'Globals PS2'!S48,'Globals PS3'!S48)</f>
        <v>0.64629497544300374</v>
      </c>
      <c r="L48" s="30">
        <f>AVERAGE('Globals PS1'!T48,'Globals PS2'!T48,'Globals PS3'!T48)</f>
        <v>0.64629497544300374</v>
      </c>
      <c r="M48" s="30">
        <f>AVERAGE('Globals PS1'!U48,'Globals PS2'!U48,'Globals PS3'!U48)</f>
        <v>0.98122065727699537</v>
      </c>
      <c r="N48" s="30">
        <f>AVERAGE('Globals PS1'!V48,'Globals PS2'!V48,'Globals PS3'!V48)</f>
        <v>0.98122065727699537</v>
      </c>
      <c r="O48" s="30">
        <f>AVERAGE('Globals PS1'!W48,'Globals PS2'!W48,'Globals PS3'!W48)</f>
        <v>0.98122065727699537</v>
      </c>
      <c r="P48" s="25">
        <f>AVERAGE('Globals PS1'!X48,'Globals PS2'!X48,'Globals PS3'!X48)</f>
        <v>0.64629497544300374</v>
      </c>
      <c r="R48" s="13" t="b">
        <f>IF(B48=MAX(B$9,B$22,B$35,B$48,B$61,B$74),TRUE,FALSE)</f>
        <v>1</v>
      </c>
      <c r="S48" s="14" t="b">
        <f>IF(I48=MAX(I$9,I$22,I$35,I$48,I$61,I$74),TRUE,FALSE)</f>
        <v>1</v>
      </c>
      <c r="T48" s="5" t="b">
        <f>IF(P48=MAX(P$9,P$22,P$35,P$48,P$61,P$74),TRUE,FALSE)</f>
        <v>1</v>
      </c>
    </row>
    <row r="49" spans="1:20" x14ac:dyDescent="0.35">
      <c r="A49" s="8" t="s">
        <v>10</v>
      </c>
      <c r="B49" s="19">
        <f>AVERAGE('Globals PS1'!J49,'Globals PS2'!J49,'Globals PS3'!J49)</f>
        <v>0.99033816425120769</v>
      </c>
      <c r="C49" s="30">
        <f>AVERAGE('Globals PS1'!K49,'Globals PS2'!K49,'Globals PS3'!K49)</f>
        <v>0.67622850958453962</v>
      </c>
      <c r="D49" s="30">
        <f>AVERAGE('Globals PS1'!L49,'Globals PS2'!L49,'Globals PS3'!L49)</f>
        <v>0.67622850958453962</v>
      </c>
      <c r="E49" s="30">
        <f>AVERAGE('Globals PS1'!M49,'Globals PS2'!M49,'Globals PS3'!M49)</f>
        <v>0.67622850958453962</v>
      </c>
      <c r="F49" s="30">
        <f>AVERAGE('Globals PS1'!N49,'Globals PS2'!N49,'Globals PS3'!N49)</f>
        <v>1</v>
      </c>
      <c r="G49" s="30">
        <f>AVERAGE('Globals PS1'!O49,'Globals PS2'!O49,'Globals PS3'!O49)</f>
        <v>1</v>
      </c>
      <c r="H49" s="30">
        <f>AVERAGE('Globals PS1'!P49,'Globals PS2'!P49,'Globals PS3'!P49)</f>
        <v>1</v>
      </c>
      <c r="I49" s="22">
        <f>AVERAGE('Globals PS1'!Q49,'Globals PS2'!Q49,'Globals PS3'!Q49)</f>
        <v>0.67622850958453962</v>
      </c>
      <c r="J49" s="30">
        <f>AVERAGE('Globals PS1'!R49,'Globals PS2'!R49,'Globals PS3'!R49)</f>
        <v>0.6707294794733184</v>
      </c>
      <c r="K49" s="30">
        <f>AVERAGE('Globals PS1'!S49,'Globals PS2'!S49,'Globals PS3'!S49)</f>
        <v>0.6707294794733184</v>
      </c>
      <c r="L49" s="30">
        <f>AVERAGE('Globals PS1'!T49,'Globals PS2'!T49,'Globals PS3'!T49)</f>
        <v>0.6707294794733184</v>
      </c>
      <c r="M49" s="30">
        <f>AVERAGE('Globals PS1'!U49,'Globals PS2'!U49,'Globals PS3'!U49)</f>
        <v>0.99033816425120769</v>
      </c>
      <c r="N49" s="30">
        <f>AVERAGE('Globals PS1'!V49,'Globals PS2'!V49,'Globals PS3'!V49)</f>
        <v>0.99033816425120769</v>
      </c>
      <c r="O49" s="30">
        <f>AVERAGE('Globals PS1'!W49,'Globals PS2'!W49,'Globals PS3'!W49)</f>
        <v>0.99033816425120769</v>
      </c>
      <c r="P49" s="25">
        <f>AVERAGE('Globals PS1'!X49,'Globals PS2'!X49,'Globals PS3'!X49)</f>
        <v>0.6707294794733184</v>
      </c>
      <c r="R49" s="13" t="b">
        <f>IF(B49=MAX(B$10,B$23,B$36,B$49,B$62,B$75),TRUE,FALSE)</f>
        <v>1</v>
      </c>
      <c r="S49" s="14" t="b">
        <f>IF(I49=MAX(I$10,I$23,I$36,I$49,I$62,I$75),TRUE,FALSE)</f>
        <v>1</v>
      </c>
      <c r="T49" s="5" t="b">
        <f>IF(P49=MAX(P$10,P$23,P$36,P$49,P$62,P$75),TRUE,FALSE)</f>
        <v>1</v>
      </c>
    </row>
    <row r="50" spans="1:20" x14ac:dyDescent="0.35">
      <c r="A50" s="8" t="s">
        <v>11</v>
      </c>
      <c r="B50" s="19">
        <f>AVERAGE('Globals PS1'!J50,'Globals PS2'!J50,'Globals PS3'!J50)</f>
        <v>2.0739129672180018E-2</v>
      </c>
      <c r="C50" s="30">
        <f>AVERAGE('Globals PS1'!K50,'Globals PS2'!K50,'Globals PS3'!K50)</f>
        <v>3.442043461223817E-2</v>
      </c>
      <c r="D50" s="30">
        <f>AVERAGE('Globals PS1'!L50,'Globals PS2'!L50,'Globals PS3'!L50)</f>
        <v>3.442043461223817E-2</v>
      </c>
      <c r="E50" s="30">
        <f>AVERAGE('Globals PS1'!M50,'Globals PS2'!M50,'Globals PS3'!M50)</f>
        <v>3.442043461223817E-2</v>
      </c>
      <c r="F50" s="30">
        <f>AVERAGE('Globals PS1'!N50,'Globals PS2'!N50,'Globals PS3'!N50)</f>
        <v>0</v>
      </c>
      <c r="G50" s="30">
        <f>AVERAGE('Globals PS1'!O50,'Globals PS2'!O50,'Globals PS3'!O50)</f>
        <v>0</v>
      </c>
      <c r="H50" s="30">
        <f>AVERAGE('Globals PS1'!P50,'Globals PS2'!P50,'Globals PS3'!P50)</f>
        <v>0</v>
      </c>
      <c r="I50" s="22">
        <f>AVERAGE('Globals PS1'!Q50,'Globals PS2'!Q50,'Globals PS3'!Q50)</f>
        <v>3.442043461223817E-2</v>
      </c>
      <c r="J50" s="30">
        <f>AVERAGE('Globals PS1'!R50,'Globals PS2'!R50,'Globals PS3'!R50)</f>
        <v>4.3541155099760163E-2</v>
      </c>
      <c r="K50" s="30">
        <f>AVERAGE('Globals PS1'!S50,'Globals PS2'!S50,'Globals PS3'!S50)</f>
        <v>4.3541155099760163E-2</v>
      </c>
      <c r="L50" s="30">
        <f>AVERAGE('Globals PS1'!T50,'Globals PS2'!T50,'Globals PS3'!T50)</f>
        <v>4.3541155099760163E-2</v>
      </c>
      <c r="M50" s="30">
        <f>AVERAGE('Globals PS1'!U50,'Globals PS2'!U50,'Globals PS3'!U50)</f>
        <v>2.0739129672180018E-2</v>
      </c>
      <c r="N50" s="30">
        <f>AVERAGE('Globals PS1'!V50,'Globals PS2'!V50,'Globals PS3'!V50)</f>
        <v>2.0739129672180018E-2</v>
      </c>
      <c r="O50" s="30">
        <f>AVERAGE('Globals PS1'!W50,'Globals PS2'!W50,'Globals PS3'!W50)</f>
        <v>2.0739129672180018E-2</v>
      </c>
      <c r="P50" s="25">
        <f>AVERAGE('Globals PS1'!X50,'Globals PS2'!X50,'Globals PS3'!X50)</f>
        <v>4.3541155099760163E-2</v>
      </c>
      <c r="R50" s="13" t="b">
        <f>IF(B50=MIN(B$11,B$24,B$37,B$50,B$63,B$76),TRUE,FALSE)</f>
        <v>0</v>
      </c>
      <c r="S50" s="14" t="b">
        <f>IF(I50=MIN(I$11,I$24,I$37,I$50,I$63,I$76),TRUE,FALSE)</f>
        <v>0</v>
      </c>
      <c r="T50" s="5" t="b">
        <f>IF(P50=MIN(P$11,P$24,P$37,P$50,P$63,P$76),TRUE,FALSE)</f>
        <v>0</v>
      </c>
    </row>
    <row r="51" spans="1:20" ht="15" thickBot="1" x14ac:dyDescent="0.4">
      <c r="A51" s="4" t="s">
        <v>12</v>
      </c>
      <c r="B51" s="20">
        <f>AVERAGE('Globals PS1'!J51,'Globals PS2'!J51,'Globals PS3'!J51)</f>
        <v>2.9856636646392449E-2</v>
      </c>
      <c r="C51" s="31">
        <f>AVERAGE('Globals PS1'!K51,'Globals PS2'!K51,'Globals PS3'!K51)</f>
        <v>9.2167937048097504E-2</v>
      </c>
      <c r="D51" s="31">
        <f>AVERAGE('Globals PS1'!L51,'Globals PS2'!L51,'Globals PS3'!L51)</f>
        <v>9.2167937048097504E-2</v>
      </c>
      <c r="E51" s="31">
        <f>AVERAGE('Globals PS1'!M51,'Globals PS2'!M51,'Globals PS3'!M51)</f>
        <v>9.2167937048097504E-2</v>
      </c>
      <c r="F51" s="31">
        <f>AVERAGE('Globals PS1'!N51,'Globals PS2'!N51,'Globals PS3'!N51)</f>
        <v>4.9821717193189174E-3</v>
      </c>
      <c r="G51" s="31">
        <f>AVERAGE('Globals PS1'!O51,'Globals PS2'!O51,'Globals PS3'!O51)</f>
        <v>0</v>
      </c>
      <c r="H51" s="31">
        <f>AVERAGE('Globals PS1'!P51,'Globals PS2'!P51,'Globals PS3'!P51)</f>
        <v>0</v>
      </c>
      <c r="I51" s="23">
        <f>AVERAGE('Globals PS1'!Q51,'Globals PS2'!Q51,'Globals PS3'!Q51)</f>
        <v>9.2167937048097504E-2</v>
      </c>
      <c r="J51" s="31">
        <f>AVERAGE('Globals PS1'!R51,'Globals PS2'!R51,'Globals PS3'!R51)</f>
        <v>0.10554626242886599</v>
      </c>
      <c r="K51" s="31">
        <f>AVERAGE('Globals PS1'!S51,'Globals PS2'!S51,'Globals PS3'!S51)</f>
        <v>0.10554626242886599</v>
      </c>
      <c r="L51" s="31">
        <f>AVERAGE('Globals PS1'!T51,'Globals PS2'!T51,'Globals PS3'!T51)</f>
        <v>0.10554626242886599</v>
      </c>
      <c r="M51" s="31">
        <f>AVERAGE('Globals PS1'!U51,'Globals PS2'!U51,'Globals PS3'!U51)</f>
        <v>3.442931479973995E-2</v>
      </c>
      <c r="N51" s="31">
        <f>AVERAGE('Globals PS1'!V51,'Globals PS2'!V51,'Globals PS3'!V51)</f>
        <v>2.9856636646392449E-2</v>
      </c>
      <c r="O51" s="31">
        <f>AVERAGE('Globals PS1'!W51,'Globals PS2'!W51,'Globals PS3'!W51)</f>
        <v>2.9856636646392449E-2</v>
      </c>
      <c r="P51" s="26">
        <f>AVERAGE('Globals PS1'!X51,'Globals PS2'!X51,'Globals PS3'!X51)</f>
        <v>0.10554626242886599</v>
      </c>
      <c r="R51" s="15" t="b">
        <f>IF(B51=MIN(B$12,B$25,B$38,B$51,B$64,B$77),TRUE,FALSE)</f>
        <v>1</v>
      </c>
      <c r="S51" s="16" t="b">
        <f>IF(I51=MIN(I$12,I$25,I$38,I$51,I$64,I$77),TRUE,FALSE)</f>
        <v>0</v>
      </c>
      <c r="T51" s="17" t="b">
        <f>IF(P51=MIN(P$12,P$25,P$38,P$51,P$64,P$77),TRUE,FALSE)</f>
        <v>0</v>
      </c>
    </row>
    <row r="52" spans="1:20" ht="15" thickBot="1" x14ac:dyDescent="0.4"/>
    <row r="53" spans="1:20" ht="15" thickBot="1" x14ac:dyDescent="0.4">
      <c r="A53" s="1" t="s">
        <v>1</v>
      </c>
      <c r="B53" s="2" t="s">
        <v>28</v>
      </c>
      <c r="C53" s="3"/>
    </row>
    <row r="54" spans="1:20" ht="15" thickBot="1" x14ac:dyDescent="0.4">
      <c r="A54" s="4" t="s">
        <v>0</v>
      </c>
      <c r="B54" s="6" t="s">
        <v>30</v>
      </c>
      <c r="C54" s="3"/>
    </row>
    <row r="55" spans="1:20" ht="15" thickBot="1" x14ac:dyDescent="0.4">
      <c r="A55" s="1"/>
      <c r="B55" s="9" t="s">
        <v>13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18</v>
      </c>
      <c r="H55" s="2" t="s">
        <v>19</v>
      </c>
      <c r="I55" s="10" t="s">
        <v>20</v>
      </c>
      <c r="J55" s="2" t="s">
        <v>21</v>
      </c>
      <c r="K55" s="2" t="s">
        <v>22</v>
      </c>
      <c r="L55" s="2" t="s">
        <v>23</v>
      </c>
      <c r="M55" s="2" t="s">
        <v>24</v>
      </c>
      <c r="N55" s="2" t="s">
        <v>25</v>
      </c>
      <c r="O55" s="2" t="s">
        <v>26</v>
      </c>
      <c r="P55" s="11" t="s">
        <v>27</v>
      </c>
      <c r="R55" s="6" t="s">
        <v>13</v>
      </c>
      <c r="S55" s="2" t="s">
        <v>20</v>
      </c>
      <c r="T55" s="3" t="s">
        <v>27</v>
      </c>
    </row>
    <row r="56" spans="1:20" x14ac:dyDescent="0.35">
      <c r="A56" s="7" t="s">
        <v>4</v>
      </c>
      <c r="B56" s="18">
        <f>AVERAGE('Globals PS1'!J56,'Globals PS2'!J56,'Globals PS3'!J56)</f>
        <v>0.97165055889024721</v>
      </c>
      <c r="C56" s="29">
        <f>AVERAGE('Globals PS1'!K56,'Globals PS2'!K56,'Globals PS3'!K56)</f>
        <v>0.59251519937226171</v>
      </c>
      <c r="D56" s="29">
        <f>AVERAGE('Globals PS1'!L56,'Globals PS2'!L56,'Globals PS3'!L56)</f>
        <v>0.59251519937226171</v>
      </c>
      <c r="E56" s="29">
        <f>AVERAGE('Globals PS1'!M56,'Globals PS2'!M56,'Globals PS3'!M56)</f>
        <v>0.59251519937226171</v>
      </c>
      <c r="F56" s="29">
        <f>AVERAGE('Globals PS1'!N56,'Globals PS2'!N56,'Globals PS3'!N56)</f>
        <v>0.99637732230523424</v>
      </c>
      <c r="G56" s="29">
        <f>AVERAGE('Globals PS1'!O56,'Globals PS2'!O56,'Globals PS3'!O56)</f>
        <v>1</v>
      </c>
      <c r="H56" s="29">
        <f>AVERAGE('Globals PS1'!P56,'Globals PS2'!P56,'Globals PS3'!P56)</f>
        <v>1</v>
      </c>
      <c r="I56" s="21">
        <f>AVERAGE('Globals PS1'!Q56,'Globals PS2'!Q56,'Globals PS3'!Q56)</f>
        <v>0.59251519937226171</v>
      </c>
      <c r="J56" s="29">
        <f>AVERAGE('Globals PS1'!R56,'Globals PS2'!R56,'Globals PS3'!R56)</f>
        <v>0.57923278992034566</v>
      </c>
      <c r="K56" s="29">
        <f>AVERAGE('Globals PS1'!S56,'Globals PS2'!S56,'Globals PS3'!S56)</f>
        <v>0.57923278992034566</v>
      </c>
      <c r="L56" s="29">
        <f>AVERAGE('Globals PS1'!T56,'Globals PS2'!T56,'Globals PS3'!T56)</f>
        <v>0.57923278992034566</v>
      </c>
      <c r="M56" s="29">
        <f>AVERAGE('Globals PS1'!U56,'Globals PS2'!U56,'Globals PS3'!U56)</f>
        <v>0.96828019367822049</v>
      </c>
      <c r="N56" s="29">
        <f>AVERAGE('Globals PS1'!V56,'Globals PS2'!V56,'Globals PS3'!V56)</f>
        <v>0.97165055889024721</v>
      </c>
      <c r="O56" s="29">
        <f>AVERAGE('Globals PS1'!W56,'Globals PS2'!W56,'Globals PS3'!W56)</f>
        <v>0.97165055889024721</v>
      </c>
      <c r="P56" s="24">
        <f>AVERAGE('Globals PS1'!X56,'Globals PS2'!X56,'Globals PS3'!X56)</f>
        <v>0.57923278992034566</v>
      </c>
      <c r="R56" s="27" t="b">
        <f>IF(B56=MAX(B$4,B$17,B$30,B$43,B$56,B$69),TRUE,FALSE)</f>
        <v>0</v>
      </c>
      <c r="S56" s="12" t="b">
        <f>IF(I56=MAX(I$4,I$17,I$30,I$43,I$56,I$69),TRUE,FALSE)</f>
        <v>0</v>
      </c>
      <c r="T56" s="28" t="b">
        <f>IF(P56=MAX(P$4,P$17,P$30,P$43,P$56,P$69),TRUE,FALSE)</f>
        <v>0</v>
      </c>
    </row>
    <row r="57" spans="1:20" x14ac:dyDescent="0.35">
      <c r="A57" s="8" t="s">
        <v>5</v>
      </c>
      <c r="B57" s="19">
        <f>AVERAGE('Globals PS1'!J57,'Globals PS2'!J57,'Globals PS3'!J57)</f>
        <v>1.1880872604145032E-2</v>
      </c>
      <c r="C57" s="30">
        <f>AVERAGE('Globals PS1'!K57,'Globals PS2'!K57,'Globals PS3'!K57)</f>
        <v>1.7455846390010826E-2</v>
      </c>
      <c r="D57" s="30">
        <f>AVERAGE('Globals PS1'!L57,'Globals PS2'!L57,'Globals PS3'!L57)</f>
        <v>1.7455846390010826E-2</v>
      </c>
      <c r="E57" s="30">
        <f>AVERAGE('Globals PS1'!M57,'Globals PS2'!M57,'Globals PS3'!M57)</f>
        <v>1.7455846390010826E-2</v>
      </c>
      <c r="F57" s="30">
        <f>AVERAGE('Globals PS1'!N57,'Globals PS2'!N57,'Globals PS3'!N57)</f>
        <v>4.2021515344581204E-3</v>
      </c>
      <c r="G57" s="30">
        <f>AVERAGE('Globals PS1'!O57,'Globals PS2'!O57,'Globals PS3'!O57)</f>
        <v>0</v>
      </c>
      <c r="H57" s="30">
        <f>AVERAGE('Globals PS1'!P57,'Globals PS2'!P57,'Globals PS3'!P57)</f>
        <v>0</v>
      </c>
      <c r="I57" s="22">
        <f>AVERAGE('Globals PS1'!Q57,'Globals PS2'!Q57,'Globals PS3'!Q57)</f>
        <v>1.7455846390010826E-2</v>
      </c>
      <c r="J57" s="30">
        <f>AVERAGE('Globals PS1'!R57,'Globals PS2'!R57,'Globals PS3'!R57)</f>
        <v>2.0004978563133619E-2</v>
      </c>
      <c r="K57" s="30">
        <f>AVERAGE('Globals PS1'!S57,'Globals PS2'!S57,'Globals PS3'!S57)</f>
        <v>2.0004978563133619E-2</v>
      </c>
      <c r="L57" s="30">
        <f>AVERAGE('Globals PS1'!T57,'Globals PS2'!T57,'Globals PS3'!T57)</f>
        <v>2.0004978563133619E-2</v>
      </c>
      <c r="M57" s="30">
        <f>AVERAGE('Globals PS1'!U57,'Globals PS2'!U57,'Globals PS3'!U57)</f>
        <v>1.3411326870902197E-2</v>
      </c>
      <c r="N57" s="30">
        <f>AVERAGE('Globals PS1'!V57,'Globals PS2'!V57,'Globals PS3'!V57)</f>
        <v>1.1880872604145032E-2</v>
      </c>
      <c r="O57" s="30">
        <f>AVERAGE('Globals PS1'!W57,'Globals PS2'!W57,'Globals PS3'!W57)</f>
        <v>1.1880872604145032E-2</v>
      </c>
      <c r="P57" s="25">
        <f>AVERAGE('Globals PS1'!X57,'Globals PS2'!X57,'Globals PS3'!X57)</f>
        <v>2.0004978563133619E-2</v>
      </c>
      <c r="R57" s="13" t="b">
        <f>IF(B57=MIN(B$5,B$18,B$31,B$44,B$57,B$70),TRUE,FALSE)</f>
        <v>0</v>
      </c>
      <c r="S57" s="14" t="b">
        <f>IF(I57=MIN(I$5,I$18,I$31,I$44,I$57,I$70),TRUE,FALSE)</f>
        <v>0</v>
      </c>
      <c r="T57" s="5" t="b">
        <f>IF(P57=MIN(P$5,P$18,P$31,P$44,P$57,P$70),TRUE,FALSE)</f>
        <v>0</v>
      </c>
    </row>
    <row r="58" spans="1:20" x14ac:dyDescent="0.35">
      <c r="A58" s="8" t="s">
        <v>6</v>
      </c>
      <c r="B58" s="19">
        <f>AVERAGE('Globals PS1'!J58,'Globals PS2'!J58,'Globals PS3'!J58)</f>
        <v>0.9604815276048152</v>
      </c>
      <c r="C58" s="30">
        <f>AVERAGE('Globals PS1'!K58,'Globals PS2'!K58,'Globals PS3'!K58)</f>
        <v>0.56601808170303747</v>
      </c>
      <c r="D58" s="30">
        <f>AVERAGE('Globals PS1'!L58,'Globals PS2'!L58,'Globals PS3'!L58)</f>
        <v>0.56601808170303747</v>
      </c>
      <c r="E58" s="30">
        <f>AVERAGE('Globals PS1'!M58,'Globals PS2'!M58,'Globals PS3'!M58)</f>
        <v>0.56601808170303747</v>
      </c>
      <c r="F58" s="30">
        <f>AVERAGE('Globals PS1'!N58,'Globals PS2'!N58,'Globals PS3'!N58)</f>
        <v>0.98556908810103538</v>
      </c>
      <c r="G58" s="30">
        <f>AVERAGE('Globals PS1'!O58,'Globals PS2'!O58,'Globals PS3'!O58)</f>
        <v>1</v>
      </c>
      <c r="H58" s="30">
        <f>AVERAGE('Globals PS1'!P58,'Globals PS2'!P58,'Globals PS3'!P58)</f>
        <v>1</v>
      </c>
      <c r="I58" s="22">
        <f>AVERAGE('Globals PS1'!Q58,'Globals PS2'!Q58,'Globals PS3'!Q58)</f>
        <v>0.56601808170303747</v>
      </c>
      <c r="J58" s="30">
        <f>AVERAGE('Globals PS1'!R58,'Globals PS2'!R58,'Globals PS3'!R58)</f>
        <v>0.5497188515558431</v>
      </c>
      <c r="K58" s="30">
        <f>AVERAGE('Globals PS1'!S58,'Globals PS2'!S58,'Globals PS3'!S58)</f>
        <v>0.5497188515558431</v>
      </c>
      <c r="L58" s="30">
        <f>AVERAGE('Globals PS1'!T58,'Globals PS2'!T58,'Globals PS3'!T58)</f>
        <v>0.5497188515558431</v>
      </c>
      <c r="M58" s="30">
        <f>AVERAGE('Globals PS1'!U58,'Globals PS2'!U58,'Globals PS3'!U58)</f>
        <v>0.94982404626880401</v>
      </c>
      <c r="N58" s="30">
        <f>AVERAGE('Globals PS1'!V58,'Globals PS2'!V58,'Globals PS3'!V58)</f>
        <v>0.9604815276048152</v>
      </c>
      <c r="O58" s="30">
        <f>AVERAGE('Globals PS1'!W58,'Globals PS2'!W58,'Globals PS3'!W58)</f>
        <v>0.9604815276048152</v>
      </c>
      <c r="P58" s="25">
        <f>AVERAGE('Globals PS1'!X58,'Globals PS2'!X58,'Globals PS3'!X58)</f>
        <v>0.5497188515558431</v>
      </c>
      <c r="R58" s="13" t="b">
        <f>IF(B58=MAX(B$6,B$19,B$32,B$45,B$58,B$71),TRUE,FALSE)</f>
        <v>1</v>
      </c>
      <c r="S58" s="14" t="b">
        <f>IF(I58=MAX(I$6,I$19,I$32,I$45,I$58,I$71),TRUE,FALSE)</f>
        <v>0</v>
      </c>
      <c r="T58" s="5" t="b">
        <f>IF(P58=MAX(P$6,P$19,P$32,P$45,P$58,P$71),TRUE,FALSE)</f>
        <v>0</v>
      </c>
    </row>
    <row r="59" spans="1:20" x14ac:dyDescent="0.35">
      <c r="A59" s="8" t="s">
        <v>7</v>
      </c>
      <c r="B59" s="19">
        <f>AVERAGE('Globals PS1'!J59,'Globals PS2'!J59,'Globals PS3'!J59)</f>
        <v>0.9604815276048152</v>
      </c>
      <c r="C59" s="30">
        <f>AVERAGE('Globals PS1'!K59,'Globals PS2'!K59,'Globals PS3'!K59)</f>
        <v>0.58130402574783413</v>
      </c>
      <c r="D59" s="30">
        <f>AVERAGE('Globals PS1'!L59,'Globals PS2'!L59,'Globals PS3'!L59)</f>
        <v>0.58130402574783413</v>
      </c>
      <c r="E59" s="30">
        <f>AVERAGE('Globals PS1'!M59,'Globals PS2'!M59,'Globals PS3'!M59)</f>
        <v>0.58130402574783413</v>
      </c>
      <c r="F59" s="30">
        <f>AVERAGE('Globals PS1'!N59,'Globals PS2'!N59,'Globals PS3'!N59)</f>
        <v>0.99502256383253462</v>
      </c>
      <c r="G59" s="30">
        <f>AVERAGE('Globals PS1'!O59,'Globals PS2'!O59,'Globals PS3'!O59)</f>
        <v>1</v>
      </c>
      <c r="H59" s="30">
        <f>AVERAGE('Globals PS1'!P59,'Globals PS2'!P59,'Globals PS3'!P59)</f>
        <v>1</v>
      </c>
      <c r="I59" s="22">
        <f>AVERAGE('Globals PS1'!Q59,'Globals PS2'!Q59,'Globals PS3'!Q59)</f>
        <v>0.58130402574783413</v>
      </c>
      <c r="J59" s="30">
        <f>AVERAGE('Globals PS1'!R59,'Globals PS2'!R59,'Globals PS3'!R59)</f>
        <v>0.56668575933090992</v>
      </c>
      <c r="K59" s="30">
        <f>AVERAGE('Globals PS1'!S59,'Globals PS2'!S59,'Globals PS3'!S59)</f>
        <v>0.56668575933090992</v>
      </c>
      <c r="L59" s="30">
        <f>AVERAGE('Globals PS1'!T59,'Globals PS2'!T59,'Globals PS3'!T59)</f>
        <v>0.56668575933090992</v>
      </c>
      <c r="M59" s="30">
        <f>AVERAGE('Globals PS1'!U59,'Globals PS2'!U59,'Globals PS3'!U59)</f>
        <v>0.95642675435807156</v>
      </c>
      <c r="N59" s="30">
        <f>AVERAGE('Globals PS1'!V59,'Globals PS2'!V59,'Globals PS3'!V59)</f>
        <v>0.9604815276048152</v>
      </c>
      <c r="O59" s="30">
        <f>AVERAGE('Globals PS1'!W59,'Globals PS2'!W59,'Globals PS3'!W59)</f>
        <v>0.9604815276048152</v>
      </c>
      <c r="P59" s="25">
        <f>AVERAGE('Globals PS1'!X59,'Globals PS2'!X59,'Globals PS3'!X59)</f>
        <v>0.56668575933090992</v>
      </c>
      <c r="R59" s="13" t="b">
        <f>IF(B59=MAX(B$7,B$20,B$33,B$46,B$59,B$72),TRUE,FALSE)</f>
        <v>1</v>
      </c>
      <c r="S59" s="14" t="b">
        <f>IF(I59=MAX(I$7,I$20,I$33,I$46,I$59,I$72),TRUE,FALSE)</f>
        <v>0</v>
      </c>
      <c r="T59" s="5" t="b">
        <f>IF(P59=MAX(P$7,P$20,P$33,P$46,P$59,P$72),TRUE,FALSE)</f>
        <v>0</v>
      </c>
    </row>
    <row r="60" spans="1:20" x14ac:dyDescent="0.35">
      <c r="A60" s="8" t="s">
        <v>8</v>
      </c>
      <c r="B60" s="19">
        <f>AVERAGE('Globals PS1'!J60,'Globals PS2'!J60,'Globals PS3'!J60)</f>
        <v>0.9726027397260274</v>
      </c>
      <c r="C60" s="30">
        <f>AVERAGE('Globals PS1'!K60,'Globals PS2'!K60,'Globals PS3'!K60)</f>
        <v>0.58922115857881618</v>
      </c>
      <c r="D60" s="30">
        <f>AVERAGE('Globals PS1'!L60,'Globals PS2'!L60,'Globals PS3'!L60)</f>
        <v>0.58922115857881618</v>
      </c>
      <c r="E60" s="30">
        <f>AVERAGE('Globals PS1'!M60,'Globals PS2'!M60,'Globals PS3'!M60)</f>
        <v>0.58922115857881618</v>
      </c>
      <c r="F60" s="30">
        <f>AVERAGE('Globals PS1'!N60,'Globals PS2'!N60,'Globals PS3'!N60)</f>
        <v>0.99793535665588928</v>
      </c>
      <c r="G60" s="30">
        <f>AVERAGE('Globals PS1'!O60,'Globals PS2'!O60,'Globals PS3'!O60)</f>
        <v>1</v>
      </c>
      <c r="H60" s="30">
        <f>AVERAGE('Globals PS1'!P60,'Globals PS2'!P60,'Globals PS3'!P60)</f>
        <v>1</v>
      </c>
      <c r="I60" s="22">
        <f>AVERAGE('Globals PS1'!Q60,'Globals PS2'!Q60,'Globals PS3'!Q60)</f>
        <v>0.58922115857881618</v>
      </c>
      <c r="J60" s="30">
        <f>AVERAGE('Globals PS1'!R60,'Globals PS2'!R60,'Globals PS3'!R60)</f>
        <v>0.57434985175207354</v>
      </c>
      <c r="K60" s="30">
        <f>AVERAGE('Globals PS1'!S60,'Globals PS2'!S60,'Globals PS3'!S60)</f>
        <v>0.57434985175207354</v>
      </c>
      <c r="L60" s="30">
        <f>AVERAGE('Globals PS1'!T60,'Globals PS2'!T60,'Globals PS3'!T60)</f>
        <v>0.57434985175207354</v>
      </c>
      <c r="M60" s="30">
        <f>AVERAGE('Globals PS1'!U60,'Globals PS2'!U60,'Globals PS3'!U60)</f>
        <v>0.9726027397260274</v>
      </c>
      <c r="N60" s="30">
        <f>AVERAGE('Globals PS1'!V60,'Globals PS2'!V60,'Globals PS3'!V60)</f>
        <v>0.9726027397260274</v>
      </c>
      <c r="O60" s="30">
        <f>AVERAGE('Globals PS1'!W60,'Globals PS2'!W60,'Globals PS3'!W60)</f>
        <v>0.9726027397260274</v>
      </c>
      <c r="P60" s="25">
        <f>AVERAGE('Globals PS1'!X60,'Globals PS2'!X60,'Globals PS3'!X60)</f>
        <v>0.57434985175207354</v>
      </c>
      <c r="R60" s="13" t="b">
        <f>IF(B60=MAX(B$8,B$21,B$34,B$47,B$60,B$73),TRUE,FALSE)</f>
        <v>0</v>
      </c>
      <c r="S60" s="14" t="b">
        <f>IF(I60=MAX(I$8,I$21,I$34,I$47,I$60,I$73),TRUE,FALSE)</f>
        <v>0</v>
      </c>
      <c r="T60" s="5" t="b">
        <f>IF(P60=MAX(P$8,P$21,P$34,P$47,P$60,P$73),TRUE,FALSE)</f>
        <v>0</v>
      </c>
    </row>
    <row r="61" spans="1:20" x14ac:dyDescent="0.35">
      <c r="A61" s="8" t="s">
        <v>9</v>
      </c>
      <c r="B61" s="19">
        <f>AVERAGE('Globals PS1'!J61,'Globals PS2'!J61,'Globals PS3'!J61)</f>
        <v>0.98122065727699537</v>
      </c>
      <c r="C61" s="30">
        <f>AVERAGE('Globals PS1'!K61,'Globals PS2'!K61,'Globals PS3'!K61)</f>
        <v>0.60166583005329521</v>
      </c>
      <c r="D61" s="30">
        <f>AVERAGE('Globals PS1'!L61,'Globals PS2'!L61,'Globals PS3'!L61)</f>
        <v>0.60166583005329521</v>
      </c>
      <c r="E61" s="30">
        <f>AVERAGE('Globals PS1'!M61,'Globals PS2'!M61,'Globals PS3'!M61)</f>
        <v>0.60166583005329521</v>
      </c>
      <c r="F61" s="30">
        <f>AVERAGE('Globals PS1'!N61,'Globals PS2'!N61,'Globals PS3'!N61)</f>
        <v>1</v>
      </c>
      <c r="G61" s="30">
        <f>AVERAGE('Globals PS1'!O61,'Globals PS2'!O61,'Globals PS3'!O61)</f>
        <v>1</v>
      </c>
      <c r="H61" s="30">
        <f>AVERAGE('Globals PS1'!P61,'Globals PS2'!P61,'Globals PS3'!P61)</f>
        <v>1</v>
      </c>
      <c r="I61" s="22">
        <f>AVERAGE('Globals PS1'!Q61,'Globals PS2'!Q61,'Globals PS3'!Q61)</f>
        <v>0.60166583005329521</v>
      </c>
      <c r="J61" s="30">
        <f>AVERAGE('Globals PS1'!R61,'Globals PS2'!R61,'Globals PS3'!R61)</f>
        <v>0.58555035470530259</v>
      </c>
      <c r="K61" s="30">
        <f>AVERAGE('Globals PS1'!S61,'Globals PS2'!S61,'Globals PS3'!S61)</f>
        <v>0.58555035470530259</v>
      </c>
      <c r="L61" s="30">
        <f>AVERAGE('Globals PS1'!T61,'Globals PS2'!T61,'Globals PS3'!T61)</f>
        <v>0.58555035470530259</v>
      </c>
      <c r="M61" s="30">
        <f>AVERAGE('Globals PS1'!U61,'Globals PS2'!U61,'Globals PS3'!U61)</f>
        <v>0.9798583186091081</v>
      </c>
      <c r="N61" s="30">
        <f>AVERAGE('Globals PS1'!V61,'Globals PS2'!V61,'Globals PS3'!V61)</f>
        <v>0.98122065727699537</v>
      </c>
      <c r="O61" s="30">
        <f>AVERAGE('Globals PS1'!W61,'Globals PS2'!W61,'Globals PS3'!W61)</f>
        <v>0.98122065727699537</v>
      </c>
      <c r="P61" s="25">
        <f>AVERAGE('Globals PS1'!X61,'Globals PS2'!X61,'Globals PS3'!X61)</f>
        <v>0.58555035470530259</v>
      </c>
      <c r="R61" s="13" t="b">
        <f>IF(B61=MAX(B$9,B$22,B$35,B$48,B$61,B$74),TRUE,FALSE)</f>
        <v>1</v>
      </c>
      <c r="S61" s="14" t="b">
        <f>IF(I61=MAX(I$9,I$22,I$35,I$48,I$61,I$74),TRUE,FALSE)</f>
        <v>0</v>
      </c>
      <c r="T61" s="5" t="b">
        <f>IF(P61=MAX(P$9,P$22,P$35,P$48,P$61,P$74),TRUE,FALSE)</f>
        <v>0</v>
      </c>
    </row>
    <row r="62" spans="1:20" x14ac:dyDescent="0.35">
      <c r="A62" s="8" t="s">
        <v>10</v>
      </c>
      <c r="B62" s="19">
        <f>AVERAGE('Globals PS1'!J62,'Globals PS2'!J62,'Globals PS3'!J62)</f>
        <v>0.99033816425120769</v>
      </c>
      <c r="C62" s="30">
        <f>AVERAGE('Globals PS1'!K62,'Globals PS2'!K62,'Globals PS3'!K62)</f>
        <v>0.63125955925066934</v>
      </c>
      <c r="D62" s="30">
        <f>AVERAGE('Globals PS1'!L62,'Globals PS2'!L62,'Globals PS3'!L62)</f>
        <v>0.63125955925066934</v>
      </c>
      <c r="E62" s="30">
        <f>AVERAGE('Globals PS1'!M62,'Globals PS2'!M62,'Globals PS3'!M62)</f>
        <v>0.63125955925066934</v>
      </c>
      <c r="F62" s="30">
        <f>AVERAGE('Globals PS1'!N62,'Globals PS2'!N62,'Globals PS3'!N62)</f>
        <v>1</v>
      </c>
      <c r="G62" s="30">
        <f>AVERAGE('Globals PS1'!O62,'Globals PS2'!O62,'Globals PS3'!O62)</f>
        <v>1</v>
      </c>
      <c r="H62" s="30">
        <f>AVERAGE('Globals PS1'!P62,'Globals PS2'!P62,'Globals PS3'!P62)</f>
        <v>1</v>
      </c>
      <c r="I62" s="22">
        <f>AVERAGE('Globals PS1'!Q62,'Globals PS2'!Q62,'Globals PS3'!Q62)</f>
        <v>0.63125955925066934</v>
      </c>
      <c r="J62" s="30">
        <f>AVERAGE('Globals PS1'!R62,'Globals PS2'!R62,'Globals PS3'!R62)</f>
        <v>0.62523466502501346</v>
      </c>
      <c r="K62" s="30">
        <f>AVERAGE('Globals PS1'!S62,'Globals PS2'!S62,'Globals PS3'!S62)</f>
        <v>0.62523466502501346</v>
      </c>
      <c r="L62" s="30">
        <f>AVERAGE('Globals PS1'!T62,'Globals PS2'!T62,'Globals PS3'!T62)</f>
        <v>0.62523466502501346</v>
      </c>
      <c r="M62" s="30">
        <f>AVERAGE('Globals PS1'!U62,'Globals PS2'!U62,'Globals PS3'!U62)</f>
        <v>0.99033816425120769</v>
      </c>
      <c r="N62" s="30">
        <f>AVERAGE('Globals PS1'!V62,'Globals PS2'!V62,'Globals PS3'!V62)</f>
        <v>0.99033816425120769</v>
      </c>
      <c r="O62" s="30">
        <f>AVERAGE('Globals PS1'!W62,'Globals PS2'!W62,'Globals PS3'!W62)</f>
        <v>0.99033816425120769</v>
      </c>
      <c r="P62" s="25">
        <f>AVERAGE('Globals PS1'!X62,'Globals PS2'!X62,'Globals PS3'!X62)</f>
        <v>0.62523466502501346</v>
      </c>
      <c r="R62" s="13" t="b">
        <f>IF(B62=MAX(B$10,B$23,B$36,B$49,B$62,B$75),TRUE,FALSE)</f>
        <v>1</v>
      </c>
      <c r="S62" s="14" t="b">
        <f>IF(I62=MAX(I$10,I$23,I$36,I$49,I$62,I$75),TRUE,FALSE)</f>
        <v>0</v>
      </c>
      <c r="T62" s="5" t="b">
        <f>IF(P62=MAX(P$10,P$23,P$36,P$49,P$62,P$75),TRUE,FALSE)</f>
        <v>0</v>
      </c>
    </row>
    <row r="63" spans="1:20" x14ac:dyDescent="0.35">
      <c r="A63" s="8" t="s">
        <v>11</v>
      </c>
      <c r="B63" s="19">
        <f>AVERAGE('Globals PS1'!J63,'Globals PS2'!J63,'Globals PS3'!J63)</f>
        <v>2.0739129672180018E-2</v>
      </c>
      <c r="C63" s="30">
        <f>AVERAGE('Globals PS1'!K63,'Globals PS2'!K63,'Globals PS3'!K63)</f>
        <v>2.0361804305461157E-2</v>
      </c>
      <c r="D63" s="30">
        <f>AVERAGE('Globals PS1'!L63,'Globals PS2'!L63,'Globals PS3'!L63)</f>
        <v>2.0361804305461157E-2</v>
      </c>
      <c r="E63" s="30">
        <f>AVERAGE('Globals PS1'!M63,'Globals PS2'!M63,'Globals PS3'!M63)</f>
        <v>2.0361804305461157E-2</v>
      </c>
      <c r="F63" s="30">
        <f>AVERAGE('Globals PS1'!N63,'Globals PS2'!N63,'Globals PS3'!N63)</f>
        <v>4.9774361674654139E-3</v>
      </c>
      <c r="G63" s="30">
        <f>AVERAGE('Globals PS1'!O63,'Globals PS2'!O63,'Globals PS3'!O63)</f>
        <v>0</v>
      </c>
      <c r="H63" s="30">
        <f>AVERAGE('Globals PS1'!P63,'Globals PS2'!P63,'Globals PS3'!P63)</f>
        <v>0</v>
      </c>
      <c r="I63" s="22">
        <f>AVERAGE('Globals PS1'!Q63,'Globals PS2'!Q63,'Globals PS3'!Q63)</f>
        <v>2.0361804305461157E-2</v>
      </c>
      <c r="J63" s="30">
        <f>AVERAGE('Globals PS1'!R63,'Globals PS2'!R63,'Globals PS3'!R63)</f>
        <v>1.886459537439265E-2</v>
      </c>
      <c r="K63" s="30">
        <f>AVERAGE('Globals PS1'!S63,'Globals PS2'!S63,'Globals PS3'!S63)</f>
        <v>1.886459537439265E-2</v>
      </c>
      <c r="L63" s="30">
        <f>AVERAGE('Globals PS1'!T63,'Globals PS2'!T63,'Globals PS3'!T63)</f>
        <v>1.886459537439265E-2</v>
      </c>
      <c r="M63" s="30">
        <f>AVERAGE('Globals PS1'!U63,'Globals PS2'!U63,'Globals PS3'!U63)</f>
        <v>2.343156425103643E-2</v>
      </c>
      <c r="N63" s="30">
        <f>AVERAGE('Globals PS1'!V63,'Globals PS2'!V63,'Globals PS3'!V63)</f>
        <v>2.0739129672180018E-2</v>
      </c>
      <c r="O63" s="30">
        <f>AVERAGE('Globals PS1'!W63,'Globals PS2'!W63,'Globals PS3'!W63)</f>
        <v>2.0739129672180018E-2</v>
      </c>
      <c r="P63" s="25">
        <f>AVERAGE('Globals PS1'!X63,'Globals PS2'!X63,'Globals PS3'!X63)</f>
        <v>1.886459537439265E-2</v>
      </c>
      <c r="R63" s="13" t="b">
        <f>IF(B63=MIN(B$11,B$24,B$37,B$50,B$63,B$76),TRUE,FALSE)</f>
        <v>0</v>
      </c>
      <c r="S63" s="14" t="b">
        <f>IF(I63=MIN(I$11,I$24,I$37,I$50,I$63,I$76),TRUE,FALSE)</f>
        <v>0</v>
      </c>
      <c r="T63" s="5" t="b">
        <f>IF(P63=MIN(P$11,P$24,P$37,P$50,P$63,P$76),TRUE,FALSE)</f>
        <v>1</v>
      </c>
    </row>
    <row r="64" spans="1:20" ht="15" thickBot="1" x14ac:dyDescent="0.4">
      <c r="A64" s="4" t="s">
        <v>12</v>
      </c>
      <c r="B64" s="20">
        <f>AVERAGE('Globals PS1'!J64,'Globals PS2'!J64,'Globals PS3'!J64)</f>
        <v>2.9856636646392449E-2</v>
      </c>
      <c r="C64" s="31">
        <f>AVERAGE('Globals PS1'!K64,'Globals PS2'!K64,'Globals PS3'!K64)</f>
        <v>6.524147754763171E-2</v>
      </c>
      <c r="D64" s="31">
        <f>AVERAGE('Globals PS1'!L64,'Globals PS2'!L64,'Globals PS3'!L64)</f>
        <v>6.524147754763171E-2</v>
      </c>
      <c r="E64" s="31">
        <f>AVERAGE('Globals PS1'!M64,'Globals PS2'!M64,'Globals PS3'!M64)</f>
        <v>6.524147754763171E-2</v>
      </c>
      <c r="F64" s="31">
        <f>AVERAGE('Globals PS1'!N64,'Globals PS2'!N64,'Globals PS3'!N64)</f>
        <v>1.4430911898964579E-2</v>
      </c>
      <c r="G64" s="31">
        <f>AVERAGE('Globals PS1'!O64,'Globals PS2'!O64,'Globals PS3'!O64)</f>
        <v>0</v>
      </c>
      <c r="H64" s="31">
        <f>AVERAGE('Globals PS1'!P64,'Globals PS2'!P64,'Globals PS3'!P64)</f>
        <v>0</v>
      </c>
      <c r="I64" s="23">
        <f>AVERAGE('Globals PS1'!Q64,'Globals PS2'!Q64,'Globals PS3'!Q64)</f>
        <v>6.524147754763171E-2</v>
      </c>
      <c r="J64" s="31">
        <f>AVERAGE('Globals PS1'!R64,'Globals PS2'!R64,'Globals PS3'!R64)</f>
        <v>7.5515813469170426E-2</v>
      </c>
      <c r="K64" s="31">
        <f>AVERAGE('Globals PS1'!S64,'Globals PS2'!S64,'Globals PS3'!S64)</f>
        <v>7.5515813469170426E-2</v>
      </c>
      <c r="L64" s="31">
        <f>AVERAGE('Globals PS1'!T64,'Globals PS2'!T64,'Globals PS3'!T64)</f>
        <v>7.5515813469170426E-2</v>
      </c>
      <c r="M64" s="31">
        <f>AVERAGE('Globals PS1'!U64,'Globals PS2'!U64,'Globals PS3'!U64)</f>
        <v>4.0514117982403675E-2</v>
      </c>
      <c r="N64" s="31">
        <f>AVERAGE('Globals PS1'!V64,'Globals PS2'!V64,'Globals PS3'!V64)</f>
        <v>2.9856636646392449E-2</v>
      </c>
      <c r="O64" s="31">
        <f>AVERAGE('Globals PS1'!W64,'Globals PS2'!W64,'Globals PS3'!W64)</f>
        <v>2.9856636646392449E-2</v>
      </c>
      <c r="P64" s="26">
        <f>AVERAGE('Globals PS1'!X64,'Globals PS2'!X64,'Globals PS3'!X64)</f>
        <v>7.5515813469170426E-2</v>
      </c>
      <c r="R64" s="15" t="b">
        <f>IF(B64=MIN(B$12,B$25,B$38,B$51,B$64,B$77),TRUE,FALSE)</f>
        <v>1</v>
      </c>
      <c r="S64" s="16" t="b">
        <f>IF(I64=MIN(I$12,I$25,I$38,I$51,I$64,I$77),TRUE,FALSE)</f>
        <v>0</v>
      </c>
      <c r="T64" s="17" t="b">
        <f>IF(P64=MIN(P$12,P$25,P$38,P$51,P$64,P$77),TRUE,FALSE)</f>
        <v>0</v>
      </c>
    </row>
    <row r="65" spans="1:20" ht="15" thickBot="1" x14ac:dyDescent="0.4"/>
    <row r="66" spans="1:20" ht="15" thickBot="1" x14ac:dyDescent="0.4">
      <c r="A66" s="1" t="s">
        <v>1</v>
      </c>
      <c r="B66" s="2" t="s">
        <v>29</v>
      </c>
      <c r="C66" s="3"/>
    </row>
    <row r="67" spans="1:20" ht="15" thickBot="1" x14ac:dyDescent="0.4">
      <c r="A67" s="4" t="s">
        <v>0</v>
      </c>
      <c r="B67" s="6" t="s">
        <v>30</v>
      </c>
      <c r="C67" s="3"/>
    </row>
    <row r="68" spans="1:20" ht="15" thickBot="1" x14ac:dyDescent="0.4">
      <c r="A68" s="1"/>
      <c r="B68" s="9" t="s">
        <v>13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10" t="s">
        <v>20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26</v>
      </c>
      <c r="P68" s="11" t="s">
        <v>27</v>
      </c>
      <c r="R68" s="6" t="s">
        <v>13</v>
      </c>
      <c r="S68" s="2" t="s">
        <v>20</v>
      </c>
      <c r="T68" s="3" t="s">
        <v>27</v>
      </c>
    </row>
    <row r="69" spans="1:20" x14ac:dyDescent="0.35">
      <c r="A69" s="7" t="s">
        <v>4</v>
      </c>
      <c r="B69" s="18">
        <f>AVERAGE('Globals PS1'!J69,'Globals PS2'!J69,'Globals PS3'!J69)</f>
        <v>0.96751149102276945</v>
      </c>
      <c r="C69" s="29">
        <f>AVERAGE('Globals PS1'!K69,'Globals PS2'!K69,'Globals PS3'!K69)</f>
        <v>0.60743943909719678</v>
      </c>
      <c r="D69" s="29">
        <f>AVERAGE('Globals PS1'!L69,'Globals PS2'!L69,'Globals PS3'!L69)</f>
        <v>0.60743943909719678</v>
      </c>
      <c r="E69" s="29">
        <f>AVERAGE('Globals PS1'!M69,'Globals PS2'!M69,'Globals PS3'!M69)</f>
        <v>0.60743943909719678</v>
      </c>
      <c r="F69" s="29">
        <f>AVERAGE('Globals PS1'!N69,'Globals PS2'!N69,'Globals PS3'!N69)</f>
        <v>1</v>
      </c>
      <c r="G69" s="29">
        <f>AVERAGE('Globals PS1'!O69,'Globals PS2'!O69,'Globals PS3'!O69)</f>
        <v>1</v>
      </c>
      <c r="H69" s="29">
        <f>AVERAGE('Globals PS1'!P69,'Globals PS2'!P69,'Globals PS3'!P69)</f>
        <v>1</v>
      </c>
      <c r="I69" s="21">
        <f>AVERAGE('Globals PS1'!Q69,'Globals PS2'!Q69,'Globals PS3'!Q69)</f>
        <v>0.60743943909719678</v>
      </c>
      <c r="J69" s="29">
        <f>AVERAGE('Globals PS1'!R69,'Globals PS2'!R69,'Globals PS3'!R69)</f>
        <v>0.59046165796358885</v>
      </c>
      <c r="K69" s="29">
        <f>AVERAGE('Globals PS1'!S69,'Globals PS2'!S69,'Globals PS3'!S69)</f>
        <v>0.59046165796358885</v>
      </c>
      <c r="L69" s="29">
        <f>AVERAGE('Globals PS1'!T69,'Globals PS2'!T69,'Globals PS3'!T69)</f>
        <v>0.59046165796358885</v>
      </c>
      <c r="M69" s="29">
        <f>AVERAGE('Globals PS1'!U69,'Globals PS2'!U69,'Globals PS3'!U69)</f>
        <v>0.96751149102276945</v>
      </c>
      <c r="N69" s="29">
        <f>AVERAGE('Globals PS1'!V69,'Globals PS2'!V69,'Globals PS3'!V69)</f>
        <v>0.96751149102276945</v>
      </c>
      <c r="O69" s="29">
        <f>AVERAGE('Globals PS1'!W69,'Globals PS2'!W69,'Globals PS3'!W69)</f>
        <v>0.96751149102276945</v>
      </c>
      <c r="P69" s="24">
        <f>AVERAGE('Globals PS1'!X69,'Globals PS2'!X69,'Globals PS3'!X69)</f>
        <v>0.59046165796358885</v>
      </c>
      <c r="R69" s="27" t="b">
        <f>IF(B69=MAX(B$4,B$17,B$30,B$43,B$56,B$69),TRUE,FALSE)</f>
        <v>0</v>
      </c>
      <c r="S69" s="12" t="b">
        <f>IF(I69=MAX(I$4,I$17,I$30,I$43,I$56,I$69),TRUE,FALSE)</f>
        <v>0</v>
      </c>
      <c r="T69" s="28" t="b">
        <f>IF(P69=MAX(P$4,P$17,P$30,P$43,P$56,P$69),TRUE,FALSE)</f>
        <v>0</v>
      </c>
    </row>
    <row r="70" spans="1:20" x14ac:dyDescent="0.35">
      <c r="A70" s="8" t="s">
        <v>5</v>
      </c>
      <c r="B70" s="19">
        <f>AVERAGE('Globals PS1'!J70,'Globals PS2'!J70,'Globals PS3'!J70)</f>
        <v>1.0175056966212096E-2</v>
      </c>
      <c r="C70" s="30">
        <f>AVERAGE('Globals PS1'!K70,'Globals PS2'!K70,'Globals PS3'!K70)</f>
        <v>1.4258770726510066E-2</v>
      </c>
      <c r="D70" s="30">
        <f>AVERAGE('Globals PS1'!L70,'Globals PS2'!L70,'Globals PS3'!L70)</f>
        <v>1.4258770726510066E-2</v>
      </c>
      <c r="E70" s="30">
        <f>AVERAGE('Globals PS1'!M70,'Globals PS2'!M70,'Globals PS3'!M70)</f>
        <v>1.4258770726510066E-2</v>
      </c>
      <c r="F70" s="30">
        <f>AVERAGE('Globals PS1'!N70,'Globals PS2'!N70,'Globals PS3'!N70)</f>
        <v>0</v>
      </c>
      <c r="G70" s="30">
        <f>AVERAGE('Globals PS1'!O70,'Globals PS2'!O70,'Globals PS3'!O70)</f>
        <v>0</v>
      </c>
      <c r="H70" s="30">
        <f>AVERAGE('Globals PS1'!P70,'Globals PS2'!P70,'Globals PS3'!P70)</f>
        <v>0</v>
      </c>
      <c r="I70" s="22">
        <f>AVERAGE('Globals PS1'!Q70,'Globals PS2'!Q70,'Globals PS3'!Q70)</f>
        <v>1.4258770726510066E-2</v>
      </c>
      <c r="J70" s="30">
        <f>AVERAGE('Globals PS1'!R70,'Globals PS2'!R70,'Globals PS3'!R70)</f>
        <v>1.7663461894683378E-2</v>
      </c>
      <c r="K70" s="30">
        <f>AVERAGE('Globals PS1'!S70,'Globals PS2'!S70,'Globals PS3'!S70)</f>
        <v>1.7663461894683378E-2</v>
      </c>
      <c r="L70" s="30">
        <f>AVERAGE('Globals PS1'!T70,'Globals PS2'!T70,'Globals PS3'!T70)</f>
        <v>1.7663461894683378E-2</v>
      </c>
      <c r="M70" s="30">
        <f>AVERAGE('Globals PS1'!U70,'Globals PS2'!U70,'Globals PS3'!U70)</f>
        <v>1.0175056966212096E-2</v>
      </c>
      <c r="N70" s="30">
        <f>AVERAGE('Globals PS1'!V70,'Globals PS2'!V70,'Globals PS3'!V70)</f>
        <v>1.0175056966212096E-2</v>
      </c>
      <c r="O70" s="30">
        <f>AVERAGE('Globals PS1'!W70,'Globals PS2'!W70,'Globals PS3'!W70)</f>
        <v>1.0175056966212096E-2</v>
      </c>
      <c r="P70" s="25">
        <f>AVERAGE('Globals PS1'!X70,'Globals PS2'!X70,'Globals PS3'!X70)</f>
        <v>1.7663461894683378E-2</v>
      </c>
      <c r="R70" s="13" t="b">
        <f>IF(B70=MIN(B$5,B$18,B$31,B$44,B$57,B$70),TRUE,FALSE)</f>
        <v>1</v>
      </c>
      <c r="S70" s="14" t="b">
        <f>IF(I70=MIN(I$5,I$18,I$31,I$44,I$57,I$70),TRUE,FALSE)</f>
        <v>0</v>
      </c>
      <c r="T70" s="5" t="b">
        <f>IF(P70=MIN(P$5,P$18,P$31,P$44,P$57,P$70),TRUE,FALSE)</f>
        <v>1</v>
      </c>
    </row>
    <row r="71" spans="1:20" x14ac:dyDescent="0.35">
      <c r="A71" s="8" t="s">
        <v>6</v>
      </c>
      <c r="B71" s="19">
        <f>AVERAGE('Globals PS1'!J71,'Globals PS2'!J71,'Globals PS3'!J71)</f>
        <v>0.9604815276048152</v>
      </c>
      <c r="C71" s="30">
        <f>AVERAGE('Globals PS1'!K71,'Globals PS2'!K71,'Globals PS3'!K71)</f>
        <v>0.5847540369069123</v>
      </c>
      <c r="D71" s="30">
        <f>AVERAGE('Globals PS1'!L71,'Globals PS2'!L71,'Globals PS3'!L71)</f>
        <v>0.5847540369069123</v>
      </c>
      <c r="E71" s="30">
        <f>AVERAGE('Globals PS1'!M71,'Globals PS2'!M71,'Globals PS3'!M71)</f>
        <v>0.5847540369069123</v>
      </c>
      <c r="F71" s="30">
        <f>AVERAGE('Globals PS1'!N71,'Globals PS2'!N71,'Globals PS3'!N71)</f>
        <v>1</v>
      </c>
      <c r="G71" s="30">
        <f>AVERAGE('Globals PS1'!O71,'Globals PS2'!O71,'Globals PS3'!O71)</f>
        <v>1</v>
      </c>
      <c r="H71" s="30">
        <f>AVERAGE('Globals PS1'!P71,'Globals PS2'!P71,'Globals PS3'!P71)</f>
        <v>1</v>
      </c>
      <c r="I71" s="22">
        <f>AVERAGE('Globals PS1'!Q71,'Globals PS2'!Q71,'Globals PS3'!Q71)</f>
        <v>0.5847540369069123</v>
      </c>
      <c r="J71" s="30">
        <f>AVERAGE('Globals PS1'!R71,'Globals PS2'!R71,'Globals PS3'!R71)</f>
        <v>0.56544856761624762</v>
      </c>
      <c r="K71" s="30">
        <f>AVERAGE('Globals PS1'!S71,'Globals PS2'!S71,'Globals PS3'!S71)</f>
        <v>0.56544856761624762</v>
      </c>
      <c r="L71" s="30">
        <f>AVERAGE('Globals PS1'!T71,'Globals PS2'!T71,'Globals PS3'!T71)</f>
        <v>0.56544856761624762</v>
      </c>
      <c r="M71" s="30">
        <f>AVERAGE('Globals PS1'!U71,'Globals PS2'!U71,'Globals PS3'!U71)</f>
        <v>0.9604815276048152</v>
      </c>
      <c r="N71" s="30">
        <f>AVERAGE('Globals PS1'!V71,'Globals PS2'!V71,'Globals PS3'!V71)</f>
        <v>0.9604815276048152</v>
      </c>
      <c r="O71" s="30">
        <f>AVERAGE('Globals PS1'!W71,'Globals PS2'!W71,'Globals PS3'!W71)</f>
        <v>0.9604815276048152</v>
      </c>
      <c r="P71" s="25">
        <f>AVERAGE('Globals PS1'!X71,'Globals PS2'!X71,'Globals PS3'!X71)</f>
        <v>0.56544856761624762</v>
      </c>
      <c r="R71" s="13" t="b">
        <f>IF(B71=MAX(B$6,B$19,B$32,B$45,B$58,B$71),TRUE,FALSE)</f>
        <v>1</v>
      </c>
      <c r="S71" s="14" t="b">
        <f>IF(I71=MAX(I$6,I$19,I$32,I$45,I$58,I$71),TRUE,FALSE)</f>
        <v>1</v>
      </c>
      <c r="T71" s="5" t="b">
        <f>IF(P71=MAX(P$6,P$19,P$32,P$45,P$58,P$71),TRUE,FALSE)</f>
        <v>1</v>
      </c>
    </row>
    <row r="72" spans="1:20" x14ac:dyDescent="0.35">
      <c r="A72" s="8" t="s">
        <v>7</v>
      </c>
      <c r="B72" s="19">
        <f>AVERAGE('Globals PS1'!J72,'Globals PS2'!J72,'Globals PS3'!J72)</f>
        <v>0.9604815276048152</v>
      </c>
      <c r="C72" s="30">
        <f>AVERAGE('Globals PS1'!K72,'Globals PS2'!K72,'Globals PS3'!K72)</f>
        <v>0.59733594988482563</v>
      </c>
      <c r="D72" s="30">
        <f>AVERAGE('Globals PS1'!L72,'Globals PS2'!L72,'Globals PS3'!L72)</f>
        <v>0.59733594988482563</v>
      </c>
      <c r="E72" s="30">
        <f>AVERAGE('Globals PS1'!M72,'Globals PS2'!M72,'Globals PS3'!M72)</f>
        <v>0.59733594988482563</v>
      </c>
      <c r="F72" s="30">
        <f>AVERAGE('Globals PS1'!N72,'Globals PS2'!N72,'Globals PS3'!N72)</f>
        <v>1</v>
      </c>
      <c r="G72" s="30">
        <f>AVERAGE('Globals PS1'!O72,'Globals PS2'!O72,'Globals PS3'!O72)</f>
        <v>1</v>
      </c>
      <c r="H72" s="30">
        <f>AVERAGE('Globals PS1'!P72,'Globals PS2'!P72,'Globals PS3'!P72)</f>
        <v>1</v>
      </c>
      <c r="I72" s="22">
        <f>AVERAGE('Globals PS1'!Q72,'Globals PS2'!Q72,'Globals PS3'!Q72)</f>
        <v>0.59733594988482563</v>
      </c>
      <c r="J72" s="30">
        <f>AVERAGE('Globals PS1'!R72,'Globals PS2'!R72,'Globals PS3'!R72)</f>
        <v>0.57745942778305348</v>
      </c>
      <c r="K72" s="30">
        <f>AVERAGE('Globals PS1'!S72,'Globals PS2'!S72,'Globals PS3'!S72)</f>
        <v>0.57745942778305348</v>
      </c>
      <c r="L72" s="30">
        <f>AVERAGE('Globals PS1'!T72,'Globals PS2'!T72,'Globals PS3'!T72)</f>
        <v>0.57745942778305348</v>
      </c>
      <c r="M72" s="30">
        <f>AVERAGE('Globals PS1'!U72,'Globals PS2'!U72,'Globals PS3'!U72)</f>
        <v>0.9604815276048152</v>
      </c>
      <c r="N72" s="30">
        <f>AVERAGE('Globals PS1'!V72,'Globals PS2'!V72,'Globals PS3'!V72)</f>
        <v>0.9604815276048152</v>
      </c>
      <c r="O72" s="30">
        <f>AVERAGE('Globals PS1'!W72,'Globals PS2'!W72,'Globals PS3'!W72)</f>
        <v>0.9604815276048152</v>
      </c>
      <c r="P72" s="25">
        <f>AVERAGE('Globals PS1'!X72,'Globals PS2'!X72,'Globals PS3'!X72)</f>
        <v>0.57745942778305348</v>
      </c>
      <c r="R72" s="13" t="b">
        <f>IF(B72=MAX(B$7,B$20,B$33,B$46,B$59,B$72),TRUE,FALSE)</f>
        <v>1</v>
      </c>
      <c r="S72" s="14" t="b">
        <f>IF(I72=MAX(I$7,I$20,I$33,I$46,I$59,I$72),TRUE,FALSE)</f>
        <v>0</v>
      </c>
      <c r="T72" s="5" t="b">
        <f>IF(P72=MAX(P$7,P$20,P$33,P$46,P$59,P$72),TRUE,FALSE)</f>
        <v>0</v>
      </c>
    </row>
    <row r="73" spans="1:20" x14ac:dyDescent="0.35">
      <c r="A73" s="8" t="s">
        <v>8</v>
      </c>
      <c r="B73" s="19">
        <f>AVERAGE('Globals PS1'!J73,'Globals PS2'!J73,'Globals PS3'!J73)</f>
        <v>0.96909944515578317</v>
      </c>
      <c r="C73" s="30">
        <f>AVERAGE('Globals PS1'!K73,'Globals PS2'!K73,'Globals PS3'!K73)</f>
        <v>0.60625950201350642</v>
      </c>
      <c r="D73" s="30">
        <f>AVERAGE('Globals PS1'!L73,'Globals PS2'!L73,'Globals PS3'!L73)</f>
        <v>0.60625950201350642</v>
      </c>
      <c r="E73" s="30">
        <f>AVERAGE('Globals PS1'!M73,'Globals PS2'!M73,'Globals PS3'!M73)</f>
        <v>0.60625950201350642</v>
      </c>
      <c r="F73" s="30">
        <f>AVERAGE('Globals PS1'!N73,'Globals PS2'!N73,'Globals PS3'!N73)</f>
        <v>1</v>
      </c>
      <c r="G73" s="30">
        <f>AVERAGE('Globals PS1'!O73,'Globals PS2'!O73,'Globals PS3'!O73)</f>
        <v>1</v>
      </c>
      <c r="H73" s="30">
        <f>AVERAGE('Globals PS1'!P73,'Globals PS2'!P73,'Globals PS3'!P73)</f>
        <v>1</v>
      </c>
      <c r="I73" s="22">
        <f>AVERAGE('Globals PS1'!Q73,'Globals PS2'!Q73,'Globals PS3'!Q73)</f>
        <v>0.60625950201350642</v>
      </c>
      <c r="J73" s="30">
        <f>AVERAGE('Globals PS1'!R73,'Globals PS2'!R73,'Globals PS3'!R73)</f>
        <v>0.58645198839604329</v>
      </c>
      <c r="K73" s="30">
        <f>AVERAGE('Globals PS1'!S73,'Globals PS2'!S73,'Globals PS3'!S73)</f>
        <v>0.58645198839604329</v>
      </c>
      <c r="L73" s="30">
        <f>AVERAGE('Globals PS1'!T73,'Globals PS2'!T73,'Globals PS3'!T73)</f>
        <v>0.58645198839604329</v>
      </c>
      <c r="M73" s="30">
        <f>AVERAGE('Globals PS1'!U73,'Globals PS2'!U73,'Globals PS3'!U73)</f>
        <v>0.96909944515578317</v>
      </c>
      <c r="N73" s="30">
        <f>AVERAGE('Globals PS1'!V73,'Globals PS2'!V73,'Globals PS3'!V73)</f>
        <v>0.96909944515578317</v>
      </c>
      <c r="O73" s="30">
        <f>AVERAGE('Globals PS1'!W73,'Globals PS2'!W73,'Globals PS3'!W73)</f>
        <v>0.96909944515578317</v>
      </c>
      <c r="P73" s="25">
        <f>AVERAGE('Globals PS1'!X73,'Globals PS2'!X73,'Globals PS3'!X73)</f>
        <v>0.58645198839604329</v>
      </c>
      <c r="R73" s="13" t="b">
        <f>IF(B73=MAX(B$8,B$21,B$34,B$47,B$60,B$73),TRUE,FALSE)</f>
        <v>0</v>
      </c>
      <c r="S73" s="14" t="b">
        <f>IF(I73=MAX(I$8,I$21,I$34,I$47,I$60,I$73),TRUE,FALSE)</f>
        <v>0</v>
      </c>
      <c r="T73" s="5" t="b">
        <f>IF(P73=MAX(P$8,P$21,P$34,P$47,P$60,P$73),TRUE,FALSE)</f>
        <v>0</v>
      </c>
    </row>
    <row r="74" spans="1:20" x14ac:dyDescent="0.35">
      <c r="A74" s="8" t="s">
        <v>9</v>
      </c>
      <c r="B74" s="19">
        <f>AVERAGE('Globals PS1'!J74,'Globals PS2'!J74,'Globals PS3'!J74)</f>
        <v>0.96909944515578317</v>
      </c>
      <c r="C74" s="30">
        <f>AVERAGE('Globals PS1'!K74,'Globals PS2'!K74,'Globals PS3'!K74)</f>
        <v>0.61410946755595897</v>
      </c>
      <c r="D74" s="30">
        <f>AVERAGE('Globals PS1'!L74,'Globals PS2'!L74,'Globals PS3'!L74)</f>
        <v>0.61410946755595897</v>
      </c>
      <c r="E74" s="30">
        <f>AVERAGE('Globals PS1'!M74,'Globals PS2'!M74,'Globals PS3'!M74)</f>
        <v>0.61410946755595897</v>
      </c>
      <c r="F74" s="30">
        <f>AVERAGE('Globals PS1'!N74,'Globals PS2'!N74,'Globals PS3'!N74)</f>
        <v>1</v>
      </c>
      <c r="G74" s="30">
        <f>AVERAGE('Globals PS1'!O74,'Globals PS2'!O74,'Globals PS3'!O74)</f>
        <v>1</v>
      </c>
      <c r="H74" s="30">
        <f>AVERAGE('Globals PS1'!P74,'Globals PS2'!P74,'Globals PS3'!P74)</f>
        <v>1</v>
      </c>
      <c r="I74" s="22">
        <f>AVERAGE('Globals PS1'!Q74,'Globals PS2'!Q74,'Globals PS3'!Q74)</f>
        <v>0.61410946755595897</v>
      </c>
      <c r="J74" s="30">
        <f>AVERAGE('Globals PS1'!R74,'Globals PS2'!R74,'Globals PS3'!R74)</f>
        <v>0.59728656886279219</v>
      </c>
      <c r="K74" s="30">
        <f>AVERAGE('Globals PS1'!S74,'Globals PS2'!S74,'Globals PS3'!S74)</f>
        <v>0.59728656886279219</v>
      </c>
      <c r="L74" s="30">
        <f>AVERAGE('Globals PS1'!T74,'Globals PS2'!T74,'Globals PS3'!T74)</f>
        <v>0.59728656886279219</v>
      </c>
      <c r="M74" s="30">
        <f>AVERAGE('Globals PS1'!U74,'Globals PS2'!U74,'Globals PS3'!U74)</f>
        <v>0.96909944515578317</v>
      </c>
      <c r="N74" s="30">
        <f>AVERAGE('Globals PS1'!V74,'Globals PS2'!V74,'Globals PS3'!V74)</f>
        <v>0.96909944515578317</v>
      </c>
      <c r="O74" s="30">
        <f>AVERAGE('Globals PS1'!W74,'Globals PS2'!W74,'Globals PS3'!W74)</f>
        <v>0.96909944515578317</v>
      </c>
      <c r="P74" s="25">
        <f>AVERAGE('Globals PS1'!X74,'Globals PS2'!X74,'Globals PS3'!X74)</f>
        <v>0.59728656886279219</v>
      </c>
      <c r="R74" s="13" t="b">
        <f>IF(B74=MAX(B$9,B$22,B$35,B$48,B$61,B$74),TRUE,FALSE)</f>
        <v>0</v>
      </c>
      <c r="S74" s="14" t="b">
        <f>IF(I74=MAX(I$9,I$22,I$35,I$48,I$61,I$74),TRUE,FALSE)</f>
        <v>0</v>
      </c>
      <c r="T74" s="5" t="b">
        <f>IF(P74=MAX(P$9,P$22,P$35,P$48,P$61,P$74),TRUE,FALSE)</f>
        <v>0</v>
      </c>
    </row>
    <row r="75" spans="1:20" x14ac:dyDescent="0.35">
      <c r="A75" s="8" t="s">
        <v>10</v>
      </c>
      <c r="B75" s="19">
        <f>AVERAGE('Globals PS1'!J75,'Globals PS2'!J75,'Globals PS3'!J75)</f>
        <v>0.99033816425120769</v>
      </c>
      <c r="C75" s="30">
        <f>AVERAGE('Globals PS1'!K75,'Globals PS2'!K75,'Globals PS3'!K75)</f>
        <v>0.63454195152987036</v>
      </c>
      <c r="D75" s="30">
        <f>AVERAGE('Globals PS1'!L75,'Globals PS2'!L75,'Globals PS3'!L75)</f>
        <v>0.63454195152987036</v>
      </c>
      <c r="E75" s="30">
        <f>AVERAGE('Globals PS1'!M75,'Globals PS2'!M75,'Globals PS3'!M75)</f>
        <v>0.63454195152987036</v>
      </c>
      <c r="F75" s="30">
        <f>AVERAGE('Globals PS1'!N75,'Globals PS2'!N75,'Globals PS3'!N75)</f>
        <v>1</v>
      </c>
      <c r="G75" s="30">
        <f>AVERAGE('Globals PS1'!O75,'Globals PS2'!O75,'Globals PS3'!O75)</f>
        <v>1</v>
      </c>
      <c r="H75" s="30">
        <f>AVERAGE('Globals PS1'!P75,'Globals PS2'!P75,'Globals PS3'!P75)</f>
        <v>1</v>
      </c>
      <c r="I75" s="22">
        <f>AVERAGE('Globals PS1'!Q75,'Globals PS2'!Q75,'Globals PS3'!Q75)</f>
        <v>0.63454195152987036</v>
      </c>
      <c r="J75" s="30">
        <f>AVERAGE('Globals PS1'!R75,'Globals PS2'!R75,'Globals PS3'!R75)</f>
        <v>0.62930015985848786</v>
      </c>
      <c r="K75" s="30">
        <f>AVERAGE('Globals PS1'!S75,'Globals PS2'!S75,'Globals PS3'!S75)</f>
        <v>0.62930015985848786</v>
      </c>
      <c r="L75" s="30">
        <f>AVERAGE('Globals PS1'!T75,'Globals PS2'!T75,'Globals PS3'!T75)</f>
        <v>0.62930015985848786</v>
      </c>
      <c r="M75" s="30">
        <f>AVERAGE('Globals PS1'!U75,'Globals PS2'!U75,'Globals PS3'!U75)</f>
        <v>0.99033816425120769</v>
      </c>
      <c r="N75" s="30">
        <f>AVERAGE('Globals PS1'!V75,'Globals PS2'!V75,'Globals PS3'!V75)</f>
        <v>0.99033816425120769</v>
      </c>
      <c r="O75" s="30">
        <f>AVERAGE('Globals PS1'!W75,'Globals PS2'!W75,'Globals PS3'!W75)</f>
        <v>0.99033816425120769</v>
      </c>
      <c r="P75" s="25">
        <f>AVERAGE('Globals PS1'!X75,'Globals PS2'!X75,'Globals PS3'!X75)</f>
        <v>0.62930015985848786</v>
      </c>
      <c r="R75" s="13" t="b">
        <f>IF(B75=MAX(B$10,B$23,B$36,B$49,B$62,B$75),TRUE,FALSE)</f>
        <v>1</v>
      </c>
      <c r="S75" s="14" t="b">
        <f>IF(I75=MAX(I$10,I$23,I$36,I$49,I$62,I$75),TRUE,FALSE)</f>
        <v>0</v>
      </c>
      <c r="T75" s="5" t="b">
        <f>IF(P75=MAX(P$10,P$23,P$36,P$49,P$62,P$75),TRUE,FALSE)</f>
        <v>0</v>
      </c>
    </row>
    <row r="76" spans="1:20" x14ac:dyDescent="0.35">
      <c r="A76" s="8" t="s">
        <v>11</v>
      </c>
      <c r="B76" s="19">
        <f>AVERAGE('Globals PS1'!J76,'Globals PS2'!J76,'Globals PS3'!J76)</f>
        <v>8.6179175509678938E-3</v>
      </c>
      <c r="C76" s="30">
        <f>AVERAGE('Globals PS1'!K76,'Globals PS2'!K76,'Globals PS3'!K76)</f>
        <v>1.6773517671133258E-2</v>
      </c>
      <c r="D76" s="30">
        <f>AVERAGE('Globals PS1'!L76,'Globals PS2'!L76,'Globals PS3'!L76)</f>
        <v>1.6773517671133258E-2</v>
      </c>
      <c r="E76" s="30">
        <f>AVERAGE('Globals PS1'!M76,'Globals PS2'!M76,'Globals PS3'!M76)</f>
        <v>1.6773517671133258E-2</v>
      </c>
      <c r="F76" s="30">
        <f>AVERAGE('Globals PS1'!N76,'Globals PS2'!N76,'Globals PS3'!N76)</f>
        <v>0</v>
      </c>
      <c r="G76" s="30">
        <f>AVERAGE('Globals PS1'!O76,'Globals PS2'!O76,'Globals PS3'!O76)</f>
        <v>0</v>
      </c>
      <c r="H76" s="30">
        <f>AVERAGE('Globals PS1'!P76,'Globals PS2'!P76,'Globals PS3'!P76)</f>
        <v>0</v>
      </c>
      <c r="I76" s="22">
        <f>AVERAGE('Globals PS1'!Q76,'Globals PS2'!Q76,'Globals PS3'!Q76)</f>
        <v>1.6773517671133258E-2</v>
      </c>
      <c r="J76" s="30">
        <f>AVERAGE('Globals PS1'!R76,'Globals PS2'!R76,'Globals PS3'!R76)</f>
        <v>1.9827141079738746E-2</v>
      </c>
      <c r="K76" s="30">
        <f>AVERAGE('Globals PS1'!S76,'Globals PS2'!S76,'Globals PS3'!S76)</f>
        <v>1.9827141079738746E-2</v>
      </c>
      <c r="L76" s="30">
        <f>AVERAGE('Globals PS1'!T76,'Globals PS2'!T76,'Globals PS3'!T76)</f>
        <v>1.9827141079738746E-2</v>
      </c>
      <c r="M76" s="30">
        <f>AVERAGE('Globals PS1'!U76,'Globals PS2'!U76,'Globals PS3'!U76)</f>
        <v>8.6179175509678938E-3</v>
      </c>
      <c r="N76" s="30">
        <f>AVERAGE('Globals PS1'!V76,'Globals PS2'!V76,'Globals PS3'!V76)</f>
        <v>8.6179175509678938E-3</v>
      </c>
      <c r="O76" s="30">
        <f>AVERAGE('Globals PS1'!W76,'Globals PS2'!W76,'Globals PS3'!W76)</f>
        <v>8.6179175509678938E-3</v>
      </c>
      <c r="P76" s="25">
        <f>AVERAGE('Globals PS1'!X76,'Globals PS2'!X76,'Globals PS3'!X76)</f>
        <v>1.9827141079738746E-2</v>
      </c>
      <c r="R76" s="13" t="b">
        <f>IF(B76=MIN(B$11,B$24,B$37,B$50,B$63,B$76),TRUE,FALSE)</f>
        <v>1</v>
      </c>
      <c r="S76" s="14" t="b">
        <f>IF(I76=MIN(I$11,I$24,I$37,I$50,I$63,I$76),TRUE,FALSE)</f>
        <v>1</v>
      </c>
      <c r="T76" s="5" t="b">
        <f>IF(P76=MIN(P$11,P$24,P$37,P$50,P$63,P$76),TRUE,FALSE)</f>
        <v>0</v>
      </c>
    </row>
    <row r="77" spans="1:20" ht="15" thickBot="1" x14ac:dyDescent="0.4">
      <c r="A77" s="4" t="s">
        <v>12</v>
      </c>
      <c r="B77" s="20">
        <f>AVERAGE('Globals PS1'!J77,'Globals PS2'!J77,'Globals PS3'!J77)</f>
        <v>2.9856636646392449E-2</v>
      </c>
      <c r="C77" s="31">
        <f>AVERAGE('Globals PS1'!K77,'Globals PS2'!K77,'Globals PS3'!K77)</f>
        <v>4.9787914622958063E-2</v>
      </c>
      <c r="D77" s="31">
        <f>AVERAGE('Globals PS1'!L77,'Globals PS2'!L77,'Globals PS3'!L77)</f>
        <v>4.9787914622958063E-2</v>
      </c>
      <c r="E77" s="31">
        <f>AVERAGE('Globals PS1'!M77,'Globals PS2'!M77,'Globals PS3'!M77)</f>
        <v>4.9787914622958063E-2</v>
      </c>
      <c r="F77" s="31">
        <f>AVERAGE('Globals PS1'!N77,'Globals PS2'!N77,'Globals PS3'!N77)</f>
        <v>0</v>
      </c>
      <c r="G77" s="31">
        <f>AVERAGE('Globals PS1'!O77,'Globals PS2'!O77,'Globals PS3'!O77)</f>
        <v>0</v>
      </c>
      <c r="H77" s="31">
        <f>AVERAGE('Globals PS1'!P77,'Globals PS2'!P77,'Globals PS3'!P77)</f>
        <v>0</v>
      </c>
      <c r="I77" s="23">
        <f>AVERAGE('Globals PS1'!Q77,'Globals PS2'!Q77,'Globals PS3'!Q77)</f>
        <v>4.9787914622958063E-2</v>
      </c>
      <c r="J77" s="31">
        <f>AVERAGE('Globals PS1'!R77,'Globals PS2'!R77,'Globals PS3'!R77)</f>
        <v>6.3851592242240365E-2</v>
      </c>
      <c r="K77" s="31">
        <f>AVERAGE('Globals PS1'!S77,'Globals PS2'!S77,'Globals PS3'!S77)</f>
        <v>6.3851592242240365E-2</v>
      </c>
      <c r="L77" s="31">
        <f>AVERAGE('Globals PS1'!T77,'Globals PS2'!T77,'Globals PS3'!T77)</f>
        <v>6.3851592242240365E-2</v>
      </c>
      <c r="M77" s="31">
        <f>AVERAGE('Globals PS1'!U77,'Globals PS2'!U77,'Globals PS3'!U77)</f>
        <v>2.9856636646392449E-2</v>
      </c>
      <c r="N77" s="31">
        <f>AVERAGE('Globals PS1'!V77,'Globals PS2'!V77,'Globals PS3'!V77)</f>
        <v>2.9856636646392449E-2</v>
      </c>
      <c r="O77" s="31">
        <f>AVERAGE('Globals PS1'!W77,'Globals PS2'!W77,'Globals PS3'!W77)</f>
        <v>2.9856636646392449E-2</v>
      </c>
      <c r="P77" s="26">
        <f>AVERAGE('Globals PS1'!X77,'Globals PS2'!X77,'Globals PS3'!X77)</f>
        <v>6.3851592242240365E-2</v>
      </c>
      <c r="R77" s="15" t="b">
        <f>IF(B77=MIN(B$12,B$25,B$38,B$51,B$64,B$77),TRUE,FALSE)</f>
        <v>1</v>
      </c>
      <c r="S77" s="16" t="b">
        <f>IF(I77=MIN(I$12,I$25,I$38,I$51,I$64,I$77),TRUE,FALSE)</f>
        <v>1</v>
      </c>
      <c r="T77" s="17" t="b">
        <f>IF(P77=MIN(P$12,P$25,P$38,P$51,P$64,P$77),TRUE,FALSE)</f>
        <v>1</v>
      </c>
    </row>
    <row r="78" spans="1:20" ht="15" thickBot="1" x14ac:dyDescent="0.4"/>
    <row r="79" spans="1:20" ht="15" thickBot="1" x14ac:dyDescent="0.4">
      <c r="A79" s="51" t="s">
        <v>44</v>
      </c>
      <c r="B79" s="52"/>
      <c r="C79" s="53"/>
    </row>
    <row r="80" spans="1:20" ht="15" thickBot="1" x14ac:dyDescent="0.4">
      <c r="A80" s="45" t="s">
        <v>45</v>
      </c>
      <c r="B80" s="46"/>
      <c r="C80" s="46"/>
      <c r="D80" s="46"/>
      <c r="E80" s="46"/>
      <c r="F80" s="46"/>
      <c r="G80" s="46"/>
      <c r="H80" s="47"/>
    </row>
    <row r="81" spans="1:20" ht="15" thickBot="1" x14ac:dyDescent="0.4">
      <c r="A81" s="48" t="s">
        <v>46</v>
      </c>
      <c r="B81" s="49"/>
      <c r="C81" s="49"/>
      <c r="D81" s="49"/>
      <c r="E81" s="49"/>
      <c r="F81" s="49"/>
      <c r="G81" s="49"/>
      <c r="H81" s="50"/>
      <c r="R81" s="14"/>
      <c r="S81" s="14"/>
      <c r="T81" s="14"/>
    </row>
    <row r="82" spans="1:20" ht="15" thickBot="1" x14ac:dyDescent="0.4">
      <c r="R82" s="14"/>
      <c r="S82" s="14"/>
      <c r="T82" s="14"/>
    </row>
    <row r="83" spans="1:20" ht="15" thickBot="1" x14ac:dyDescent="0.4">
      <c r="A83" s="1" t="s">
        <v>1</v>
      </c>
      <c r="B83" s="2" t="s">
        <v>2</v>
      </c>
      <c r="C83" s="3"/>
      <c r="R83" s="14"/>
      <c r="S83" s="14"/>
      <c r="T83" s="14"/>
    </row>
    <row r="84" spans="1:20" ht="15" thickBot="1" x14ac:dyDescent="0.4">
      <c r="A84" s="1"/>
      <c r="B84" s="18" t="s">
        <v>13</v>
      </c>
      <c r="C84" s="12" t="s">
        <v>14</v>
      </c>
      <c r="D84" s="12" t="s">
        <v>15</v>
      </c>
      <c r="E84" s="12" t="s">
        <v>16</v>
      </c>
      <c r="F84" s="12" t="s">
        <v>17</v>
      </c>
      <c r="G84" s="12" t="s">
        <v>18</v>
      </c>
      <c r="H84" s="12" t="s">
        <v>19</v>
      </c>
      <c r="I84" s="21" t="s">
        <v>20</v>
      </c>
      <c r="J84" s="12" t="s">
        <v>21</v>
      </c>
      <c r="K84" s="12" t="s">
        <v>22</v>
      </c>
      <c r="L84" s="12" t="s">
        <v>23</v>
      </c>
      <c r="M84" s="12" t="s">
        <v>24</v>
      </c>
      <c r="N84" s="12" t="s">
        <v>25</v>
      </c>
      <c r="O84" s="12" t="s">
        <v>26</v>
      </c>
      <c r="P84" s="24" t="s">
        <v>27</v>
      </c>
      <c r="R84" s="27" t="s">
        <v>13</v>
      </c>
      <c r="S84" s="12" t="s">
        <v>20</v>
      </c>
      <c r="T84" s="28" t="s">
        <v>27</v>
      </c>
    </row>
    <row r="85" spans="1:20" x14ac:dyDescent="0.35">
      <c r="A85" s="27" t="s">
        <v>4</v>
      </c>
      <c r="B85" s="18">
        <f>B4-B43</f>
        <v>2.602799886898266E-4</v>
      </c>
      <c r="C85" s="29">
        <f t="shared" ref="C85:P85" si="6">C4-C43</f>
        <v>-1.7272347232322183E-3</v>
      </c>
      <c r="D85" s="29">
        <f t="shared" si="6"/>
        <v>-1.7272347232322183E-3</v>
      </c>
      <c r="E85" s="29">
        <f t="shared" si="6"/>
        <v>-1.7272347232322183E-3</v>
      </c>
      <c r="F85" s="29">
        <f t="shared" si="6"/>
        <v>-2.9770809963680644E-4</v>
      </c>
      <c r="G85" s="29">
        <f t="shared" si="6"/>
        <v>0</v>
      </c>
      <c r="H85" s="29">
        <f t="shared" si="6"/>
        <v>0</v>
      </c>
      <c r="I85" s="21">
        <f t="shared" si="6"/>
        <v>-1.7272347232322183E-3</v>
      </c>
      <c r="J85" s="29">
        <f t="shared" si="6"/>
        <v>-1.4035550079651848E-3</v>
      </c>
      <c r="K85" s="29">
        <f t="shared" si="6"/>
        <v>-1.4035550079651848E-3</v>
      </c>
      <c r="L85" s="29">
        <f t="shared" si="6"/>
        <v>-1.4035550079651848E-3</v>
      </c>
      <c r="M85" s="29">
        <f t="shared" si="6"/>
        <v>-1.782844872677547E-5</v>
      </c>
      <c r="N85" s="29">
        <f t="shared" si="6"/>
        <v>2.602799886898266E-4</v>
      </c>
      <c r="O85" s="29">
        <f t="shared" si="6"/>
        <v>2.602799886898266E-4</v>
      </c>
      <c r="P85" s="24">
        <f t="shared" si="6"/>
        <v>-1.4035550079651848E-3</v>
      </c>
      <c r="R85" s="27" t="str">
        <f>IF(B85=0,"NONE",IF(B85&gt;0,"SEQA","SIMA"))</f>
        <v>SEQA</v>
      </c>
      <c r="S85" s="12" t="str">
        <f t="shared" ref="S85:S93" si="7">IF(I85=0,"NONE",IF(I85&gt;0,"SEQA","SIMA"))</f>
        <v>SIMA</v>
      </c>
      <c r="T85" s="28" t="str">
        <f t="shared" ref="T85:T93" si="8">IF(P85=0,"NONE",IF(P85&gt;0,"SEQA","SIMA"))</f>
        <v>SIMA</v>
      </c>
    </row>
    <row r="86" spans="1:20" x14ac:dyDescent="0.35">
      <c r="A86" s="13" t="s">
        <v>5</v>
      </c>
      <c r="B86" s="19">
        <f t="shared" ref="B86:P93" si="9">B5-B44</f>
        <v>-2.1484093979614281E-4</v>
      </c>
      <c r="C86" s="30">
        <f t="shared" si="9"/>
        <v>-3.0455559946006711E-3</v>
      </c>
      <c r="D86" s="30">
        <f t="shared" si="9"/>
        <v>-3.0455559946006711E-3</v>
      </c>
      <c r="E86" s="30">
        <f t="shared" si="9"/>
        <v>-3.0455559946006711E-3</v>
      </c>
      <c r="F86" s="30">
        <f t="shared" si="9"/>
        <v>7.7763976650656926E-4</v>
      </c>
      <c r="G86" s="30">
        <f t="shared" si="9"/>
        <v>0</v>
      </c>
      <c r="H86" s="30">
        <f t="shared" si="9"/>
        <v>0</v>
      </c>
      <c r="I86" s="22">
        <f t="shared" si="9"/>
        <v>-3.0455559946006711E-3</v>
      </c>
      <c r="J86" s="30">
        <f t="shared" si="9"/>
        <v>-4.7456155722841002E-3</v>
      </c>
      <c r="K86" s="30">
        <f t="shared" si="9"/>
        <v>-4.7456155722841002E-3</v>
      </c>
      <c r="L86" s="30">
        <f t="shared" si="9"/>
        <v>-4.7456155722841002E-3</v>
      </c>
      <c r="M86" s="30">
        <f t="shared" si="9"/>
        <v>-2.2051874837784174E-6</v>
      </c>
      <c r="N86" s="30">
        <f t="shared" si="9"/>
        <v>-2.1484093979614281E-4</v>
      </c>
      <c r="O86" s="30">
        <f t="shared" si="9"/>
        <v>-2.1484093979614281E-4</v>
      </c>
      <c r="P86" s="25">
        <f t="shared" si="9"/>
        <v>-4.7456155722841002E-3</v>
      </c>
      <c r="R86" s="13" t="str">
        <f t="shared" ref="R86:R93" si="10">IF(B86=0,"NONE",IF(B86&gt;0,"SEQA","SIMA"))</f>
        <v>SIMA</v>
      </c>
      <c r="S86" s="14" t="str">
        <f t="shared" si="7"/>
        <v>SIMA</v>
      </c>
      <c r="T86" s="5" t="str">
        <f t="shared" si="8"/>
        <v>SIMA</v>
      </c>
    </row>
    <row r="87" spans="1:20" x14ac:dyDescent="0.35">
      <c r="A87" s="13" t="s">
        <v>6</v>
      </c>
      <c r="B87" s="19">
        <f t="shared" si="9"/>
        <v>0</v>
      </c>
      <c r="C87" s="30">
        <f t="shared" si="9"/>
        <v>-1.1209589157679001E-2</v>
      </c>
      <c r="D87" s="30">
        <f t="shared" si="9"/>
        <v>-1.1209589157679001E-2</v>
      </c>
      <c r="E87" s="30">
        <f t="shared" si="9"/>
        <v>-1.1209589157679001E-2</v>
      </c>
      <c r="F87" s="30">
        <f t="shared" si="9"/>
        <v>-2.7340082450616476E-3</v>
      </c>
      <c r="G87" s="30">
        <f t="shared" si="9"/>
        <v>0</v>
      </c>
      <c r="H87" s="30">
        <f t="shared" si="9"/>
        <v>0</v>
      </c>
      <c r="I87" s="22">
        <f t="shared" si="9"/>
        <v>-1.1209589157679001E-2</v>
      </c>
      <c r="J87" s="30">
        <f t="shared" si="9"/>
        <v>-1.0728961267703285E-2</v>
      </c>
      <c r="K87" s="30">
        <f t="shared" si="9"/>
        <v>-1.0728961267703285E-2</v>
      </c>
      <c r="L87" s="30">
        <f t="shared" si="9"/>
        <v>-1.0728961267703285E-2</v>
      </c>
      <c r="M87" s="30">
        <f t="shared" si="9"/>
        <v>-2.5092952386183143E-3</v>
      </c>
      <c r="N87" s="30">
        <f t="shared" si="9"/>
        <v>0</v>
      </c>
      <c r="O87" s="30">
        <f t="shared" si="9"/>
        <v>0</v>
      </c>
      <c r="P87" s="25">
        <f t="shared" si="9"/>
        <v>-1.0728961267703285E-2</v>
      </c>
      <c r="R87" s="13" t="str">
        <f t="shared" si="10"/>
        <v>NONE</v>
      </c>
      <c r="S87" s="14" t="str">
        <f t="shared" si="7"/>
        <v>SIMA</v>
      </c>
      <c r="T87" s="5" t="str">
        <f t="shared" si="8"/>
        <v>SIMA</v>
      </c>
    </row>
    <row r="88" spans="1:20" x14ac:dyDescent="0.35">
      <c r="A88" s="13" t="s">
        <v>7</v>
      </c>
      <c r="B88" s="19">
        <f t="shared" si="9"/>
        <v>0</v>
      </c>
      <c r="C88" s="30">
        <f t="shared" si="9"/>
        <v>4.1025560433518571E-3</v>
      </c>
      <c r="D88" s="30">
        <f t="shared" si="9"/>
        <v>4.1025560433518571E-3</v>
      </c>
      <c r="E88" s="30">
        <f t="shared" si="9"/>
        <v>4.1025560433518571E-3</v>
      </c>
      <c r="F88" s="30">
        <f t="shared" si="9"/>
        <v>0</v>
      </c>
      <c r="G88" s="30">
        <f t="shared" si="9"/>
        <v>0</v>
      </c>
      <c r="H88" s="30">
        <f t="shared" si="9"/>
        <v>0</v>
      </c>
      <c r="I88" s="22">
        <f t="shared" si="9"/>
        <v>4.1025560433518571E-3</v>
      </c>
      <c r="J88" s="30">
        <f t="shared" si="9"/>
        <v>4.2835432545060836E-3</v>
      </c>
      <c r="K88" s="30">
        <f t="shared" si="9"/>
        <v>4.2835432545060836E-3</v>
      </c>
      <c r="L88" s="30">
        <f t="shared" si="9"/>
        <v>4.2835432545060836E-3</v>
      </c>
      <c r="M88" s="30">
        <f t="shared" si="9"/>
        <v>0</v>
      </c>
      <c r="N88" s="30">
        <f t="shared" si="9"/>
        <v>0</v>
      </c>
      <c r="O88" s="30">
        <f t="shared" si="9"/>
        <v>0</v>
      </c>
      <c r="P88" s="25">
        <f t="shared" si="9"/>
        <v>4.2835432545060836E-3</v>
      </c>
      <c r="R88" s="13" t="str">
        <f t="shared" si="10"/>
        <v>NONE</v>
      </c>
      <c r="S88" s="14" t="str">
        <f t="shared" si="7"/>
        <v>SEQA</v>
      </c>
      <c r="T88" s="5" t="str">
        <f t="shared" si="8"/>
        <v>SEQA</v>
      </c>
    </row>
    <row r="89" spans="1:20" x14ac:dyDescent="0.35">
      <c r="A89" s="13" t="s">
        <v>8</v>
      </c>
      <c r="B89" s="19">
        <f t="shared" si="9"/>
        <v>0</v>
      </c>
      <c r="C89" s="30">
        <f t="shared" si="9"/>
        <v>4.7815133521851294E-3</v>
      </c>
      <c r="D89" s="30">
        <f t="shared" si="9"/>
        <v>4.7815133521851294E-3</v>
      </c>
      <c r="E89" s="30">
        <f t="shared" si="9"/>
        <v>4.7815133521851294E-3</v>
      </c>
      <c r="F89" s="30">
        <f t="shared" si="9"/>
        <v>0</v>
      </c>
      <c r="G89" s="30">
        <f t="shared" si="9"/>
        <v>0</v>
      </c>
      <c r="H89" s="30">
        <f t="shared" si="9"/>
        <v>0</v>
      </c>
      <c r="I89" s="22">
        <f t="shared" si="9"/>
        <v>4.7815133521851294E-3</v>
      </c>
      <c r="J89" s="30">
        <f t="shared" si="9"/>
        <v>1.0864571333941253E-2</v>
      </c>
      <c r="K89" s="30">
        <f t="shared" si="9"/>
        <v>1.0864571333941253E-2</v>
      </c>
      <c r="L89" s="30">
        <f t="shared" si="9"/>
        <v>1.0864571333941253E-2</v>
      </c>
      <c r="M89" s="30">
        <f t="shared" si="9"/>
        <v>0</v>
      </c>
      <c r="N89" s="30">
        <f t="shared" si="9"/>
        <v>0</v>
      </c>
      <c r="O89" s="30">
        <f t="shared" si="9"/>
        <v>0</v>
      </c>
      <c r="P89" s="25">
        <f t="shared" si="9"/>
        <v>1.0864571333941253E-2</v>
      </c>
      <c r="R89" s="13" t="str">
        <f t="shared" si="10"/>
        <v>NONE</v>
      </c>
      <c r="S89" s="14" t="str">
        <f t="shared" si="7"/>
        <v>SEQA</v>
      </c>
      <c r="T89" s="5" t="str">
        <f t="shared" si="8"/>
        <v>SEQA</v>
      </c>
    </row>
    <row r="90" spans="1:20" x14ac:dyDescent="0.35">
      <c r="A90" s="13" t="s">
        <v>9</v>
      </c>
      <c r="B90" s="19">
        <f t="shared" si="9"/>
        <v>0</v>
      </c>
      <c r="C90" s="30">
        <f t="shared" si="9"/>
        <v>-6.4029644613704528E-3</v>
      </c>
      <c r="D90" s="30">
        <f t="shared" si="9"/>
        <v>-6.4029644613704528E-3</v>
      </c>
      <c r="E90" s="30">
        <f t="shared" si="9"/>
        <v>-6.4029644613704528E-3</v>
      </c>
      <c r="F90" s="30">
        <f t="shared" si="9"/>
        <v>0</v>
      </c>
      <c r="G90" s="30">
        <f t="shared" si="9"/>
        <v>0</v>
      </c>
      <c r="H90" s="30">
        <f t="shared" si="9"/>
        <v>0</v>
      </c>
      <c r="I90" s="22">
        <f t="shared" si="9"/>
        <v>-6.4029644613704528E-3</v>
      </c>
      <c r="J90" s="30">
        <f t="shared" si="9"/>
        <v>-8.0998991685636845E-3</v>
      </c>
      <c r="K90" s="30">
        <f t="shared" si="9"/>
        <v>-8.0998991685636845E-3</v>
      </c>
      <c r="L90" s="30">
        <f t="shared" si="9"/>
        <v>-8.0998991685636845E-3</v>
      </c>
      <c r="M90" s="30">
        <f t="shared" si="9"/>
        <v>0</v>
      </c>
      <c r="N90" s="30">
        <f t="shared" si="9"/>
        <v>0</v>
      </c>
      <c r="O90" s="30">
        <f t="shared" si="9"/>
        <v>0</v>
      </c>
      <c r="P90" s="25">
        <f t="shared" si="9"/>
        <v>-8.0998991685636845E-3</v>
      </c>
      <c r="R90" s="13" t="str">
        <f t="shared" si="10"/>
        <v>NONE</v>
      </c>
      <c r="S90" s="14" t="str">
        <f t="shared" si="7"/>
        <v>SIMA</v>
      </c>
      <c r="T90" s="5" t="str">
        <f t="shared" si="8"/>
        <v>SIMA</v>
      </c>
    </row>
    <row r="91" spans="1:20" x14ac:dyDescent="0.35">
      <c r="A91" s="13" t="s">
        <v>10</v>
      </c>
      <c r="B91" s="19">
        <f t="shared" si="9"/>
        <v>0</v>
      </c>
      <c r="C91" s="30">
        <f t="shared" si="9"/>
        <v>-1.2333371788527225E-2</v>
      </c>
      <c r="D91" s="30">
        <f t="shared" si="9"/>
        <v>-1.2333371788527225E-2</v>
      </c>
      <c r="E91" s="30">
        <f t="shared" si="9"/>
        <v>-1.2333371788527225E-2</v>
      </c>
      <c r="F91" s="30">
        <f t="shared" si="9"/>
        <v>0</v>
      </c>
      <c r="G91" s="30">
        <f t="shared" si="9"/>
        <v>0</v>
      </c>
      <c r="H91" s="30">
        <f t="shared" si="9"/>
        <v>0</v>
      </c>
      <c r="I91" s="22">
        <f t="shared" si="9"/>
        <v>-1.2333371788527225E-2</v>
      </c>
      <c r="J91" s="30">
        <f t="shared" si="9"/>
        <v>-1.4105844404475487E-2</v>
      </c>
      <c r="K91" s="30">
        <f t="shared" si="9"/>
        <v>-1.4105844404475487E-2</v>
      </c>
      <c r="L91" s="30">
        <f t="shared" si="9"/>
        <v>-1.4105844404475487E-2</v>
      </c>
      <c r="M91" s="30">
        <f t="shared" si="9"/>
        <v>0</v>
      </c>
      <c r="N91" s="30">
        <f t="shared" si="9"/>
        <v>0</v>
      </c>
      <c r="O91" s="30">
        <f t="shared" si="9"/>
        <v>0</v>
      </c>
      <c r="P91" s="25">
        <f t="shared" si="9"/>
        <v>-1.4105844404475487E-2</v>
      </c>
      <c r="R91" s="13" t="str">
        <f t="shared" si="10"/>
        <v>NONE</v>
      </c>
      <c r="S91" s="14" t="str">
        <f t="shared" si="7"/>
        <v>SIMA</v>
      </c>
      <c r="T91" s="5" t="str">
        <f t="shared" si="8"/>
        <v>SIMA</v>
      </c>
    </row>
    <row r="92" spans="1:20" x14ac:dyDescent="0.35">
      <c r="A92" s="13" t="s">
        <v>11</v>
      </c>
      <c r="B92" s="19">
        <f t="shared" si="9"/>
        <v>0</v>
      </c>
      <c r="C92" s="30">
        <f t="shared" si="9"/>
        <v>-1.0505520504722091E-2</v>
      </c>
      <c r="D92" s="30">
        <f t="shared" si="9"/>
        <v>-1.0505520504722091E-2</v>
      </c>
      <c r="E92" s="30">
        <f t="shared" si="9"/>
        <v>-1.0505520504722091E-2</v>
      </c>
      <c r="F92" s="30">
        <f t="shared" si="9"/>
        <v>0</v>
      </c>
      <c r="G92" s="30">
        <f t="shared" si="9"/>
        <v>0</v>
      </c>
      <c r="H92" s="30">
        <f t="shared" si="9"/>
        <v>0</v>
      </c>
      <c r="I92" s="22">
        <f t="shared" si="9"/>
        <v>-1.0505520504722091E-2</v>
      </c>
      <c r="J92" s="30">
        <f t="shared" si="9"/>
        <v>-1.2383442423069622E-2</v>
      </c>
      <c r="K92" s="30">
        <f t="shared" si="9"/>
        <v>-1.2383442423069622E-2</v>
      </c>
      <c r="L92" s="30">
        <f t="shared" si="9"/>
        <v>-1.2383442423069622E-2</v>
      </c>
      <c r="M92" s="30">
        <f t="shared" si="9"/>
        <v>0</v>
      </c>
      <c r="N92" s="30">
        <f t="shared" si="9"/>
        <v>0</v>
      </c>
      <c r="O92" s="30">
        <f t="shared" si="9"/>
        <v>0</v>
      </c>
      <c r="P92" s="25">
        <f t="shared" si="9"/>
        <v>-1.2383442423069622E-2</v>
      </c>
      <c r="R92" s="13" t="str">
        <f t="shared" si="10"/>
        <v>NONE</v>
      </c>
      <c r="S92" s="14" t="str">
        <f t="shared" si="7"/>
        <v>SIMA</v>
      </c>
      <c r="T92" s="5" t="str">
        <f t="shared" si="8"/>
        <v>SIMA</v>
      </c>
    </row>
    <row r="93" spans="1:20" ht="15" thickBot="1" x14ac:dyDescent="0.4">
      <c r="A93" s="15" t="s">
        <v>12</v>
      </c>
      <c r="B93" s="20">
        <f t="shared" si="9"/>
        <v>0</v>
      </c>
      <c r="C93" s="31">
        <f t="shared" si="9"/>
        <v>-1.1237826308482385E-3</v>
      </c>
      <c r="D93" s="31">
        <f t="shared" si="9"/>
        <v>-1.1237826308482385E-3</v>
      </c>
      <c r="E93" s="31">
        <f t="shared" si="9"/>
        <v>-1.1237826308482385E-3</v>
      </c>
      <c r="F93" s="31">
        <f t="shared" si="9"/>
        <v>2.7340082450616849E-3</v>
      </c>
      <c r="G93" s="31">
        <f t="shared" si="9"/>
        <v>0</v>
      </c>
      <c r="H93" s="31">
        <f t="shared" si="9"/>
        <v>0</v>
      </c>
      <c r="I93" s="23">
        <f t="shared" si="9"/>
        <v>-1.1237826308482385E-3</v>
      </c>
      <c r="J93" s="31">
        <f t="shared" si="9"/>
        <v>-3.3768831367721741E-3</v>
      </c>
      <c r="K93" s="31">
        <f t="shared" si="9"/>
        <v>-3.3768831367721741E-3</v>
      </c>
      <c r="L93" s="31">
        <f t="shared" si="9"/>
        <v>-3.3768831367721741E-3</v>
      </c>
      <c r="M93" s="31">
        <f t="shared" si="9"/>
        <v>2.5092952386182726E-3</v>
      </c>
      <c r="N93" s="31">
        <f t="shared" si="9"/>
        <v>0</v>
      </c>
      <c r="O93" s="31">
        <f t="shared" si="9"/>
        <v>0</v>
      </c>
      <c r="P93" s="26">
        <f t="shared" si="9"/>
        <v>-3.3768831367721741E-3</v>
      </c>
      <c r="R93" s="15" t="str">
        <f t="shared" si="10"/>
        <v>NONE</v>
      </c>
      <c r="S93" s="16" t="str">
        <f t="shared" si="7"/>
        <v>SIMA</v>
      </c>
      <c r="T93" s="17" t="str">
        <f t="shared" si="8"/>
        <v>SIMA</v>
      </c>
    </row>
    <row r="94" spans="1:20" x14ac:dyDescent="0.35">
      <c r="R94" s="14"/>
      <c r="S94" s="14"/>
      <c r="T94" s="14"/>
    </row>
    <row r="95" spans="1:20" ht="15" thickBot="1" x14ac:dyDescent="0.4">
      <c r="R95" s="14"/>
      <c r="S95" s="14"/>
      <c r="T95" s="14"/>
    </row>
    <row r="96" spans="1:20" ht="15" thickBot="1" x14ac:dyDescent="0.4">
      <c r="A96" s="1" t="s">
        <v>1</v>
      </c>
      <c r="B96" s="2" t="s">
        <v>28</v>
      </c>
      <c r="C96" s="3"/>
      <c r="R96" s="14"/>
      <c r="S96" s="14"/>
      <c r="T96" s="14"/>
    </row>
    <row r="97" spans="1:20" ht="15" thickBot="1" x14ac:dyDescent="0.4">
      <c r="A97" s="1"/>
      <c r="B97" s="9" t="s">
        <v>13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2" t="s">
        <v>19</v>
      </c>
      <c r="I97" s="10" t="s">
        <v>20</v>
      </c>
      <c r="J97" s="2" t="s">
        <v>21</v>
      </c>
      <c r="K97" s="2" t="s">
        <v>22</v>
      </c>
      <c r="L97" s="2" t="s">
        <v>23</v>
      </c>
      <c r="M97" s="2" t="s">
        <v>24</v>
      </c>
      <c r="N97" s="2" t="s">
        <v>25</v>
      </c>
      <c r="O97" s="2" t="s">
        <v>26</v>
      </c>
      <c r="P97" s="11" t="s">
        <v>27</v>
      </c>
      <c r="R97" s="27" t="s">
        <v>13</v>
      </c>
      <c r="S97" s="12" t="s">
        <v>20</v>
      </c>
      <c r="T97" s="28" t="s">
        <v>27</v>
      </c>
    </row>
    <row r="98" spans="1:20" x14ac:dyDescent="0.35">
      <c r="A98" s="7" t="s">
        <v>4</v>
      </c>
      <c r="B98" s="18">
        <f>B17-B56</f>
        <v>-5.405435543093251E-4</v>
      </c>
      <c r="C98" s="29">
        <f t="shared" ref="C98:P98" si="11">C17-C56</f>
        <v>2.8479279719685335E-3</v>
      </c>
      <c r="D98" s="29">
        <f t="shared" si="11"/>
        <v>2.8479279719685335E-3</v>
      </c>
      <c r="E98" s="29">
        <f t="shared" si="11"/>
        <v>2.8479279719685335E-3</v>
      </c>
      <c r="F98" s="29">
        <f t="shared" si="11"/>
        <v>1.3956754853517994E-3</v>
      </c>
      <c r="G98" s="29">
        <f t="shared" si="11"/>
        <v>0</v>
      </c>
      <c r="H98" s="29">
        <f t="shared" si="11"/>
        <v>0</v>
      </c>
      <c r="I98" s="21">
        <f t="shared" si="11"/>
        <v>2.8479279719685335E-3</v>
      </c>
      <c r="J98" s="29">
        <f t="shared" si="11"/>
        <v>2.142061775102011E-3</v>
      </c>
      <c r="K98" s="29">
        <f t="shared" si="11"/>
        <v>2.142061775102011E-3</v>
      </c>
      <c r="L98" s="29">
        <f t="shared" si="11"/>
        <v>2.142061775102011E-3</v>
      </c>
      <c r="M98" s="29">
        <f t="shared" si="11"/>
        <v>7.6275689385885137E-4</v>
      </c>
      <c r="N98" s="29">
        <f t="shared" si="11"/>
        <v>-5.405435543093251E-4</v>
      </c>
      <c r="O98" s="29">
        <f t="shared" si="11"/>
        <v>-5.405435543093251E-4</v>
      </c>
      <c r="P98" s="24">
        <f t="shared" si="11"/>
        <v>2.142061775102011E-3</v>
      </c>
      <c r="R98" s="27" t="str">
        <f>IF(B98=0,"NONE",IF(B98&gt;0,"SEQA","SIMA"))</f>
        <v>SIMA</v>
      </c>
      <c r="S98" s="12" t="str">
        <f t="shared" ref="S98:S106" si="12">IF(I98=0,"NONE",IF(I98&gt;0,"SEQA","SIMA"))</f>
        <v>SEQA</v>
      </c>
      <c r="T98" s="28" t="str">
        <f t="shared" ref="T98:T106" si="13">IF(P98=0,"NONE",IF(P98&gt;0,"SEQA","SIMA"))</f>
        <v>SEQA</v>
      </c>
    </row>
    <row r="99" spans="1:20" x14ac:dyDescent="0.35">
      <c r="A99" s="8" t="s">
        <v>5</v>
      </c>
      <c r="B99" s="19">
        <f t="shared" ref="B99:P99" si="14">B18-B57</f>
        <v>2.1234443669693182E-5</v>
      </c>
      <c r="C99" s="30">
        <f t="shared" si="14"/>
        <v>3.4045154295198055E-4</v>
      </c>
      <c r="D99" s="30">
        <f t="shared" si="14"/>
        <v>3.4045154295198055E-4</v>
      </c>
      <c r="E99" s="30">
        <f t="shared" si="14"/>
        <v>3.4045154295198055E-4</v>
      </c>
      <c r="F99" s="30">
        <f t="shared" si="14"/>
        <v>-9.554148418946533E-4</v>
      </c>
      <c r="G99" s="30">
        <f t="shared" si="14"/>
        <v>0</v>
      </c>
      <c r="H99" s="30">
        <f t="shared" si="14"/>
        <v>0</v>
      </c>
      <c r="I99" s="22">
        <f t="shared" si="14"/>
        <v>3.4045154295198055E-4</v>
      </c>
      <c r="J99" s="30">
        <f t="shared" si="14"/>
        <v>9.7873125645842052E-4</v>
      </c>
      <c r="K99" s="30">
        <f t="shared" si="14"/>
        <v>9.7873125645842052E-4</v>
      </c>
      <c r="L99" s="30">
        <f t="shared" si="14"/>
        <v>9.7873125645842052E-4</v>
      </c>
      <c r="M99" s="30">
        <f t="shared" si="14"/>
        <v>4.0469551192072462E-5</v>
      </c>
      <c r="N99" s="30">
        <f t="shared" si="14"/>
        <v>2.1234443669693182E-5</v>
      </c>
      <c r="O99" s="30">
        <f t="shared" si="14"/>
        <v>2.1234443669693182E-5</v>
      </c>
      <c r="P99" s="25">
        <f t="shared" si="14"/>
        <v>9.7873125645842052E-4</v>
      </c>
      <c r="R99" s="13" t="str">
        <f t="shared" ref="R99:R106" si="15">IF(B99=0,"NONE",IF(B99&gt;0,"SEQA","SIMA"))</f>
        <v>SEQA</v>
      </c>
      <c r="S99" s="14" t="str">
        <f t="shared" si="12"/>
        <v>SEQA</v>
      </c>
      <c r="T99" s="5" t="str">
        <f t="shared" si="13"/>
        <v>SEQA</v>
      </c>
    </row>
    <row r="100" spans="1:20" x14ac:dyDescent="0.35">
      <c r="A100" s="8" t="s">
        <v>6</v>
      </c>
      <c r="B100" s="19">
        <f t="shared" ref="B100:P100" si="16">B19-B58</f>
        <v>0</v>
      </c>
      <c r="C100" s="30">
        <f t="shared" si="16"/>
        <v>-1.967857700392317E-3</v>
      </c>
      <c r="D100" s="30">
        <f t="shared" si="16"/>
        <v>-1.967857700392317E-3</v>
      </c>
      <c r="E100" s="30">
        <f t="shared" si="16"/>
        <v>-1.967857700392317E-3</v>
      </c>
      <c r="F100" s="30">
        <f t="shared" si="16"/>
        <v>3.517872509100739E-3</v>
      </c>
      <c r="G100" s="30">
        <f t="shared" si="16"/>
        <v>0</v>
      </c>
      <c r="H100" s="30">
        <f t="shared" si="16"/>
        <v>0</v>
      </c>
      <c r="I100" s="22">
        <f t="shared" si="16"/>
        <v>-1.967857700392317E-3</v>
      </c>
      <c r="J100" s="30">
        <f t="shared" si="16"/>
        <v>-3.5738539943879211E-3</v>
      </c>
      <c r="K100" s="30">
        <f t="shared" si="16"/>
        <v>-3.5738539943879211E-3</v>
      </c>
      <c r="L100" s="30">
        <f t="shared" si="16"/>
        <v>-3.5738539943879211E-3</v>
      </c>
      <c r="M100" s="30">
        <f t="shared" si="16"/>
        <v>6.4140408778001756E-4</v>
      </c>
      <c r="N100" s="30">
        <f t="shared" si="16"/>
        <v>0</v>
      </c>
      <c r="O100" s="30">
        <f t="shared" si="16"/>
        <v>0</v>
      </c>
      <c r="P100" s="25">
        <f t="shared" si="16"/>
        <v>-3.5738539943879211E-3</v>
      </c>
      <c r="R100" s="13" t="str">
        <f t="shared" si="15"/>
        <v>NONE</v>
      </c>
      <c r="S100" s="14" t="str">
        <f t="shared" si="12"/>
        <v>SIMA</v>
      </c>
      <c r="T100" s="5" t="str">
        <f t="shared" si="13"/>
        <v>SIMA</v>
      </c>
    </row>
    <row r="101" spans="1:20" x14ac:dyDescent="0.35">
      <c r="A101" s="8" t="s">
        <v>7</v>
      </c>
      <c r="B101" s="19">
        <f t="shared" ref="B101:P101" si="17">B20-B59</f>
        <v>0</v>
      </c>
      <c r="C101" s="30">
        <f t="shared" si="17"/>
        <v>9.4819779902644008E-4</v>
      </c>
      <c r="D101" s="30">
        <f t="shared" si="17"/>
        <v>9.4819779902644008E-4</v>
      </c>
      <c r="E101" s="30">
        <f t="shared" si="17"/>
        <v>9.4819779902644008E-4</v>
      </c>
      <c r="F101" s="30">
        <f t="shared" si="17"/>
        <v>9.180967087235592E-4</v>
      </c>
      <c r="G101" s="30">
        <f t="shared" si="17"/>
        <v>0</v>
      </c>
      <c r="H101" s="30">
        <f t="shared" si="17"/>
        <v>0</v>
      </c>
      <c r="I101" s="22">
        <f t="shared" si="17"/>
        <v>9.4819779902644008E-4</v>
      </c>
      <c r="J101" s="30">
        <f t="shared" si="17"/>
        <v>5.9957090556417292E-4</v>
      </c>
      <c r="K101" s="30">
        <f t="shared" si="17"/>
        <v>5.9957090556417292E-4</v>
      </c>
      <c r="L101" s="30">
        <f t="shared" si="17"/>
        <v>5.9957090556417292E-4</v>
      </c>
      <c r="M101" s="30">
        <f t="shared" si="17"/>
        <v>3.6204544909512748E-3</v>
      </c>
      <c r="N101" s="30">
        <f t="shared" si="17"/>
        <v>0</v>
      </c>
      <c r="O101" s="30">
        <f t="shared" si="17"/>
        <v>0</v>
      </c>
      <c r="P101" s="25">
        <f t="shared" si="17"/>
        <v>5.9957090556417292E-4</v>
      </c>
      <c r="R101" s="13" t="str">
        <f t="shared" si="15"/>
        <v>NONE</v>
      </c>
      <c r="S101" s="14" t="str">
        <f t="shared" si="12"/>
        <v>SEQA</v>
      </c>
      <c r="T101" s="5" t="str">
        <f t="shared" si="13"/>
        <v>SEQA</v>
      </c>
    </row>
    <row r="102" spans="1:20" x14ac:dyDescent="0.35">
      <c r="A102" s="8" t="s">
        <v>8</v>
      </c>
      <c r="B102" s="19">
        <f t="shared" ref="B102:P102" si="18">B21-B60</f>
        <v>-3.5032945702442309E-3</v>
      </c>
      <c r="C102" s="30">
        <f t="shared" si="18"/>
        <v>5.5835335148595178E-3</v>
      </c>
      <c r="D102" s="30">
        <f t="shared" si="18"/>
        <v>5.5835335148595178E-3</v>
      </c>
      <c r="E102" s="30">
        <f t="shared" si="18"/>
        <v>5.5835335148595178E-3</v>
      </c>
      <c r="F102" s="30">
        <f t="shared" si="18"/>
        <v>2.064643344110717E-3</v>
      </c>
      <c r="G102" s="30">
        <f t="shared" si="18"/>
        <v>0</v>
      </c>
      <c r="H102" s="30">
        <f t="shared" si="18"/>
        <v>0</v>
      </c>
      <c r="I102" s="22">
        <f t="shared" si="18"/>
        <v>5.5835335148595178E-3</v>
      </c>
      <c r="J102" s="30">
        <f t="shared" si="18"/>
        <v>3.8461544664781799E-3</v>
      </c>
      <c r="K102" s="30">
        <f t="shared" si="18"/>
        <v>3.8461544664781799E-3</v>
      </c>
      <c r="L102" s="30">
        <f t="shared" si="18"/>
        <v>3.8461544664781799E-3</v>
      </c>
      <c r="M102" s="30">
        <f t="shared" si="18"/>
        <v>-8.7766585257430529E-3</v>
      </c>
      <c r="N102" s="30">
        <f t="shared" si="18"/>
        <v>-3.5032945702442309E-3</v>
      </c>
      <c r="O102" s="30">
        <f t="shared" si="18"/>
        <v>-3.5032945702442309E-3</v>
      </c>
      <c r="P102" s="25">
        <f t="shared" si="18"/>
        <v>3.8461544664781799E-3</v>
      </c>
      <c r="R102" s="13" t="str">
        <f t="shared" si="15"/>
        <v>SIMA</v>
      </c>
      <c r="S102" s="14" t="str">
        <f t="shared" si="12"/>
        <v>SEQA</v>
      </c>
      <c r="T102" s="5" t="str">
        <f t="shared" si="13"/>
        <v>SEQA</v>
      </c>
    </row>
    <row r="103" spans="1:20" x14ac:dyDescent="0.35">
      <c r="A103" s="8" t="s">
        <v>9</v>
      </c>
      <c r="B103" s="19">
        <f t="shared" ref="B103:P103" si="19">B22-B61</f>
        <v>0</v>
      </c>
      <c r="C103" s="30">
        <f t="shared" si="19"/>
        <v>3.5598021381035849E-3</v>
      </c>
      <c r="D103" s="30">
        <f t="shared" si="19"/>
        <v>3.5598021381035849E-3</v>
      </c>
      <c r="E103" s="30">
        <f t="shared" si="19"/>
        <v>3.5598021381035849E-3</v>
      </c>
      <c r="F103" s="30">
        <f t="shared" si="19"/>
        <v>0</v>
      </c>
      <c r="G103" s="30">
        <f t="shared" si="19"/>
        <v>0</v>
      </c>
      <c r="H103" s="30">
        <f t="shared" si="19"/>
        <v>0</v>
      </c>
      <c r="I103" s="22">
        <f t="shared" si="19"/>
        <v>3.5598021381035849E-3</v>
      </c>
      <c r="J103" s="30">
        <f t="shared" si="19"/>
        <v>6.4443190394070093E-3</v>
      </c>
      <c r="K103" s="30">
        <f t="shared" si="19"/>
        <v>6.4443190394070093E-3</v>
      </c>
      <c r="L103" s="30">
        <f t="shared" si="19"/>
        <v>6.4443190394070093E-3</v>
      </c>
      <c r="M103" s="30">
        <f t="shared" si="19"/>
        <v>1.362338667887264E-3</v>
      </c>
      <c r="N103" s="30">
        <f t="shared" si="19"/>
        <v>0</v>
      </c>
      <c r="O103" s="30">
        <f t="shared" si="19"/>
        <v>0</v>
      </c>
      <c r="P103" s="25">
        <f t="shared" si="19"/>
        <v>6.4443190394070093E-3</v>
      </c>
      <c r="R103" s="13" t="str">
        <f t="shared" si="15"/>
        <v>NONE</v>
      </c>
      <c r="S103" s="14" t="str">
        <f t="shared" si="12"/>
        <v>SEQA</v>
      </c>
      <c r="T103" s="5" t="str">
        <f t="shared" si="13"/>
        <v>SEQA</v>
      </c>
    </row>
    <row r="104" spans="1:20" x14ac:dyDescent="0.35">
      <c r="A104" s="8" t="s">
        <v>10</v>
      </c>
      <c r="B104" s="19">
        <f t="shared" ref="B104:P104" si="20">B23-B62</f>
        <v>0</v>
      </c>
      <c r="C104" s="30">
        <f t="shared" si="20"/>
        <v>-2.0069054359005412E-3</v>
      </c>
      <c r="D104" s="30">
        <f t="shared" si="20"/>
        <v>-2.0069054359005412E-3</v>
      </c>
      <c r="E104" s="30">
        <f t="shared" si="20"/>
        <v>-2.0069054359005412E-3</v>
      </c>
      <c r="F104" s="30">
        <f t="shared" si="20"/>
        <v>0</v>
      </c>
      <c r="G104" s="30">
        <f t="shared" si="20"/>
        <v>0</v>
      </c>
      <c r="H104" s="30">
        <f t="shared" si="20"/>
        <v>0</v>
      </c>
      <c r="I104" s="22">
        <f t="shared" si="20"/>
        <v>-2.0069054359005412E-3</v>
      </c>
      <c r="J104" s="30">
        <f t="shared" si="20"/>
        <v>-2.7905285793780044E-3</v>
      </c>
      <c r="K104" s="30">
        <f t="shared" si="20"/>
        <v>-2.7905285793780044E-3</v>
      </c>
      <c r="L104" s="30">
        <f t="shared" si="20"/>
        <v>-2.7905285793780044E-3</v>
      </c>
      <c r="M104" s="30">
        <f t="shared" si="20"/>
        <v>0</v>
      </c>
      <c r="N104" s="30">
        <f t="shared" si="20"/>
        <v>0</v>
      </c>
      <c r="O104" s="30">
        <f t="shared" si="20"/>
        <v>0</v>
      </c>
      <c r="P104" s="25">
        <f t="shared" si="20"/>
        <v>-2.7905285793780044E-3</v>
      </c>
      <c r="R104" s="13" t="str">
        <f t="shared" si="15"/>
        <v>NONE</v>
      </c>
      <c r="S104" s="14" t="str">
        <f t="shared" si="12"/>
        <v>SIMA</v>
      </c>
      <c r="T104" s="5" t="str">
        <f t="shared" si="13"/>
        <v>SIMA</v>
      </c>
    </row>
    <row r="105" spans="1:20" x14ac:dyDescent="0.35">
      <c r="A105" s="8" t="s">
        <v>11</v>
      </c>
      <c r="B105" s="19">
        <f t="shared" ref="B105:P105" si="21">B24-B63</f>
        <v>0</v>
      </c>
      <c r="C105" s="30">
        <f t="shared" si="21"/>
        <v>2.6116043390769783E-3</v>
      </c>
      <c r="D105" s="30">
        <f t="shared" si="21"/>
        <v>2.6116043390769783E-3</v>
      </c>
      <c r="E105" s="30">
        <f t="shared" si="21"/>
        <v>2.6116043390769783E-3</v>
      </c>
      <c r="F105" s="30">
        <f t="shared" si="21"/>
        <v>-9.180967087235592E-4</v>
      </c>
      <c r="G105" s="30">
        <f t="shared" si="21"/>
        <v>0</v>
      </c>
      <c r="H105" s="30">
        <f t="shared" si="21"/>
        <v>0</v>
      </c>
      <c r="I105" s="22">
        <f t="shared" si="21"/>
        <v>2.6116043390769783E-3</v>
      </c>
      <c r="J105" s="30">
        <f t="shared" si="21"/>
        <v>5.8447481338427809E-3</v>
      </c>
      <c r="K105" s="30">
        <f t="shared" si="21"/>
        <v>5.8447481338427809E-3</v>
      </c>
      <c r="L105" s="30">
        <f t="shared" si="21"/>
        <v>5.8447481338427809E-3</v>
      </c>
      <c r="M105" s="30">
        <f t="shared" si="21"/>
        <v>-2.2581158230639727E-3</v>
      </c>
      <c r="N105" s="30">
        <f t="shared" si="21"/>
        <v>0</v>
      </c>
      <c r="O105" s="30">
        <f t="shared" si="21"/>
        <v>0</v>
      </c>
      <c r="P105" s="25">
        <f t="shared" si="21"/>
        <v>5.8447481338427809E-3</v>
      </c>
      <c r="R105" s="13" t="str">
        <f t="shared" si="15"/>
        <v>NONE</v>
      </c>
      <c r="S105" s="14" t="str">
        <f t="shared" si="12"/>
        <v>SEQA</v>
      </c>
      <c r="T105" s="5" t="str">
        <f t="shared" si="13"/>
        <v>SEQA</v>
      </c>
    </row>
    <row r="106" spans="1:20" ht="15" thickBot="1" x14ac:dyDescent="0.4">
      <c r="A106" s="4" t="s">
        <v>12</v>
      </c>
      <c r="B106" s="20">
        <f t="shared" ref="B106:P106" si="22">B25-B64</f>
        <v>0</v>
      </c>
      <c r="C106" s="31">
        <f t="shared" si="22"/>
        <v>-3.9047735507988235E-5</v>
      </c>
      <c r="D106" s="31">
        <f t="shared" si="22"/>
        <v>-3.9047735507988235E-5</v>
      </c>
      <c r="E106" s="31">
        <f t="shared" si="22"/>
        <v>-3.9047735507988235E-5</v>
      </c>
      <c r="F106" s="31">
        <f t="shared" si="22"/>
        <v>-3.517872509100739E-3</v>
      </c>
      <c r="G106" s="31">
        <f t="shared" si="22"/>
        <v>0</v>
      </c>
      <c r="H106" s="31">
        <f t="shared" si="22"/>
        <v>0</v>
      </c>
      <c r="I106" s="23">
        <f t="shared" si="22"/>
        <v>-3.9047735507988235E-5</v>
      </c>
      <c r="J106" s="31">
        <f t="shared" si="22"/>
        <v>7.8332541500986119E-4</v>
      </c>
      <c r="K106" s="31">
        <f t="shared" si="22"/>
        <v>7.8332541500986119E-4</v>
      </c>
      <c r="L106" s="31">
        <f t="shared" si="22"/>
        <v>7.8332541500986119E-4</v>
      </c>
      <c r="M106" s="31">
        <f t="shared" si="22"/>
        <v>-6.4140408778001756E-4</v>
      </c>
      <c r="N106" s="31">
        <f t="shared" si="22"/>
        <v>0</v>
      </c>
      <c r="O106" s="31">
        <f t="shared" si="22"/>
        <v>0</v>
      </c>
      <c r="P106" s="26">
        <f t="shared" si="22"/>
        <v>7.8332541500986119E-4</v>
      </c>
      <c r="R106" s="15" t="str">
        <f t="shared" si="15"/>
        <v>NONE</v>
      </c>
      <c r="S106" s="16" t="str">
        <f t="shared" si="12"/>
        <v>SIMA</v>
      </c>
      <c r="T106" s="17" t="str">
        <f t="shared" si="13"/>
        <v>SEQA</v>
      </c>
    </row>
    <row r="107" spans="1:20" x14ac:dyDescent="0.35">
      <c r="R107" s="14"/>
      <c r="S107" s="14"/>
      <c r="T107" s="14"/>
    </row>
    <row r="108" spans="1:20" ht="15" thickBot="1" x14ac:dyDescent="0.4">
      <c r="R108" s="14"/>
      <c r="S108" s="14"/>
      <c r="T108" s="14"/>
    </row>
    <row r="109" spans="1:20" ht="15" thickBot="1" x14ac:dyDescent="0.4">
      <c r="A109" s="1" t="s">
        <v>1</v>
      </c>
      <c r="B109" s="2" t="s">
        <v>29</v>
      </c>
      <c r="C109" s="3"/>
      <c r="R109" s="14"/>
      <c r="S109" s="14"/>
      <c r="T109" s="14"/>
    </row>
    <row r="110" spans="1:20" ht="15" thickBot="1" x14ac:dyDescent="0.4">
      <c r="A110" s="1"/>
      <c r="B110" s="9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10" t="s">
        <v>20</v>
      </c>
      <c r="J110" s="2" t="s">
        <v>21</v>
      </c>
      <c r="K110" s="2" t="s">
        <v>22</v>
      </c>
      <c r="L110" s="2" t="s">
        <v>23</v>
      </c>
      <c r="M110" s="2" t="s">
        <v>24</v>
      </c>
      <c r="N110" s="2" t="s">
        <v>25</v>
      </c>
      <c r="O110" s="2" t="s">
        <v>26</v>
      </c>
      <c r="P110" s="11" t="s">
        <v>27</v>
      </c>
      <c r="R110" s="27" t="s">
        <v>13</v>
      </c>
      <c r="S110" s="12" t="s">
        <v>20</v>
      </c>
      <c r="T110" s="28" t="s">
        <v>27</v>
      </c>
    </row>
    <row r="111" spans="1:20" x14ac:dyDescent="0.35">
      <c r="A111" s="7" t="s">
        <v>4</v>
      </c>
      <c r="B111" s="18">
        <f>B30-B69</f>
        <v>-3.0900520950760679E-4</v>
      </c>
      <c r="C111" s="29">
        <f t="shared" ref="C111:P111" si="23">C30-C69</f>
        <v>-3.2189086070049111E-3</v>
      </c>
      <c r="D111" s="29">
        <f t="shared" si="23"/>
        <v>-3.2189086070049111E-3</v>
      </c>
      <c r="E111" s="29">
        <f t="shared" si="23"/>
        <v>-3.2189086070049111E-3</v>
      </c>
      <c r="F111" s="29">
        <f t="shared" si="23"/>
        <v>-9.8121902243342163E-4</v>
      </c>
      <c r="G111" s="29">
        <f t="shared" si="23"/>
        <v>0</v>
      </c>
      <c r="H111" s="29">
        <f t="shared" si="23"/>
        <v>0</v>
      </c>
      <c r="I111" s="21">
        <f t="shared" si="23"/>
        <v>-3.2189086070049111E-3</v>
      </c>
      <c r="J111" s="29">
        <f t="shared" si="23"/>
        <v>-2.9051212592152709E-3</v>
      </c>
      <c r="K111" s="29">
        <f t="shared" si="23"/>
        <v>-2.9051212592152709E-3</v>
      </c>
      <c r="L111" s="29">
        <f t="shared" si="23"/>
        <v>-2.9051212592152709E-3</v>
      </c>
      <c r="M111" s="29">
        <f t="shared" si="23"/>
        <v>-1.2191575203859273E-3</v>
      </c>
      <c r="N111" s="29">
        <f t="shared" si="23"/>
        <v>-3.0900520950760679E-4</v>
      </c>
      <c r="O111" s="29">
        <f t="shared" si="23"/>
        <v>-3.0900520950760679E-4</v>
      </c>
      <c r="P111" s="24">
        <f t="shared" si="23"/>
        <v>-2.9051212592152709E-3</v>
      </c>
      <c r="R111" s="27" t="str">
        <f>IF(B111=0,"NONE",IF(B111&gt;0,"SEQA","SIMA"))</f>
        <v>SIMA</v>
      </c>
      <c r="S111" s="12" t="str">
        <f t="shared" ref="S111:S119" si="24">IF(I111=0,"NONE",IF(I111&gt;0,"SEQA","SIMA"))</f>
        <v>SIMA</v>
      </c>
      <c r="T111" s="28" t="str">
        <f t="shared" ref="T111:T119" si="25">IF(P111=0,"NONE",IF(P111&gt;0,"SEQA","SIMA"))</f>
        <v>SIMA</v>
      </c>
    </row>
    <row r="112" spans="1:20" x14ac:dyDescent="0.35">
      <c r="A112" s="8" t="s">
        <v>5</v>
      </c>
      <c r="B112" s="19">
        <f t="shared" ref="B112:P112" si="26">B31-B70</f>
        <v>1.8989166616156967E-4</v>
      </c>
      <c r="C112" s="30">
        <f t="shared" si="26"/>
        <v>-4.3511353843575518E-5</v>
      </c>
      <c r="D112" s="30">
        <f t="shared" si="26"/>
        <v>-4.3511353843575518E-5</v>
      </c>
      <c r="E112" s="30">
        <f t="shared" si="26"/>
        <v>-4.3511353843575518E-5</v>
      </c>
      <c r="F112" s="30">
        <f t="shared" si="26"/>
        <v>3.0059543984827172E-3</v>
      </c>
      <c r="G112" s="30">
        <f t="shared" si="26"/>
        <v>0</v>
      </c>
      <c r="H112" s="30">
        <f t="shared" si="26"/>
        <v>0</v>
      </c>
      <c r="I112" s="22">
        <f t="shared" si="26"/>
        <v>-4.3511353843575518E-5</v>
      </c>
      <c r="J112" s="30">
        <f t="shared" si="26"/>
        <v>2.004587267455879E-4</v>
      </c>
      <c r="K112" s="30">
        <f t="shared" si="26"/>
        <v>2.004587267455879E-4</v>
      </c>
      <c r="L112" s="30">
        <f t="shared" si="26"/>
        <v>2.004587267455879E-4</v>
      </c>
      <c r="M112" s="30">
        <f t="shared" si="26"/>
        <v>9.8514620329708674E-4</v>
      </c>
      <c r="N112" s="30">
        <f t="shared" si="26"/>
        <v>1.8989166616156967E-4</v>
      </c>
      <c r="O112" s="30">
        <f t="shared" si="26"/>
        <v>1.8989166616156967E-4</v>
      </c>
      <c r="P112" s="25">
        <f t="shared" si="26"/>
        <v>2.004587267455879E-4</v>
      </c>
      <c r="R112" s="13" t="str">
        <f t="shared" ref="R112:R119" si="27">IF(B112=0,"NONE",IF(B112&gt;0,"SEQA","SIMA"))</f>
        <v>SEQA</v>
      </c>
      <c r="S112" s="14" t="str">
        <f t="shared" si="24"/>
        <v>SIMA</v>
      </c>
      <c r="T112" s="5" t="str">
        <f t="shared" si="25"/>
        <v>SEQA</v>
      </c>
    </row>
    <row r="113" spans="1:20" x14ac:dyDescent="0.35">
      <c r="A113" s="8" t="s">
        <v>6</v>
      </c>
      <c r="B113" s="19">
        <f t="shared" ref="B113:P113" si="28">B32-B71</f>
        <v>0</v>
      </c>
      <c r="C113" s="30">
        <f t="shared" si="28"/>
        <v>-1.0492607018730338E-2</v>
      </c>
      <c r="D113" s="30">
        <f t="shared" si="28"/>
        <v>-1.0492607018730338E-2</v>
      </c>
      <c r="E113" s="30">
        <f t="shared" si="28"/>
        <v>-1.0492607018730338E-2</v>
      </c>
      <c r="F113" s="30">
        <f t="shared" si="28"/>
        <v>-1.2024215168125796E-2</v>
      </c>
      <c r="G113" s="30">
        <f t="shared" si="28"/>
        <v>0</v>
      </c>
      <c r="H113" s="30">
        <f t="shared" si="28"/>
        <v>0</v>
      </c>
      <c r="I113" s="22">
        <f t="shared" si="28"/>
        <v>-1.0492607018730338E-2</v>
      </c>
      <c r="J113" s="30">
        <f t="shared" si="28"/>
        <v>-9.5167657302555053E-3</v>
      </c>
      <c r="K113" s="30">
        <f t="shared" si="28"/>
        <v>-9.5167657302555053E-3</v>
      </c>
      <c r="L113" s="30">
        <f t="shared" si="28"/>
        <v>-9.5167657302555053E-3</v>
      </c>
      <c r="M113" s="30">
        <f t="shared" si="28"/>
        <v>-1.1035923510471557E-2</v>
      </c>
      <c r="N113" s="30">
        <f t="shared" si="28"/>
        <v>0</v>
      </c>
      <c r="O113" s="30">
        <f t="shared" si="28"/>
        <v>0</v>
      </c>
      <c r="P113" s="25">
        <f t="shared" si="28"/>
        <v>-9.5167657302555053E-3</v>
      </c>
      <c r="R113" s="13" t="str">
        <f t="shared" si="27"/>
        <v>NONE</v>
      </c>
      <c r="S113" s="14" t="str">
        <f t="shared" si="24"/>
        <v>SIMA</v>
      </c>
      <c r="T113" s="5" t="str">
        <f t="shared" si="25"/>
        <v>SIMA</v>
      </c>
    </row>
    <row r="114" spans="1:20" x14ac:dyDescent="0.35">
      <c r="A114" s="8" t="s">
        <v>7</v>
      </c>
      <c r="B114" s="19">
        <f t="shared" ref="B114:P114" si="29">B33-B72</f>
        <v>0</v>
      </c>
      <c r="C114" s="30">
        <f t="shared" si="29"/>
        <v>-2.785696525459902E-3</v>
      </c>
      <c r="D114" s="30">
        <f t="shared" si="29"/>
        <v>-2.785696525459902E-3</v>
      </c>
      <c r="E114" s="30">
        <f t="shared" si="29"/>
        <v>-2.785696525459902E-3</v>
      </c>
      <c r="F114" s="30">
        <f t="shared" si="29"/>
        <v>0</v>
      </c>
      <c r="G114" s="30">
        <f t="shared" si="29"/>
        <v>0</v>
      </c>
      <c r="H114" s="30">
        <f t="shared" si="29"/>
        <v>0</v>
      </c>
      <c r="I114" s="22">
        <f t="shared" si="29"/>
        <v>-2.785696525459902E-3</v>
      </c>
      <c r="J114" s="30">
        <f t="shared" si="29"/>
        <v>-1.7390058462247726E-3</v>
      </c>
      <c r="K114" s="30">
        <f t="shared" si="29"/>
        <v>-1.7390058462247726E-3</v>
      </c>
      <c r="L114" s="30">
        <f t="shared" si="29"/>
        <v>-1.7390058462247726E-3</v>
      </c>
      <c r="M114" s="30">
        <f t="shared" si="29"/>
        <v>0</v>
      </c>
      <c r="N114" s="30">
        <f t="shared" si="29"/>
        <v>0</v>
      </c>
      <c r="O114" s="30">
        <f t="shared" si="29"/>
        <v>0</v>
      </c>
      <c r="P114" s="25">
        <f t="shared" si="29"/>
        <v>-1.7390058462247726E-3</v>
      </c>
      <c r="R114" s="13" t="str">
        <f t="shared" si="27"/>
        <v>NONE</v>
      </c>
      <c r="S114" s="14" t="str">
        <f t="shared" si="24"/>
        <v>SIMA</v>
      </c>
      <c r="T114" s="5" t="str">
        <f t="shared" si="25"/>
        <v>SIMA</v>
      </c>
    </row>
    <row r="115" spans="1:20" x14ac:dyDescent="0.35">
      <c r="A115" s="8" t="s">
        <v>8</v>
      </c>
      <c r="B115" s="19">
        <f t="shared" ref="B115:P115" si="30">B34-B73</f>
        <v>-8.6179175509679684E-3</v>
      </c>
      <c r="C115" s="30">
        <f t="shared" si="30"/>
        <v>-1.4310955261528369E-3</v>
      </c>
      <c r="D115" s="30">
        <f t="shared" si="30"/>
        <v>-1.4310955261528369E-3</v>
      </c>
      <c r="E115" s="30">
        <f t="shared" si="30"/>
        <v>-1.4310955261528369E-3</v>
      </c>
      <c r="F115" s="30">
        <f t="shared" si="30"/>
        <v>0</v>
      </c>
      <c r="G115" s="30">
        <f t="shared" si="30"/>
        <v>0</v>
      </c>
      <c r="H115" s="30">
        <f t="shared" si="30"/>
        <v>0</v>
      </c>
      <c r="I115" s="22">
        <f t="shared" si="30"/>
        <v>-1.4310955261528369E-3</v>
      </c>
      <c r="J115" s="30">
        <f t="shared" si="30"/>
        <v>-1.9291783192978418E-3</v>
      </c>
      <c r="K115" s="30">
        <f t="shared" si="30"/>
        <v>-1.9291783192978418E-3</v>
      </c>
      <c r="L115" s="30">
        <f t="shared" si="30"/>
        <v>-1.9291783192978418E-3</v>
      </c>
      <c r="M115" s="30">
        <f t="shared" si="30"/>
        <v>-8.6179175509679684E-3</v>
      </c>
      <c r="N115" s="30">
        <f t="shared" si="30"/>
        <v>-8.6179175509679684E-3</v>
      </c>
      <c r="O115" s="30">
        <f t="shared" si="30"/>
        <v>-8.6179175509679684E-3</v>
      </c>
      <c r="P115" s="25">
        <f t="shared" si="30"/>
        <v>-1.9291783192978418E-3</v>
      </c>
      <c r="R115" s="13" t="str">
        <f t="shared" si="27"/>
        <v>SIMA</v>
      </c>
      <c r="S115" s="14" t="str">
        <f t="shared" si="24"/>
        <v>SIMA</v>
      </c>
      <c r="T115" s="5" t="str">
        <f t="shared" si="25"/>
        <v>SIMA</v>
      </c>
    </row>
    <row r="116" spans="1:20" x14ac:dyDescent="0.35">
      <c r="A116" s="8" t="s">
        <v>9</v>
      </c>
      <c r="B116" s="19">
        <f t="shared" ref="B116:P116" si="31">B35-B74</f>
        <v>0</v>
      </c>
      <c r="C116" s="30">
        <f t="shared" si="31"/>
        <v>-9.4178064519123694E-4</v>
      </c>
      <c r="D116" s="30">
        <f t="shared" si="31"/>
        <v>-9.4178064519123694E-4</v>
      </c>
      <c r="E116" s="30">
        <f t="shared" si="31"/>
        <v>-9.4178064519123694E-4</v>
      </c>
      <c r="F116" s="30">
        <f t="shared" si="31"/>
        <v>0</v>
      </c>
      <c r="G116" s="30">
        <f t="shared" si="31"/>
        <v>0</v>
      </c>
      <c r="H116" s="30">
        <f t="shared" si="31"/>
        <v>0</v>
      </c>
      <c r="I116" s="22">
        <f t="shared" si="31"/>
        <v>-9.4178064519123694E-4</v>
      </c>
      <c r="J116" s="30">
        <f t="shared" si="31"/>
        <v>-1.7216281343658268E-3</v>
      </c>
      <c r="K116" s="30">
        <f t="shared" si="31"/>
        <v>-1.7216281343658268E-3</v>
      </c>
      <c r="L116" s="30">
        <f t="shared" si="31"/>
        <v>-1.7216281343658268E-3</v>
      </c>
      <c r="M116" s="30">
        <f t="shared" si="31"/>
        <v>0</v>
      </c>
      <c r="N116" s="30">
        <f t="shared" si="31"/>
        <v>0</v>
      </c>
      <c r="O116" s="30">
        <f t="shared" si="31"/>
        <v>0</v>
      </c>
      <c r="P116" s="25">
        <f t="shared" si="31"/>
        <v>-1.7216281343658268E-3</v>
      </c>
      <c r="R116" s="13" t="str">
        <f t="shared" si="27"/>
        <v>NONE</v>
      </c>
      <c r="S116" s="14" t="str">
        <f t="shared" si="24"/>
        <v>SIMA</v>
      </c>
      <c r="T116" s="5" t="str">
        <f t="shared" si="25"/>
        <v>SIMA</v>
      </c>
    </row>
    <row r="117" spans="1:20" x14ac:dyDescent="0.35">
      <c r="A117" s="8" t="s">
        <v>10</v>
      </c>
      <c r="B117" s="19">
        <f t="shared" ref="B117:P117" si="32">B36-B75</f>
        <v>0</v>
      </c>
      <c r="C117" s="30">
        <f t="shared" si="32"/>
        <v>-2.6183228258311875E-3</v>
      </c>
      <c r="D117" s="30">
        <f t="shared" si="32"/>
        <v>-2.6183228258311875E-3</v>
      </c>
      <c r="E117" s="30">
        <f t="shared" si="32"/>
        <v>-2.6183228258311875E-3</v>
      </c>
      <c r="F117" s="30">
        <f t="shared" si="32"/>
        <v>0</v>
      </c>
      <c r="G117" s="30">
        <f t="shared" si="32"/>
        <v>0</v>
      </c>
      <c r="H117" s="30">
        <f t="shared" si="32"/>
        <v>0</v>
      </c>
      <c r="I117" s="22">
        <f t="shared" si="32"/>
        <v>-2.6183228258311875E-3</v>
      </c>
      <c r="J117" s="30">
        <f t="shared" si="32"/>
        <v>-2.4977652011221041E-3</v>
      </c>
      <c r="K117" s="30">
        <f t="shared" si="32"/>
        <v>-2.4977652011221041E-3</v>
      </c>
      <c r="L117" s="30">
        <f t="shared" si="32"/>
        <v>-2.4977652011221041E-3</v>
      </c>
      <c r="M117" s="30">
        <f t="shared" si="32"/>
        <v>0</v>
      </c>
      <c r="N117" s="30">
        <f t="shared" si="32"/>
        <v>0</v>
      </c>
      <c r="O117" s="30">
        <f t="shared" si="32"/>
        <v>0</v>
      </c>
      <c r="P117" s="25">
        <f t="shared" si="32"/>
        <v>-2.4977652011221041E-3</v>
      </c>
      <c r="R117" s="13" t="str">
        <f t="shared" si="27"/>
        <v>NONE</v>
      </c>
      <c r="S117" s="14" t="str">
        <f t="shared" si="24"/>
        <v>SIMA</v>
      </c>
      <c r="T117" s="5" t="str">
        <f t="shared" si="25"/>
        <v>SIMA</v>
      </c>
    </row>
    <row r="118" spans="1:20" x14ac:dyDescent="0.35">
      <c r="A118" s="8" t="s">
        <v>11</v>
      </c>
      <c r="B118" s="19">
        <f t="shared" ref="B118:P118" si="33">B37-B76</f>
        <v>0</v>
      </c>
      <c r="C118" s="30">
        <f t="shared" si="33"/>
        <v>1.8439158802687379E-3</v>
      </c>
      <c r="D118" s="30">
        <f t="shared" si="33"/>
        <v>1.8439158802687379E-3</v>
      </c>
      <c r="E118" s="30">
        <f t="shared" si="33"/>
        <v>1.8439158802687379E-3</v>
      </c>
      <c r="F118" s="30">
        <f t="shared" si="33"/>
        <v>0</v>
      </c>
      <c r="G118" s="30">
        <f t="shared" si="33"/>
        <v>0</v>
      </c>
      <c r="H118" s="30">
        <f t="shared" si="33"/>
        <v>0</v>
      </c>
      <c r="I118" s="22">
        <f t="shared" si="33"/>
        <v>1.8439158802687379E-3</v>
      </c>
      <c r="J118" s="30">
        <f t="shared" si="33"/>
        <v>1.737771185879658E-5</v>
      </c>
      <c r="K118" s="30">
        <f t="shared" si="33"/>
        <v>1.737771185879658E-5</v>
      </c>
      <c r="L118" s="30">
        <f t="shared" si="33"/>
        <v>1.737771185879658E-5</v>
      </c>
      <c r="M118" s="30">
        <f t="shared" si="33"/>
        <v>0</v>
      </c>
      <c r="N118" s="30">
        <f t="shared" si="33"/>
        <v>0</v>
      </c>
      <c r="O118" s="30">
        <f t="shared" si="33"/>
        <v>0</v>
      </c>
      <c r="P118" s="25">
        <f t="shared" si="33"/>
        <v>1.737771185879658E-5</v>
      </c>
      <c r="R118" s="13" t="str">
        <f t="shared" si="27"/>
        <v>NONE</v>
      </c>
      <c r="S118" s="14" t="str">
        <f t="shared" si="24"/>
        <v>SEQA</v>
      </c>
      <c r="T118" s="5" t="str">
        <f t="shared" si="25"/>
        <v>SEQA</v>
      </c>
    </row>
    <row r="119" spans="1:20" ht="15" thickBot="1" x14ac:dyDescent="0.4">
      <c r="A119" s="4" t="s">
        <v>12</v>
      </c>
      <c r="B119" s="20">
        <f t="shared" ref="B119:P119" si="34">B38-B77</f>
        <v>0</v>
      </c>
      <c r="C119" s="31">
        <f t="shared" si="34"/>
        <v>7.8742841928991156E-3</v>
      </c>
      <c r="D119" s="31">
        <f t="shared" si="34"/>
        <v>7.8742841928991156E-3</v>
      </c>
      <c r="E119" s="31">
        <f t="shared" si="34"/>
        <v>7.8742841928991156E-3</v>
      </c>
      <c r="F119" s="31">
        <f t="shared" si="34"/>
        <v>1.2024215168125832E-2</v>
      </c>
      <c r="G119" s="31">
        <f t="shared" si="34"/>
        <v>0</v>
      </c>
      <c r="H119" s="31">
        <f t="shared" si="34"/>
        <v>0</v>
      </c>
      <c r="I119" s="23">
        <f t="shared" si="34"/>
        <v>7.8742841928991156E-3</v>
      </c>
      <c r="J119" s="31">
        <f t="shared" si="34"/>
        <v>7.0190005291331653E-3</v>
      </c>
      <c r="K119" s="31">
        <f t="shared" si="34"/>
        <v>7.0190005291331653E-3</v>
      </c>
      <c r="L119" s="31">
        <f t="shared" si="34"/>
        <v>7.0190005291331653E-3</v>
      </c>
      <c r="M119" s="31">
        <f t="shared" si="34"/>
        <v>1.1035923510471671E-2</v>
      </c>
      <c r="N119" s="31">
        <f t="shared" si="34"/>
        <v>0</v>
      </c>
      <c r="O119" s="31">
        <f t="shared" si="34"/>
        <v>0</v>
      </c>
      <c r="P119" s="26">
        <f t="shared" si="34"/>
        <v>7.0190005291331653E-3</v>
      </c>
      <c r="R119" s="15" t="str">
        <f t="shared" si="27"/>
        <v>NONE</v>
      </c>
      <c r="S119" s="16" t="str">
        <f t="shared" si="24"/>
        <v>SEQA</v>
      </c>
      <c r="T119" s="17" t="str">
        <f t="shared" si="25"/>
        <v>SEQA</v>
      </c>
    </row>
  </sheetData>
  <mergeCells count="9">
    <mergeCell ref="A80:H80"/>
    <mergeCell ref="A81:H81"/>
    <mergeCell ref="A79:C79"/>
    <mergeCell ref="V4:V5"/>
    <mergeCell ref="V6:V7"/>
    <mergeCell ref="V8:V9"/>
    <mergeCell ref="V13:V14"/>
    <mergeCell ref="V15:V16"/>
    <mergeCell ref="V17:V18"/>
  </mergeCells>
  <conditionalFormatting sqref="R4:R12">
    <cfRule type="cellIs" dxfId="149" priority="296" operator="equal">
      <formula>FALSE</formula>
    </cfRule>
    <cfRule type="cellIs" dxfId="148" priority="297" operator="equal">
      <formula>TRUE</formula>
    </cfRule>
  </conditionalFormatting>
  <conditionalFormatting sqref="R82:R83">
    <cfRule type="cellIs" dxfId="147" priority="224" operator="equal">
      <formula>FALSE</formula>
    </cfRule>
    <cfRule type="cellIs" dxfId="146" priority="225" operator="equal">
      <formula>TRUE</formula>
    </cfRule>
  </conditionalFormatting>
  <conditionalFormatting sqref="S82:S83">
    <cfRule type="cellIs" dxfId="145" priority="222" operator="equal">
      <formula>FALSE</formula>
    </cfRule>
    <cfRule type="cellIs" dxfId="144" priority="223" operator="equal">
      <formula>TRUE</formula>
    </cfRule>
  </conditionalFormatting>
  <conditionalFormatting sqref="T82:T83">
    <cfRule type="cellIs" dxfId="143" priority="220" operator="equal">
      <formula>FALSE</formula>
    </cfRule>
    <cfRule type="cellIs" dxfId="142" priority="221" operator="equal">
      <formula>TRUE</formula>
    </cfRule>
  </conditionalFormatting>
  <conditionalFormatting sqref="R95:R96">
    <cfRule type="cellIs" dxfId="141" priority="212" operator="equal">
      <formula>FALSE</formula>
    </cfRule>
    <cfRule type="cellIs" dxfId="140" priority="213" operator="equal">
      <formula>TRUE</formula>
    </cfRule>
  </conditionalFormatting>
  <conditionalFormatting sqref="S95:S96">
    <cfRule type="cellIs" dxfId="139" priority="210" operator="equal">
      <formula>FALSE</formula>
    </cfRule>
    <cfRule type="cellIs" dxfId="138" priority="211" operator="equal">
      <formula>TRUE</formula>
    </cfRule>
  </conditionalFormatting>
  <conditionalFormatting sqref="T95:T96">
    <cfRule type="cellIs" dxfId="137" priority="208" operator="equal">
      <formula>FALSE</formula>
    </cfRule>
    <cfRule type="cellIs" dxfId="136" priority="209" operator="equal">
      <formula>TRUE</formula>
    </cfRule>
  </conditionalFormatting>
  <conditionalFormatting sqref="R108:R109">
    <cfRule type="cellIs" dxfId="135" priority="200" operator="equal">
      <formula>FALSE</formula>
    </cfRule>
    <cfRule type="cellIs" dxfId="134" priority="201" operator="equal">
      <formula>TRUE</formula>
    </cfRule>
  </conditionalFormatting>
  <conditionalFormatting sqref="S108:S109">
    <cfRule type="cellIs" dxfId="133" priority="198" operator="equal">
      <formula>FALSE</formula>
    </cfRule>
    <cfRule type="cellIs" dxfId="132" priority="199" operator="equal">
      <formula>TRUE</formula>
    </cfRule>
  </conditionalFormatting>
  <conditionalFormatting sqref="T108:T109">
    <cfRule type="cellIs" dxfId="131" priority="196" operator="equal">
      <formula>FALSE</formula>
    </cfRule>
    <cfRule type="cellIs" dxfId="130" priority="197" operator="equal">
      <formula>TRUE</formula>
    </cfRule>
  </conditionalFormatting>
  <conditionalFormatting sqref="S4:S12">
    <cfRule type="cellIs" dxfId="129" priority="188" operator="equal">
      <formula>FALSE</formula>
    </cfRule>
    <cfRule type="cellIs" dxfId="128" priority="189" operator="equal">
      <formula>TRUE</formula>
    </cfRule>
  </conditionalFormatting>
  <conditionalFormatting sqref="T4:T12">
    <cfRule type="cellIs" dxfId="127" priority="186" operator="equal">
      <formula>FALSE</formula>
    </cfRule>
    <cfRule type="cellIs" dxfId="126" priority="187" operator="equal">
      <formula>TRUE</formula>
    </cfRule>
  </conditionalFormatting>
  <conditionalFormatting sqref="S11:S12">
    <cfRule type="cellIs" dxfId="125" priority="154" operator="equal">
      <formula>FALSE</formula>
    </cfRule>
    <cfRule type="cellIs" dxfId="124" priority="155" operator="equal">
      <formula>TRUE</formula>
    </cfRule>
  </conditionalFormatting>
  <conditionalFormatting sqref="T11:T12">
    <cfRule type="cellIs" dxfId="123" priority="152" operator="equal">
      <formula>FALSE</formula>
    </cfRule>
    <cfRule type="cellIs" dxfId="122" priority="153" operator="equal">
      <formula>TRUE</formula>
    </cfRule>
  </conditionalFormatting>
  <conditionalFormatting sqref="T11:T12">
    <cfRule type="cellIs" dxfId="121" priority="150" operator="equal">
      <formula>FALSE</formula>
    </cfRule>
    <cfRule type="cellIs" dxfId="120" priority="151" operator="equal">
      <formula>TRUE</formula>
    </cfRule>
  </conditionalFormatting>
  <conditionalFormatting sqref="S5">
    <cfRule type="cellIs" dxfId="119" priority="148" operator="equal">
      <formula>FALSE</formula>
    </cfRule>
    <cfRule type="cellIs" dxfId="118" priority="149" operator="equal">
      <formula>TRUE</formula>
    </cfRule>
  </conditionalFormatting>
  <conditionalFormatting sqref="T5">
    <cfRule type="cellIs" dxfId="117" priority="146" operator="equal">
      <formula>FALSE</formula>
    </cfRule>
    <cfRule type="cellIs" dxfId="116" priority="147" operator="equal">
      <formula>TRUE</formula>
    </cfRule>
  </conditionalFormatting>
  <conditionalFormatting sqref="T5">
    <cfRule type="cellIs" dxfId="115" priority="144" operator="equal">
      <formula>FALSE</formula>
    </cfRule>
    <cfRule type="cellIs" dxfId="114" priority="145" operator="equal">
      <formula>TRUE</formula>
    </cfRule>
  </conditionalFormatting>
  <conditionalFormatting sqref="R17:R25">
    <cfRule type="cellIs" dxfId="113" priority="142" operator="equal">
      <formula>FALSE</formula>
    </cfRule>
    <cfRule type="cellIs" dxfId="112" priority="143" operator="equal">
      <formula>TRUE</formula>
    </cfRule>
  </conditionalFormatting>
  <conditionalFormatting sqref="S17:S25">
    <cfRule type="cellIs" dxfId="111" priority="140" operator="equal">
      <formula>FALSE</formula>
    </cfRule>
    <cfRule type="cellIs" dxfId="110" priority="141" operator="equal">
      <formula>TRUE</formula>
    </cfRule>
  </conditionalFormatting>
  <conditionalFormatting sqref="T17:T25">
    <cfRule type="cellIs" dxfId="109" priority="138" operator="equal">
      <formula>FALSE</formula>
    </cfRule>
    <cfRule type="cellIs" dxfId="108" priority="139" operator="equal">
      <formula>TRUE</formula>
    </cfRule>
  </conditionalFormatting>
  <conditionalFormatting sqref="S24:S25">
    <cfRule type="cellIs" dxfId="107" priority="136" operator="equal">
      <formula>FALSE</formula>
    </cfRule>
    <cfRule type="cellIs" dxfId="106" priority="137" operator="equal">
      <formula>TRUE</formula>
    </cfRule>
  </conditionalFormatting>
  <conditionalFormatting sqref="T24:T25">
    <cfRule type="cellIs" dxfId="105" priority="134" operator="equal">
      <formula>FALSE</formula>
    </cfRule>
    <cfRule type="cellIs" dxfId="104" priority="135" operator="equal">
      <formula>TRUE</formula>
    </cfRule>
  </conditionalFormatting>
  <conditionalFormatting sqref="T24:T25">
    <cfRule type="cellIs" dxfId="103" priority="132" operator="equal">
      <formula>FALSE</formula>
    </cfRule>
    <cfRule type="cellIs" dxfId="102" priority="133" operator="equal">
      <formula>TRUE</formula>
    </cfRule>
  </conditionalFormatting>
  <conditionalFormatting sqref="S18">
    <cfRule type="cellIs" dxfId="101" priority="130" operator="equal">
      <formula>FALSE</formula>
    </cfRule>
    <cfRule type="cellIs" dxfId="100" priority="131" operator="equal">
      <formula>TRUE</formula>
    </cfRule>
  </conditionalFormatting>
  <conditionalFormatting sqref="T18">
    <cfRule type="cellIs" dxfId="99" priority="128" operator="equal">
      <formula>FALSE</formula>
    </cfRule>
    <cfRule type="cellIs" dxfId="98" priority="129" operator="equal">
      <formula>TRUE</formula>
    </cfRule>
  </conditionalFormatting>
  <conditionalFormatting sqref="T18">
    <cfRule type="cellIs" dxfId="97" priority="126" operator="equal">
      <formula>FALSE</formula>
    </cfRule>
    <cfRule type="cellIs" dxfId="96" priority="127" operator="equal">
      <formula>TRUE</formula>
    </cfRule>
  </conditionalFormatting>
  <conditionalFormatting sqref="R30:R38">
    <cfRule type="cellIs" dxfId="95" priority="124" operator="equal">
      <formula>FALSE</formula>
    </cfRule>
    <cfRule type="cellIs" dxfId="94" priority="125" operator="equal">
      <formula>TRUE</formula>
    </cfRule>
  </conditionalFormatting>
  <conditionalFormatting sqref="S30:S38">
    <cfRule type="cellIs" dxfId="93" priority="122" operator="equal">
      <formula>FALSE</formula>
    </cfRule>
    <cfRule type="cellIs" dxfId="92" priority="123" operator="equal">
      <formula>TRUE</formula>
    </cfRule>
  </conditionalFormatting>
  <conditionalFormatting sqref="T30:T38">
    <cfRule type="cellIs" dxfId="91" priority="120" operator="equal">
      <formula>FALSE</formula>
    </cfRule>
    <cfRule type="cellIs" dxfId="90" priority="121" operator="equal">
      <formula>TRUE</formula>
    </cfRule>
  </conditionalFormatting>
  <conditionalFormatting sqref="S37:S38">
    <cfRule type="cellIs" dxfId="89" priority="118" operator="equal">
      <formula>FALSE</formula>
    </cfRule>
    <cfRule type="cellIs" dxfId="88" priority="119" operator="equal">
      <formula>TRUE</formula>
    </cfRule>
  </conditionalFormatting>
  <conditionalFormatting sqref="T37:T38">
    <cfRule type="cellIs" dxfId="87" priority="116" operator="equal">
      <formula>FALSE</formula>
    </cfRule>
    <cfRule type="cellIs" dxfId="86" priority="117" operator="equal">
      <formula>TRUE</formula>
    </cfRule>
  </conditionalFormatting>
  <conditionalFormatting sqref="T37:T38">
    <cfRule type="cellIs" dxfId="85" priority="114" operator="equal">
      <formula>FALSE</formula>
    </cfRule>
    <cfRule type="cellIs" dxfId="84" priority="115" operator="equal">
      <formula>TRUE</formula>
    </cfRule>
  </conditionalFormatting>
  <conditionalFormatting sqref="S31">
    <cfRule type="cellIs" dxfId="83" priority="112" operator="equal">
      <formula>FALSE</formula>
    </cfRule>
    <cfRule type="cellIs" dxfId="82" priority="113" operator="equal">
      <formula>TRUE</formula>
    </cfRule>
  </conditionalFormatting>
  <conditionalFormatting sqref="T31">
    <cfRule type="cellIs" dxfId="81" priority="110" operator="equal">
      <formula>FALSE</formula>
    </cfRule>
    <cfRule type="cellIs" dxfId="80" priority="111" operator="equal">
      <formula>TRUE</formula>
    </cfRule>
  </conditionalFormatting>
  <conditionalFormatting sqref="T31">
    <cfRule type="cellIs" dxfId="79" priority="108" operator="equal">
      <formula>FALSE</formula>
    </cfRule>
    <cfRule type="cellIs" dxfId="78" priority="109" operator="equal">
      <formula>TRUE</formula>
    </cfRule>
  </conditionalFormatting>
  <conditionalFormatting sqref="R43:R51">
    <cfRule type="cellIs" dxfId="77" priority="106" operator="equal">
      <formula>FALSE</formula>
    </cfRule>
    <cfRule type="cellIs" dxfId="76" priority="107" operator="equal">
      <formula>TRUE</formula>
    </cfRule>
  </conditionalFormatting>
  <conditionalFormatting sqref="S43:S51">
    <cfRule type="cellIs" dxfId="75" priority="104" operator="equal">
      <formula>FALSE</formula>
    </cfRule>
    <cfRule type="cellIs" dxfId="74" priority="105" operator="equal">
      <formula>TRUE</formula>
    </cfRule>
  </conditionalFormatting>
  <conditionalFormatting sqref="T43:T51">
    <cfRule type="cellIs" dxfId="73" priority="102" operator="equal">
      <formula>FALSE</formula>
    </cfRule>
    <cfRule type="cellIs" dxfId="72" priority="103" operator="equal">
      <formula>TRUE</formula>
    </cfRule>
  </conditionalFormatting>
  <conditionalFormatting sqref="S50:S51">
    <cfRule type="cellIs" dxfId="71" priority="100" operator="equal">
      <formula>FALSE</formula>
    </cfRule>
    <cfRule type="cellIs" dxfId="70" priority="101" operator="equal">
      <formula>TRUE</formula>
    </cfRule>
  </conditionalFormatting>
  <conditionalFormatting sqref="T50:T51">
    <cfRule type="cellIs" dxfId="69" priority="98" operator="equal">
      <formula>FALSE</formula>
    </cfRule>
    <cfRule type="cellIs" dxfId="68" priority="99" operator="equal">
      <formula>TRUE</formula>
    </cfRule>
  </conditionalFormatting>
  <conditionalFormatting sqref="T50:T51">
    <cfRule type="cellIs" dxfId="67" priority="96" operator="equal">
      <formula>FALSE</formula>
    </cfRule>
    <cfRule type="cellIs" dxfId="66" priority="97" operator="equal">
      <formula>TRUE</formula>
    </cfRule>
  </conditionalFormatting>
  <conditionalFormatting sqref="S44">
    <cfRule type="cellIs" dxfId="65" priority="94" operator="equal">
      <formula>FALSE</formula>
    </cfRule>
    <cfRule type="cellIs" dxfId="64" priority="95" operator="equal">
      <formula>TRUE</formula>
    </cfRule>
  </conditionalFormatting>
  <conditionalFormatting sqref="T44">
    <cfRule type="cellIs" dxfId="63" priority="92" operator="equal">
      <formula>FALSE</formula>
    </cfRule>
    <cfRule type="cellIs" dxfId="62" priority="93" operator="equal">
      <formula>TRUE</formula>
    </cfRule>
  </conditionalFormatting>
  <conditionalFormatting sqref="T44">
    <cfRule type="cellIs" dxfId="61" priority="90" operator="equal">
      <formula>FALSE</formula>
    </cfRule>
    <cfRule type="cellIs" dxfId="60" priority="91" operator="equal">
      <formula>TRUE</formula>
    </cfRule>
  </conditionalFormatting>
  <conditionalFormatting sqref="R56:R64">
    <cfRule type="cellIs" dxfId="59" priority="88" operator="equal">
      <formula>FALSE</formula>
    </cfRule>
    <cfRule type="cellIs" dxfId="58" priority="89" operator="equal">
      <formula>TRUE</formula>
    </cfRule>
  </conditionalFormatting>
  <conditionalFormatting sqref="S56:S64">
    <cfRule type="cellIs" dxfId="57" priority="86" operator="equal">
      <formula>FALSE</formula>
    </cfRule>
    <cfRule type="cellIs" dxfId="56" priority="87" operator="equal">
      <formula>TRUE</formula>
    </cfRule>
  </conditionalFormatting>
  <conditionalFormatting sqref="T56:T64">
    <cfRule type="cellIs" dxfId="55" priority="84" operator="equal">
      <formula>FALSE</formula>
    </cfRule>
    <cfRule type="cellIs" dxfId="54" priority="85" operator="equal">
      <formula>TRUE</formula>
    </cfRule>
  </conditionalFormatting>
  <conditionalFormatting sqref="S63:S64">
    <cfRule type="cellIs" dxfId="53" priority="82" operator="equal">
      <formula>FALSE</formula>
    </cfRule>
    <cfRule type="cellIs" dxfId="52" priority="83" operator="equal">
      <formula>TRUE</formula>
    </cfRule>
  </conditionalFormatting>
  <conditionalFormatting sqref="T63:T64">
    <cfRule type="cellIs" dxfId="51" priority="80" operator="equal">
      <formula>FALSE</formula>
    </cfRule>
    <cfRule type="cellIs" dxfId="50" priority="81" operator="equal">
      <formula>TRUE</formula>
    </cfRule>
  </conditionalFormatting>
  <conditionalFormatting sqref="T63:T64">
    <cfRule type="cellIs" dxfId="49" priority="78" operator="equal">
      <formula>FALSE</formula>
    </cfRule>
    <cfRule type="cellIs" dxfId="48" priority="79" operator="equal">
      <formula>TRUE</formula>
    </cfRule>
  </conditionalFormatting>
  <conditionalFormatting sqref="S57">
    <cfRule type="cellIs" dxfId="47" priority="76" operator="equal">
      <formula>FALSE</formula>
    </cfRule>
    <cfRule type="cellIs" dxfId="46" priority="77" operator="equal">
      <formula>TRUE</formula>
    </cfRule>
  </conditionalFormatting>
  <conditionalFormatting sqref="T57">
    <cfRule type="cellIs" dxfId="45" priority="74" operator="equal">
      <formula>FALSE</formula>
    </cfRule>
    <cfRule type="cellIs" dxfId="44" priority="75" operator="equal">
      <formula>TRUE</formula>
    </cfRule>
  </conditionalFormatting>
  <conditionalFormatting sqref="T57">
    <cfRule type="cellIs" dxfId="43" priority="72" operator="equal">
      <formula>FALSE</formula>
    </cfRule>
    <cfRule type="cellIs" dxfId="42" priority="73" operator="equal">
      <formula>TRUE</formula>
    </cfRule>
  </conditionalFormatting>
  <conditionalFormatting sqref="R69:R77">
    <cfRule type="cellIs" dxfId="41" priority="70" operator="equal">
      <formula>FALSE</formula>
    </cfRule>
    <cfRule type="cellIs" dxfId="40" priority="71" operator="equal">
      <formula>TRUE</formula>
    </cfRule>
  </conditionalFormatting>
  <conditionalFormatting sqref="S69:S77">
    <cfRule type="cellIs" dxfId="39" priority="68" operator="equal">
      <formula>FALSE</formula>
    </cfRule>
    <cfRule type="cellIs" dxfId="38" priority="69" operator="equal">
      <formula>TRUE</formula>
    </cfRule>
  </conditionalFormatting>
  <conditionalFormatting sqref="T69:T77">
    <cfRule type="cellIs" dxfId="37" priority="66" operator="equal">
      <formula>FALSE</formula>
    </cfRule>
    <cfRule type="cellIs" dxfId="36" priority="67" operator="equal">
      <formula>TRUE</formula>
    </cfRule>
  </conditionalFormatting>
  <conditionalFormatting sqref="S76:S77">
    <cfRule type="cellIs" dxfId="35" priority="64" operator="equal">
      <formula>FALSE</formula>
    </cfRule>
    <cfRule type="cellIs" dxfId="34" priority="65" operator="equal">
      <formula>TRUE</formula>
    </cfRule>
  </conditionalFormatting>
  <conditionalFormatting sqref="T76:T77">
    <cfRule type="cellIs" dxfId="33" priority="62" operator="equal">
      <formula>FALSE</formula>
    </cfRule>
    <cfRule type="cellIs" dxfId="32" priority="63" operator="equal">
      <formula>TRUE</formula>
    </cfRule>
  </conditionalFormatting>
  <conditionalFormatting sqref="T76:T77">
    <cfRule type="cellIs" dxfId="31" priority="60" operator="equal">
      <formula>FALSE</formula>
    </cfRule>
    <cfRule type="cellIs" dxfId="30" priority="61" operator="equal">
      <formula>TRUE</formula>
    </cfRule>
  </conditionalFormatting>
  <conditionalFormatting sqref="S70">
    <cfRule type="cellIs" dxfId="29" priority="58" operator="equal">
      <formula>FALSE</formula>
    </cfRule>
    <cfRule type="cellIs" dxfId="28" priority="59" operator="equal">
      <formula>TRUE</formula>
    </cfRule>
  </conditionalFormatting>
  <conditionalFormatting sqref="T70">
    <cfRule type="cellIs" dxfId="27" priority="56" operator="equal">
      <formula>FALSE</formula>
    </cfRule>
    <cfRule type="cellIs" dxfId="26" priority="57" operator="equal">
      <formula>TRUE</formula>
    </cfRule>
  </conditionalFormatting>
  <conditionalFormatting sqref="T70">
    <cfRule type="cellIs" dxfId="25" priority="54" operator="equal">
      <formula>FALSE</formula>
    </cfRule>
    <cfRule type="cellIs" dxfId="24" priority="55" operator="equal">
      <formula>TRUE</formula>
    </cfRule>
  </conditionalFormatting>
  <conditionalFormatting sqref="B85:P93">
    <cfRule type="cellIs" dxfId="23" priority="52" operator="lessThan">
      <formula>0</formula>
    </cfRule>
    <cfRule type="cellIs" dxfId="22" priority="53" operator="greaterThan">
      <formula>0</formula>
    </cfRule>
  </conditionalFormatting>
  <conditionalFormatting sqref="B98:P106">
    <cfRule type="cellIs" dxfId="21" priority="46" operator="lessThan">
      <formula>0</formula>
    </cfRule>
    <cfRule type="cellIs" dxfId="20" priority="47" operator="greaterThan">
      <formula>0</formula>
    </cfRule>
  </conditionalFormatting>
  <conditionalFormatting sqref="B111:P119">
    <cfRule type="cellIs" dxfId="19" priority="44" operator="lessThan">
      <formula>0</formula>
    </cfRule>
    <cfRule type="cellIs" dxfId="18" priority="45" operator="greaterThan">
      <formula>0</formula>
    </cfRule>
  </conditionalFormatting>
  <conditionalFormatting sqref="R85:R93">
    <cfRule type="cellIs" dxfId="17" priority="42" operator="equal">
      <formula>"SIMA"</formula>
    </cfRule>
    <cfRule type="cellIs" dxfId="16" priority="43" operator="equal">
      <formula>"SEQA"</formula>
    </cfRule>
  </conditionalFormatting>
  <conditionalFormatting sqref="S85:S93">
    <cfRule type="cellIs" dxfId="15" priority="20" operator="equal">
      <formula>"SIMA"</formula>
    </cfRule>
    <cfRule type="cellIs" dxfId="14" priority="21" operator="equal">
      <formula>"SEQA"</formula>
    </cfRule>
  </conditionalFormatting>
  <conditionalFormatting sqref="T85:T93">
    <cfRule type="cellIs" dxfId="13" priority="18" operator="equal">
      <formula>"SIMA"</formula>
    </cfRule>
    <cfRule type="cellIs" dxfId="12" priority="19" operator="equal">
      <formula>"SEQA"</formula>
    </cfRule>
  </conditionalFormatting>
  <conditionalFormatting sqref="R98:R106">
    <cfRule type="cellIs" dxfId="11" priority="16" operator="equal">
      <formula>"SIMA"</formula>
    </cfRule>
    <cfRule type="cellIs" dxfId="10" priority="17" operator="equal">
      <formula>"SEQA"</formula>
    </cfRule>
  </conditionalFormatting>
  <conditionalFormatting sqref="S98:S106">
    <cfRule type="cellIs" dxfId="9" priority="14" operator="equal">
      <formula>"SIMA"</formula>
    </cfRule>
    <cfRule type="cellIs" dxfId="8" priority="15" operator="equal">
      <formula>"SEQA"</formula>
    </cfRule>
  </conditionalFormatting>
  <conditionalFormatting sqref="T98:T106">
    <cfRule type="cellIs" dxfId="7" priority="12" operator="equal">
      <formula>"SIMA"</formula>
    </cfRule>
    <cfRule type="cellIs" dxfId="6" priority="13" operator="equal">
      <formula>"SEQA"</formula>
    </cfRule>
  </conditionalFormatting>
  <conditionalFormatting sqref="R111:R119">
    <cfRule type="cellIs" dxfId="5" priority="10" operator="equal">
      <formula>"SIMA"</formula>
    </cfRule>
    <cfRule type="cellIs" dxfId="4" priority="11" operator="equal">
      <formula>"SEQA"</formula>
    </cfRule>
  </conditionalFormatting>
  <conditionalFormatting sqref="S111:S119">
    <cfRule type="cellIs" dxfId="3" priority="8" operator="equal">
      <formula>"SIMA"</formula>
    </cfRule>
    <cfRule type="cellIs" dxfId="2" priority="9" operator="equal">
      <formula>"SEQA"</formula>
    </cfRule>
  </conditionalFormatting>
  <conditionalFormatting sqref="T111:T119">
    <cfRule type="cellIs" dxfId="1" priority="6" operator="equal">
      <formula>"SIMA"</formula>
    </cfRule>
    <cfRule type="cellIs" dxfId="0" priority="7" operator="equal">
      <formula>"SEQA"</formula>
    </cfRule>
  </conditionalFormatting>
  <conditionalFormatting sqref="X4:Z9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{C1B967AB-5547-477F-B879-23EB7E9F7748}</x14:id>
        </ext>
      </extLst>
    </cfRule>
  </conditionalFormatting>
  <conditionalFormatting sqref="X13:Z18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{BBF2F223-E360-4D2F-8667-42DBDD8AFDC9}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B967AB-5547-477F-B879-23EB7E9F774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X4:Z9</xm:sqref>
        </x14:conditionalFormatting>
        <x14:conditionalFormatting xmlns:xm="http://schemas.microsoft.com/office/excel/2006/main">
          <x14:cfRule type="dataBar" id="{BBF2F223-E360-4D2F-8667-42DBDD8AFDC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X13:Z18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6E5EAA67-B0FC-4541-83A7-14877EABA8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Type-Wise Aggregates'!X4:Z4</xm:f>
              <xm:sqref>AA4</xm:sqref>
            </x14:sparkline>
            <x14:sparkline>
              <xm:f>'Global Type-Wise Aggregates'!X5:Z5</xm:f>
              <xm:sqref>AA5</xm:sqref>
            </x14:sparkline>
            <x14:sparkline>
              <xm:f>'Global Type-Wise Aggregates'!X6:Z6</xm:f>
              <xm:sqref>AA6</xm:sqref>
            </x14:sparkline>
            <x14:sparkline>
              <xm:f>'Global Type-Wise Aggregates'!X7:Z7</xm:f>
              <xm:sqref>AA7</xm:sqref>
            </x14:sparkline>
            <x14:sparkline>
              <xm:f>'Global Type-Wise Aggregates'!X8:Z8</xm:f>
              <xm:sqref>AA8</xm:sqref>
            </x14:sparkline>
            <x14:sparkline>
              <xm:f>'Global Type-Wise Aggregates'!X9:Z9</xm:f>
              <xm:sqref>AA9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445-0DCA-4979-A3EC-6EC97466148E}">
  <dimension ref="A1:AK116"/>
  <sheetViews>
    <sheetView workbookViewId="0">
      <selection activeCell="AG14" sqref="AG14"/>
    </sheetView>
  </sheetViews>
  <sheetFormatPr defaultRowHeight="14.5" x14ac:dyDescent="0.35"/>
  <cols>
    <col min="32" max="32" width="9.90625" customWidth="1"/>
    <col min="33" max="33" width="12" customWidth="1"/>
    <col min="34" max="34" width="12.1796875" customWidth="1"/>
    <col min="35" max="35" width="12.453125" customWidth="1"/>
    <col min="36" max="36" width="12.6328125" customWidth="1"/>
  </cols>
  <sheetData>
    <row r="1" spans="1:37" ht="15" thickBot="1" x14ac:dyDescent="0.4">
      <c r="A1" s="1" t="s">
        <v>43</v>
      </c>
      <c r="B1" s="3">
        <v>1</v>
      </c>
    </row>
    <row r="2" spans="1:37" ht="15" thickBot="1" x14ac:dyDescent="0.4">
      <c r="A2" s="1" t="s">
        <v>1</v>
      </c>
      <c r="B2" s="2" t="s">
        <v>2</v>
      </c>
      <c r="C2" s="3"/>
      <c r="AA2" s="27" t="s">
        <v>42</v>
      </c>
      <c r="AB2" s="28"/>
      <c r="AC2" s="14"/>
    </row>
    <row r="3" spans="1:37" ht="15" thickBot="1" x14ac:dyDescent="0.4">
      <c r="A3" s="1"/>
      <c r="B3" s="27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37</v>
      </c>
      <c r="I3" s="12" t="s">
        <v>38</v>
      </c>
      <c r="J3" s="27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28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7" t="s">
        <v>27</v>
      </c>
      <c r="AA3" s="27" t="s">
        <v>39</v>
      </c>
      <c r="AB3" s="28" t="s">
        <v>40</v>
      </c>
      <c r="AC3" s="3" t="s">
        <v>41</v>
      </c>
      <c r="AF3" s="1" t="s">
        <v>43</v>
      </c>
      <c r="AG3" s="1" t="s">
        <v>1</v>
      </c>
      <c r="AH3" s="12" t="s">
        <v>47</v>
      </c>
      <c r="AI3" s="12" t="s">
        <v>48</v>
      </c>
      <c r="AJ3" s="28" t="s">
        <v>49</v>
      </c>
    </row>
    <row r="4" spans="1:37" x14ac:dyDescent="0.35">
      <c r="A4" s="27" t="s">
        <v>4</v>
      </c>
      <c r="B4" s="27" cm="1">
        <f t="array" ref="B4:X12">'Globals PS1'!B4:X12</f>
        <v>10.25095886000001</v>
      </c>
      <c r="C4" s="12">
        <v>10.25095886000001</v>
      </c>
      <c r="D4" s="12">
        <v>10.25095886000001</v>
      </c>
      <c r="E4" s="12">
        <v>0.2628450989743592</v>
      </c>
      <c r="F4" s="12">
        <v>0</v>
      </c>
      <c r="G4" s="12">
        <v>0</v>
      </c>
      <c r="H4" s="12">
        <v>39</v>
      </c>
      <c r="I4" s="12">
        <v>39</v>
      </c>
      <c r="J4" s="27">
        <v>1</v>
      </c>
      <c r="K4" s="12">
        <v>0.75646637163255481</v>
      </c>
      <c r="L4" s="12">
        <v>0.75646637163255481</v>
      </c>
      <c r="M4" s="12">
        <v>0.75646637163255481</v>
      </c>
      <c r="N4" s="12">
        <v>1</v>
      </c>
      <c r="O4" s="12">
        <v>1</v>
      </c>
      <c r="P4" s="12">
        <v>1</v>
      </c>
      <c r="Q4" s="28">
        <v>0.75646637163255481</v>
      </c>
      <c r="R4" s="12">
        <v>0.75646637163255481</v>
      </c>
      <c r="S4" s="12">
        <v>0.75646637163255481</v>
      </c>
      <c r="T4" s="12">
        <v>0.75646637163255481</v>
      </c>
      <c r="U4" s="12">
        <v>1</v>
      </c>
      <c r="V4" s="12">
        <v>1</v>
      </c>
      <c r="W4" s="12">
        <v>1</v>
      </c>
      <c r="X4" s="7">
        <v>0.75646637163255481</v>
      </c>
      <c r="Z4" s="27" t="s">
        <v>4</v>
      </c>
      <c r="AA4" s="27">
        <f t="shared" ref="AA4:AA12" si="0">J4</f>
        <v>1</v>
      </c>
      <c r="AB4" s="28">
        <f t="shared" ref="AB4:AB12" si="1">Q4</f>
        <v>0.75646637163255481</v>
      </c>
      <c r="AC4" s="28">
        <f t="shared" ref="AC4:AC12" si="2">X4</f>
        <v>0.75646637163255481</v>
      </c>
      <c r="AD4" s="28"/>
      <c r="AF4" s="39">
        <v>1</v>
      </c>
      <c r="AG4" s="33" t="s">
        <v>2</v>
      </c>
      <c r="AH4" s="33">
        <f>AA8</f>
        <v>1</v>
      </c>
      <c r="AI4" s="34">
        <f>AB8</f>
        <v>0.76030933770053055</v>
      </c>
      <c r="AJ4" s="35">
        <f>AC8</f>
        <v>0.76030933770053055</v>
      </c>
      <c r="AK4" s="28"/>
    </row>
    <row r="5" spans="1:37" x14ac:dyDescent="0.35">
      <c r="A5" s="13" t="s">
        <v>5</v>
      </c>
      <c r="B5" s="13">
        <v>0.78649258669514732</v>
      </c>
      <c r="C5" s="14">
        <v>0.78649258669514732</v>
      </c>
      <c r="D5" s="14">
        <v>0.78649258669514732</v>
      </c>
      <c r="E5" s="14">
        <v>2.016647658192685E-2</v>
      </c>
      <c r="F5" s="14">
        <v>0</v>
      </c>
      <c r="G5" s="14">
        <v>0</v>
      </c>
      <c r="H5" s="14">
        <v>0</v>
      </c>
      <c r="I5" s="14">
        <v>0</v>
      </c>
      <c r="J5" s="13">
        <v>0</v>
      </c>
      <c r="K5" s="14">
        <v>1.6334184549544509E-2</v>
      </c>
      <c r="L5" s="14">
        <v>1.6334184549544509E-2</v>
      </c>
      <c r="M5" s="14">
        <v>1.6334184549544509E-2</v>
      </c>
      <c r="N5" s="14">
        <v>0</v>
      </c>
      <c r="O5" s="14">
        <v>0</v>
      </c>
      <c r="P5" s="14">
        <v>0</v>
      </c>
      <c r="Q5" s="5">
        <v>1.6334184549544509E-2</v>
      </c>
      <c r="R5" s="14">
        <v>1.6334184549544509E-2</v>
      </c>
      <c r="S5" s="14">
        <v>1.6334184549544509E-2</v>
      </c>
      <c r="T5" s="14">
        <v>1.6334184549544509E-2</v>
      </c>
      <c r="U5" s="14">
        <v>0</v>
      </c>
      <c r="V5" s="14">
        <v>0</v>
      </c>
      <c r="W5" s="14">
        <v>0</v>
      </c>
      <c r="X5" s="8">
        <v>1.6334184549544509E-2</v>
      </c>
      <c r="Z5" s="13" t="s">
        <v>5</v>
      </c>
      <c r="AA5" s="13">
        <f t="shared" si="0"/>
        <v>0</v>
      </c>
      <c r="AB5" s="5">
        <f t="shared" si="1"/>
        <v>1.6334184549544509E-2</v>
      </c>
      <c r="AC5" s="5">
        <f t="shared" si="2"/>
        <v>1.6334184549544509E-2</v>
      </c>
      <c r="AD5" s="5"/>
      <c r="AF5" s="40">
        <v>1</v>
      </c>
      <c r="AG5" s="36" t="s">
        <v>28</v>
      </c>
      <c r="AH5" s="36">
        <f>AA21</f>
        <v>1</v>
      </c>
      <c r="AI5" s="37">
        <f>AB21</f>
        <v>0.73603957144774745</v>
      </c>
      <c r="AJ5" s="38">
        <f>AC21</f>
        <v>0.73603957144774745</v>
      </c>
      <c r="AK5" s="5"/>
    </row>
    <row r="6" spans="1:37" ht="15" thickBot="1" x14ac:dyDescent="0.4">
      <c r="A6" s="13" t="s">
        <v>6</v>
      </c>
      <c r="B6" s="13">
        <v>9.1733082999999311</v>
      </c>
      <c r="C6" s="14">
        <v>9.1733082999999311</v>
      </c>
      <c r="D6" s="14">
        <v>9.1733082999999311</v>
      </c>
      <c r="E6" s="14">
        <v>0.2352130333333316</v>
      </c>
      <c r="F6" s="14">
        <v>0</v>
      </c>
      <c r="G6" s="14">
        <v>0</v>
      </c>
      <c r="H6" s="14">
        <v>39</v>
      </c>
      <c r="I6" s="14">
        <v>39</v>
      </c>
      <c r="J6" s="13">
        <v>1</v>
      </c>
      <c r="K6" s="14">
        <v>0.71847016601098157</v>
      </c>
      <c r="L6" s="14">
        <v>0.71847016601098157</v>
      </c>
      <c r="M6" s="14">
        <v>0.71847016601098157</v>
      </c>
      <c r="N6" s="14">
        <v>1</v>
      </c>
      <c r="O6" s="14">
        <v>1</v>
      </c>
      <c r="P6" s="14">
        <v>1</v>
      </c>
      <c r="Q6" s="5">
        <v>0.71847016601098157</v>
      </c>
      <c r="R6" s="14">
        <v>0.71847016601098157</v>
      </c>
      <c r="S6" s="14">
        <v>0.71847016601098157</v>
      </c>
      <c r="T6" s="14">
        <v>0.71847016601098157</v>
      </c>
      <c r="U6" s="14">
        <v>1</v>
      </c>
      <c r="V6" s="14">
        <v>1</v>
      </c>
      <c r="W6" s="14">
        <v>1</v>
      </c>
      <c r="X6" s="8">
        <v>0.71847016601098157</v>
      </c>
      <c r="Z6" s="13" t="s">
        <v>6</v>
      </c>
      <c r="AA6" s="13">
        <f t="shared" si="0"/>
        <v>1</v>
      </c>
      <c r="AB6" s="5">
        <f t="shared" si="1"/>
        <v>0.71847016601098157</v>
      </c>
      <c r="AC6" s="5">
        <f t="shared" si="2"/>
        <v>0.71847016601098157</v>
      </c>
      <c r="AD6" s="5"/>
      <c r="AF6" s="41">
        <v>1</v>
      </c>
      <c r="AG6" s="15" t="s">
        <v>29</v>
      </c>
      <c r="AH6" s="13">
        <f>AA34</f>
        <v>1</v>
      </c>
      <c r="AI6" s="14">
        <f>AB34</f>
        <v>0.72022628552884549</v>
      </c>
      <c r="AJ6" s="5">
        <f>AC34</f>
        <v>0.72022628552884549</v>
      </c>
      <c r="AK6" s="5"/>
    </row>
    <row r="7" spans="1:37" x14ac:dyDescent="0.35">
      <c r="A7" s="13" t="s">
        <v>7</v>
      </c>
      <c r="B7" s="13">
        <v>9.62397100000004</v>
      </c>
      <c r="C7" s="14">
        <v>9.62397100000004</v>
      </c>
      <c r="D7" s="14">
        <v>9.62397100000004</v>
      </c>
      <c r="E7" s="14">
        <v>0.24676848717948821</v>
      </c>
      <c r="F7" s="14">
        <v>0</v>
      </c>
      <c r="G7" s="14">
        <v>0</v>
      </c>
      <c r="H7" s="14">
        <v>39</v>
      </c>
      <c r="I7" s="14">
        <v>39</v>
      </c>
      <c r="J7" s="13">
        <v>1</v>
      </c>
      <c r="K7" s="14">
        <v>0.74330944337306792</v>
      </c>
      <c r="L7" s="14">
        <v>0.74330944337306792</v>
      </c>
      <c r="M7" s="14">
        <v>0.74330944337306792</v>
      </c>
      <c r="N7" s="14">
        <v>1</v>
      </c>
      <c r="O7" s="14">
        <v>1</v>
      </c>
      <c r="P7" s="14">
        <v>1</v>
      </c>
      <c r="Q7" s="5">
        <v>0.74330944337306792</v>
      </c>
      <c r="R7" s="14">
        <v>0.74330944337306792</v>
      </c>
      <c r="S7" s="14">
        <v>0.74330944337306792</v>
      </c>
      <c r="T7" s="14">
        <v>0.74330944337306792</v>
      </c>
      <c r="U7" s="14">
        <v>1</v>
      </c>
      <c r="V7" s="14">
        <v>1</v>
      </c>
      <c r="W7" s="14">
        <v>1</v>
      </c>
      <c r="X7" s="8">
        <v>0.74330944337306792</v>
      </c>
      <c r="Z7" s="13" t="s">
        <v>7</v>
      </c>
      <c r="AA7" s="13">
        <f t="shared" si="0"/>
        <v>1</v>
      </c>
      <c r="AB7" s="5">
        <f t="shared" si="1"/>
        <v>0.74330944337306792</v>
      </c>
      <c r="AC7" s="5">
        <f t="shared" si="2"/>
        <v>0.74330944337306792</v>
      </c>
      <c r="AD7" s="5"/>
      <c r="AF7" s="39">
        <v>2</v>
      </c>
      <c r="AG7" s="33" t="s">
        <v>2</v>
      </c>
      <c r="AH7" s="33">
        <f>AA47</f>
        <v>1</v>
      </c>
      <c r="AI7" s="34">
        <f>AB47</f>
        <v>0.66022119093009191</v>
      </c>
      <c r="AJ7" s="35">
        <f>AC47</f>
        <v>0.65814105974498172</v>
      </c>
      <c r="AK7" s="5"/>
    </row>
    <row r="8" spans="1:37" x14ac:dyDescent="0.35">
      <c r="A8" s="13" t="s">
        <v>8</v>
      </c>
      <c r="B8" s="13">
        <v>10.02918240000005</v>
      </c>
      <c r="C8" s="14">
        <v>10.02918240000005</v>
      </c>
      <c r="D8" s="14">
        <v>10.02918240000005</v>
      </c>
      <c r="E8" s="14">
        <v>0.25715852307692438</v>
      </c>
      <c r="F8" s="14">
        <v>0</v>
      </c>
      <c r="G8" s="14">
        <v>0</v>
      </c>
      <c r="H8" s="14">
        <v>39</v>
      </c>
      <c r="I8" s="14">
        <v>39</v>
      </c>
      <c r="J8" s="13">
        <v>1</v>
      </c>
      <c r="K8" s="14">
        <v>0.76030933770053055</v>
      </c>
      <c r="L8" s="14">
        <v>0.76030933770053055</v>
      </c>
      <c r="M8" s="14">
        <v>0.76030933770053055</v>
      </c>
      <c r="N8" s="14">
        <v>1</v>
      </c>
      <c r="O8" s="14">
        <v>1</v>
      </c>
      <c r="P8" s="14">
        <v>1</v>
      </c>
      <c r="Q8" s="5">
        <v>0.76030933770053055</v>
      </c>
      <c r="R8" s="14">
        <v>0.76030933770053055</v>
      </c>
      <c r="S8" s="14">
        <v>0.76030933770053055</v>
      </c>
      <c r="T8" s="14">
        <v>0.76030933770053055</v>
      </c>
      <c r="U8" s="14">
        <v>1</v>
      </c>
      <c r="V8" s="14">
        <v>1</v>
      </c>
      <c r="W8" s="14">
        <v>1</v>
      </c>
      <c r="X8" s="8">
        <v>0.76030933770053055</v>
      </c>
      <c r="Z8" s="13" t="s">
        <v>8</v>
      </c>
      <c r="AA8" s="13">
        <f t="shared" si="0"/>
        <v>1</v>
      </c>
      <c r="AB8" s="5">
        <f t="shared" si="1"/>
        <v>0.76030933770053055</v>
      </c>
      <c r="AC8" s="5">
        <f t="shared" si="2"/>
        <v>0.76030933770053055</v>
      </c>
      <c r="AD8" s="5"/>
      <c r="AF8" s="40">
        <v>2</v>
      </c>
      <c r="AG8" s="36" t="s">
        <v>28</v>
      </c>
      <c r="AH8" s="36">
        <f>AA60</f>
        <v>0.96363636363636362</v>
      </c>
      <c r="AI8" s="37">
        <f>AB60</f>
        <v>0.60403294873396274</v>
      </c>
      <c r="AJ8" s="38">
        <f>AC60</f>
        <v>0.58631310180981977</v>
      </c>
      <c r="AK8" s="5"/>
    </row>
    <row r="9" spans="1:37" ht="15" thickBot="1" x14ac:dyDescent="0.4">
      <c r="A9" s="13" t="s">
        <v>9</v>
      </c>
      <c r="B9" s="13">
        <v>10.84853550000008</v>
      </c>
      <c r="C9" s="14">
        <v>10.84853550000008</v>
      </c>
      <c r="D9" s="14">
        <v>10.84853550000008</v>
      </c>
      <c r="E9" s="14">
        <v>0.27816757692307897</v>
      </c>
      <c r="F9" s="14">
        <v>0</v>
      </c>
      <c r="G9" s="14">
        <v>0</v>
      </c>
      <c r="H9" s="14">
        <v>39</v>
      </c>
      <c r="I9" s="14">
        <v>39</v>
      </c>
      <c r="J9" s="13">
        <v>1</v>
      </c>
      <c r="K9" s="14">
        <v>0.76959131028118188</v>
      </c>
      <c r="L9" s="14">
        <v>0.76959131028118188</v>
      </c>
      <c r="M9" s="14">
        <v>0.76959131028118188</v>
      </c>
      <c r="N9" s="14">
        <v>1</v>
      </c>
      <c r="O9" s="14">
        <v>1</v>
      </c>
      <c r="P9" s="14">
        <v>1</v>
      </c>
      <c r="Q9" s="5">
        <v>0.76959131028118188</v>
      </c>
      <c r="R9" s="14">
        <v>0.76959131028118188</v>
      </c>
      <c r="S9" s="14">
        <v>0.76959131028118188</v>
      </c>
      <c r="T9" s="14">
        <v>0.76959131028118188</v>
      </c>
      <c r="U9" s="14">
        <v>1</v>
      </c>
      <c r="V9" s="14">
        <v>1</v>
      </c>
      <c r="W9" s="14">
        <v>1</v>
      </c>
      <c r="X9" s="8">
        <v>0.76959131028118188</v>
      </c>
      <c r="Z9" s="13" t="s">
        <v>9</v>
      </c>
      <c r="AA9" s="13">
        <f t="shared" si="0"/>
        <v>1</v>
      </c>
      <c r="AB9" s="5">
        <f t="shared" si="1"/>
        <v>0.76959131028118188</v>
      </c>
      <c r="AC9" s="5">
        <f t="shared" si="2"/>
        <v>0.76959131028118188</v>
      </c>
      <c r="AD9" s="5"/>
      <c r="AF9" s="41">
        <v>2</v>
      </c>
      <c r="AG9" s="15" t="s">
        <v>29</v>
      </c>
      <c r="AH9" s="15">
        <f>AA73</f>
        <v>0.96363636363636362</v>
      </c>
      <c r="AI9" s="16">
        <f>AB73</f>
        <v>0.62581906592891445</v>
      </c>
      <c r="AJ9" s="17">
        <f>AC73</f>
        <v>0.60340418365634763</v>
      </c>
      <c r="AK9" s="5"/>
    </row>
    <row r="10" spans="1:37" x14ac:dyDescent="0.35">
      <c r="A10" s="13" t="s">
        <v>10</v>
      </c>
      <c r="B10" s="13">
        <v>12.25004519999999</v>
      </c>
      <c r="C10" s="14">
        <v>12.25004519999999</v>
      </c>
      <c r="D10" s="14">
        <v>12.25004519999999</v>
      </c>
      <c r="E10" s="14">
        <v>0.31410372307692269</v>
      </c>
      <c r="F10" s="14">
        <v>0</v>
      </c>
      <c r="G10" s="14">
        <v>0</v>
      </c>
      <c r="H10" s="14">
        <v>39</v>
      </c>
      <c r="I10" s="14">
        <v>39</v>
      </c>
      <c r="J10" s="13">
        <v>1</v>
      </c>
      <c r="K10" s="14">
        <v>0.78073468210011332</v>
      </c>
      <c r="L10" s="14">
        <v>0.78073468210011332</v>
      </c>
      <c r="M10" s="14">
        <v>0.78073468210011332</v>
      </c>
      <c r="N10" s="14">
        <v>1</v>
      </c>
      <c r="O10" s="14">
        <v>1</v>
      </c>
      <c r="P10" s="14">
        <v>1</v>
      </c>
      <c r="Q10" s="5">
        <v>0.78073468210011332</v>
      </c>
      <c r="R10" s="14">
        <v>0.78073468210011332</v>
      </c>
      <c r="S10" s="14">
        <v>0.78073468210011332</v>
      </c>
      <c r="T10" s="14">
        <v>0.78073468210011332</v>
      </c>
      <c r="U10" s="14">
        <v>1</v>
      </c>
      <c r="V10" s="14">
        <v>1</v>
      </c>
      <c r="W10" s="14">
        <v>1</v>
      </c>
      <c r="X10" s="8">
        <v>0.78073468210011332</v>
      </c>
      <c r="Z10" s="13" t="s">
        <v>10</v>
      </c>
      <c r="AA10" s="13">
        <f t="shared" si="0"/>
        <v>1</v>
      </c>
      <c r="AB10" s="5">
        <f t="shared" si="1"/>
        <v>0.78073468210011332</v>
      </c>
      <c r="AC10" s="5">
        <f t="shared" si="2"/>
        <v>0.78073468210011332</v>
      </c>
      <c r="AD10" s="5"/>
      <c r="AF10" s="39">
        <v>3</v>
      </c>
      <c r="AG10" s="33" t="s">
        <v>2</v>
      </c>
      <c r="AH10" s="33">
        <f>AA86</f>
        <v>0.94366197183098588</v>
      </c>
      <c r="AI10" s="34">
        <f>AB86</f>
        <v>0.48932688614176401</v>
      </c>
      <c r="AJ10" s="35">
        <f>AC86</f>
        <v>0.46473582114382722</v>
      </c>
      <c r="AK10" s="5"/>
    </row>
    <row r="11" spans="1:37" x14ac:dyDescent="0.35">
      <c r="A11" s="13" t="s">
        <v>11</v>
      </c>
      <c r="B11" s="13">
        <v>1.2245645000000405</v>
      </c>
      <c r="C11" s="14">
        <v>1.2245645000000405</v>
      </c>
      <c r="D11" s="14">
        <v>1.2245645000000405</v>
      </c>
      <c r="E11" s="14">
        <v>3.1399089743590763E-2</v>
      </c>
      <c r="F11" s="14">
        <v>0</v>
      </c>
      <c r="G11" s="14">
        <v>0</v>
      </c>
      <c r="H11" s="14">
        <v>0</v>
      </c>
      <c r="I11" s="14">
        <v>0</v>
      </c>
      <c r="J11" s="13">
        <v>0</v>
      </c>
      <c r="K11" s="14">
        <v>2.628186690811396E-2</v>
      </c>
      <c r="L11" s="14">
        <v>2.628186690811396E-2</v>
      </c>
      <c r="M11" s="14">
        <v>2.628186690811396E-2</v>
      </c>
      <c r="N11" s="14">
        <v>0</v>
      </c>
      <c r="O11" s="14">
        <v>0</v>
      </c>
      <c r="P11" s="14">
        <v>0</v>
      </c>
      <c r="Q11" s="5">
        <v>2.628186690811396E-2</v>
      </c>
      <c r="R11" s="14">
        <v>2.628186690811396E-2</v>
      </c>
      <c r="S11" s="14">
        <v>2.628186690811396E-2</v>
      </c>
      <c r="T11" s="14">
        <v>2.628186690811396E-2</v>
      </c>
      <c r="U11" s="14">
        <v>0</v>
      </c>
      <c r="V11" s="14">
        <v>0</v>
      </c>
      <c r="W11" s="14">
        <v>0</v>
      </c>
      <c r="X11" s="8">
        <v>2.628186690811396E-2</v>
      </c>
      <c r="Z11" s="13" t="s">
        <v>11</v>
      </c>
      <c r="AA11" s="13">
        <f t="shared" si="0"/>
        <v>0</v>
      </c>
      <c r="AB11" s="5">
        <f t="shared" si="1"/>
        <v>2.628186690811396E-2</v>
      </c>
      <c r="AC11" s="5">
        <f t="shared" si="2"/>
        <v>2.628186690811396E-2</v>
      </c>
      <c r="AD11" s="5"/>
      <c r="AF11" s="40">
        <v>3</v>
      </c>
      <c r="AG11" s="36" t="s">
        <v>28</v>
      </c>
      <c r="AH11" s="36">
        <f>AA99</f>
        <v>0.94366197183098588</v>
      </c>
      <c r="AI11" s="37">
        <f>AB99</f>
        <v>0.4443415560993168</v>
      </c>
      <c r="AJ11" s="38">
        <f>AC99</f>
        <v>0.41223534539808793</v>
      </c>
      <c r="AK11" s="5"/>
    </row>
    <row r="12" spans="1:37" ht="15" thickBot="1" x14ac:dyDescent="0.4">
      <c r="A12" s="15" t="s">
        <v>12</v>
      </c>
      <c r="B12" s="15">
        <v>3.0767369000000588</v>
      </c>
      <c r="C12" s="16">
        <v>3.0767369000000588</v>
      </c>
      <c r="D12" s="16">
        <v>3.0767369000000588</v>
      </c>
      <c r="E12" s="16">
        <v>7.8890689743591091E-2</v>
      </c>
      <c r="F12" s="16">
        <v>0</v>
      </c>
      <c r="G12" s="16">
        <v>0</v>
      </c>
      <c r="H12" s="16">
        <v>0</v>
      </c>
      <c r="I12" s="16">
        <v>0</v>
      </c>
      <c r="J12" s="15">
        <v>0</v>
      </c>
      <c r="K12" s="16">
        <v>6.226451608913175E-2</v>
      </c>
      <c r="L12" s="16">
        <v>6.226451608913175E-2</v>
      </c>
      <c r="M12" s="16">
        <v>6.226451608913175E-2</v>
      </c>
      <c r="N12" s="16">
        <v>0</v>
      </c>
      <c r="O12" s="16">
        <v>0</v>
      </c>
      <c r="P12" s="16">
        <v>0</v>
      </c>
      <c r="Q12" s="17">
        <v>6.226451608913175E-2</v>
      </c>
      <c r="R12" s="16">
        <v>6.226451608913175E-2</v>
      </c>
      <c r="S12" s="16">
        <v>6.226451608913175E-2</v>
      </c>
      <c r="T12" s="16">
        <v>6.226451608913175E-2</v>
      </c>
      <c r="U12" s="16">
        <v>0</v>
      </c>
      <c r="V12" s="16">
        <v>0</v>
      </c>
      <c r="W12" s="16">
        <v>0</v>
      </c>
      <c r="X12" s="4">
        <v>6.226451608913175E-2</v>
      </c>
      <c r="Z12" s="15" t="s">
        <v>12</v>
      </c>
      <c r="AA12" s="15">
        <f t="shared" si="0"/>
        <v>0</v>
      </c>
      <c r="AB12" s="17">
        <f t="shared" si="1"/>
        <v>6.226451608913175E-2</v>
      </c>
      <c r="AC12" s="17">
        <f t="shared" si="2"/>
        <v>6.226451608913175E-2</v>
      </c>
      <c r="AD12" s="17"/>
      <c r="AF12" s="41">
        <v>3</v>
      </c>
      <c r="AG12" s="15" t="s">
        <v>29</v>
      </c>
      <c r="AH12" s="15">
        <f>AA112</f>
        <v>0.9178082191780822</v>
      </c>
      <c r="AI12" s="16">
        <f>AB112</f>
        <v>0.46843986800430099</v>
      </c>
      <c r="AJ12" s="17">
        <f>AC112</f>
        <v>0.42993796104504339</v>
      </c>
      <c r="AK12" s="17"/>
    </row>
    <row r="13" spans="1:37" ht="15" thickBot="1" x14ac:dyDescent="0.4"/>
    <row r="14" spans="1:37" ht="15" thickBot="1" x14ac:dyDescent="0.4">
      <c r="A14" s="1" t="s">
        <v>43</v>
      </c>
      <c r="B14" s="3">
        <v>1</v>
      </c>
    </row>
    <row r="15" spans="1:37" ht="15" thickBot="1" x14ac:dyDescent="0.4">
      <c r="A15" s="1" t="s">
        <v>1</v>
      </c>
      <c r="B15" s="2" t="s">
        <v>28</v>
      </c>
      <c r="C15" s="3"/>
      <c r="AA15" s="27" t="s">
        <v>42</v>
      </c>
      <c r="AB15" s="28"/>
      <c r="AC15" s="14"/>
      <c r="AF15" s="1" t="s">
        <v>43</v>
      </c>
      <c r="AG15" s="1" t="s">
        <v>1</v>
      </c>
      <c r="AH15" s="12" t="s">
        <v>47</v>
      </c>
      <c r="AI15" s="12" t="s">
        <v>48</v>
      </c>
      <c r="AJ15" s="28" t="s">
        <v>49</v>
      </c>
    </row>
    <row r="16" spans="1:37" ht="15" thickBot="1" x14ac:dyDescent="0.4">
      <c r="A16" s="1"/>
      <c r="B16" s="27" t="s">
        <v>31</v>
      </c>
      <c r="C16" s="12" t="s">
        <v>32</v>
      </c>
      <c r="D16" s="12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27" t="s">
        <v>13</v>
      </c>
      <c r="K16" s="12" t="s">
        <v>14</v>
      </c>
      <c r="L16" s="12" t="s">
        <v>15</v>
      </c>
      <c r="M16" s="12" t="s">
        <v>16</v>
      </c>
      <c r="N16" s="12" t="s">
        <v>17</v>
      </c>
      <c r="O16" s="12" t="s">
        <v>18</v>
      </c>
      <c r="P16" s="12" t="s">
        <v>19</v>
      </c>
      <c r="Q16" s="28" t="s">
        <v>20</v>
      </c>
      <c r="R16" s="12" t="s">
        <v>21</v>
      </c>
      <c r="S16" s="12" t="s">
        <v>22</v>
      </c>
      <c r="T16" s="12" t="s">
        <v>23</v>
      </c>
      <c r="U16" s="12" t="s">
        <v>24</v>
      </c>
      <c r="V16" s="12" t="s">
        <v>25</v>
      </c>
      <c r="W16" s="12" t="s">
        <v>26</v>
      </c>
      <c r="X16" s="7" t="s">
        <v>27</v>
      </c>
      <c r="AA16" s="6" t="s">
        <v>39</v>
      </c>
      <c r="AB16" s="3" t="s">
        <v>40</v>
      </c>
      <c r="AC16" s="3" t="s">
        <v>41</v>
      </c>
      <c r="AF16" s="39">
        <v>1</v>
      </c>
      <c r="AG16" s="33" t="s">
        <v>2</v>
      </c>
      <c r="AH16" s="33">
        <f>AH4-MIN(AH4,AH5,AH6)</f>
        <v>0</v>
      </c>
      <c r="AI16" s="33">
        <f>AI4-MIN(AI4,AI5,AI6)</f>
        <v>4.0083052171685063E-2</v>
      </c>
      <c r="AJ16" s="33">
        <f t="shared" ref="AJ16" si="3">AJ4-MIN(AJ4,AJ5,AJ6)</f>
        <v>4.0083052171685063E-2</v>
      </c>
    </row>
    <row r="17" spans="1:36" ht="15" thickBot="1" x14ac:dyDescent="0.4">
      <c r="A17" s="27" t="s">
        <v>4</v>
      </c>
      <c r="B17" s="27" cm="1">
        <f t="array" ref="B17:X25">'Globals PS1'!B17:X25</f>
        <v>11.24126450400006</v>
      </c>
      <c r="C17" s="12">
        <v>11.24126450400006</v>
      </c>
      <c r="D17" s="12">
        <v>11.24126450400006</v>
      </c>
      <c r="E17" s="12">
        <v>0.28823755138461687</v>
      </c>
      <c r="F17" s="12">
        <v>0</v>
      </c>
      <c r="G17" s="12">
        <v>0</v>
      </c>
      <c r="H17" s="12">
        <v>39</v>
      </c>
      <c r="I17" s="12">
        <v>39</v>
      </c>
      <c r="J17" s="27">
        <v>1</v>
      </c>
      <c r="K17" s="12">
        <v>0.73603382882565993</v>
      </c>
      <c r="L17" s="12">
        <v>0.73603382882565993</v>
      </c>
      <c r="M17" s="12">
        <v>0.73603382882565993</v>
      </c>
      <c r="N17" s="12">
        <v>1</v>
      </c>
      <c r="O17" s="12">
        <v>1</v>
      </c>
      <c r="P17" s="12">
        <v>1</v>
      </c>
      <c r="Q17" s="28">
        <v>0.73603382882565993</v>
      </c>
      <c r="R17" s="12">
        <v>0.73603382882565993</v>
      </c>
      <c r="S17" s="12">
        <v>0.73603382882565993</v>
      </c>
      <c r="T17" s="12">
        <v>0.73603382882565993</v>
      </c>
      <c r="U17" s="12">
        <v>1</v>
      </c>
      <c r="V17" s="12">
        <v>1</v>
      </c>
      <c r="W17" s="12">
        <v>1</v>
      </c>
      <c r="X17" s="7">
        <v>0.73603382882565993</v>
      </c>
      <c r="Z17" s="27" t="s">
        <v>4</v>
      </c>
      <c r="AA17" s="27">
        <f t="shared" ref="AA17:AA25" si="4">J17</f>
        <v>1</v>
      </c>
      <c r="AB17" s="28">
        <f t="shared" ref="AB17:AB25" si="5">Q17</f>
        <v>0.73603382882565993</v>
      </c>
      <c r="AC17" s="28">
        <f t="shared" ref="AC17:AC25" si="6">X17</f>
        <v>0.73603382882565993</v>
      </c>
      <c r="AD17" s="28"/>
      <c r="AF17" s="40">
        <v>1</v>
      </c>
      <c r="AG17" s="36" t="s">
        <v>28</v>
      </c>
      <c r="AH17" s="33">
        <f>AH5-MIN(AH4,AH5,AH6)</f>
        <v>0</v>
      </c>
      <c r="AI17" s="33">
        <f t="shared" ref="AI17:AJ17" si="7">AI5-MIN(AI4,AI5,AI6)</f>
        <v>1.5813285918901965E-2</v>
      </c>
      <c r="AJ17" s="33">
        <f t="shared" si="7"/>
        <v>1.5813285918901965E-2</v>
      </c>
    </row>
    <row r="18" spans="1:36" ht="15" thickBot="1" x14ac:dyDescent="0.4">
      <c r="A18" s="13" t="s">
        <v>5</v>
      </c>
      <c r="B18" s="13">
        <v>0.37000328251480102</v>
      </c>
      <c r="C18" s="14">
        <v>0.37000328251480102</v>
      </c>
      <c r="D18" s="14">
        <v>0.37000328251480102</v>
      </c>
      <c r="E18" s="14">
        <v>9.4872636542256625E-3</v>
      </c>
      <c r="F18" s="14">
        <v>0</v>
      </c>
      <c r="G18" s="14">
        <v>0</v>
      </c>
      <c r="H18" s="14">
        <v>0</v>
      </c>
      <c r="I18" s="14">
        <v>0</v>
      </c>
      <c r="J18" s="13">
        <v>0</v>
      </c>
      <c r="K18" s="14">
        <v>6.7084864242251806E-3</v>
      </c>
      <c r="L18" s="14">
        <v>6.7084864242251806E-3</v>
      </c>
      <c r="M18" s="14">
        <v>6.7084864242251806E-3</v>
      </c>
      <c r="N18" s="14">
        <v>0</v>
      </c>
      <c r="O18" s="14">
        <v>0</v>
      </c>
      <c r="P18" s="14">
        <v>0</v>
      </c>
      <c r="Q18" s="5">
        <v>6.7084864242251806E-3</v>
      </c>
      <c r="R18" s="14">
        <v>6.7084864242251806E-3</v>
      </c>
      <c r="S18" s="14">
        <v>6.7084864242251806E-3</v>
      </c>
      <c r="T18" s="14">
        <v>6.7084864242251806E-3</v>
      </c>
      <c r="U18" s="14">
        <v>0</v>
      </c>
      <c r="V18" s="14">
        <v>0</v>
      </c>
      <c r="W18" s="14">
        <v>0</v>
      </c>
      <c r="X18" s="8">
        <v>6.7084864242251806E-3</v>
      </c>
      <c r="Z18" s="13" t="s">
        <v>5</v>
      </c>
      <c r="AA18" s="13">
        <f t="shared" si="4"/>
        <v>0</v>
      </c>
      <c r="AB18" s="5">
        <f t="shared" si="5"/>
        <v>6.7084864242251806E-3</v>
      </c>
      <c r="AC18" s="5">
        <f t="shared" si="6"/>
        <v>6.7084864242251806E-3</v>
      </c>
      <c r="AD18" s="5"/>
      <c r="AF18" s="41">
        <v>1</v>
      </c>
      <c r="AG18" s="15" t="s">
        <v>29</v>
      </c>
      <c r="AH18" s="33">
        <f>AH6-MIN(AH4,AH5,AH6)</f>
        <v>0</v>
      </c>
      <c r="AI18" s="33">
        <f t="shared" ref="AI18:AJ18" si="8">AI6-MIN(AI4,AI5,AI6)</f>
        <v>0</v>
      </c>
      <c r="AJ18" s="33">
        <f t="shared" si="8"/>
        <v>0</v>
      </c>
    </row>
    <row r="19" spans="1:36" ht="15" thickBot="1" x14ac:dyDescent="0.4">
      <c r="A19" s="13" t="s">
        <v>6</v>
      </c>
      <c r="B19" s="13">
        <v>10.763305499999721</v>
      </c>
      <c r="C19" s="14">
        <v>10.763305499999721</v>
      </c>
      <c r="D19" s="14">
        <v>10.763305499999721</v>
      </c>
      <c r="E19" s="14">
        <v>0.27598219230768511</v>
      </c>
      <c r="F19" s="14">
        <v>0</v>
      </c>
      <c r="G19" s="14">
        <v>0</v>
      </c>
      <c r="H19" s="14">
        <v>39</v>
      </c>
      <c r="I19" s="14">
        <v>39</v>
      </c>
      <c r="J19" s="13">
        <v>1</v>
      </c>
      <c r="K19" s="14">
        <v>0.71996772543276644</v>
      </c>
      <c r="L19" s="14">
        <v>0.71996772543276644</v>
      </c>
      <c r="M19" s="14">
        <v>0.71996772543276644</v>
      </c>
      <c r="N19" s="14">
        <v>1</v>
      </c>
      <c r="O19" s="14">
        <v>1</v>
      </c>
      <c r="P19" s="14">
        <v>1</v>
      </c>
      <c r="Q19" s="5">
        <v>0.71996772543276644</v>
      </c>
      <c r="R19" s="14">
        <v>0.71996772543276644</v>
      </c>
      <c r="S19" s="14">
        <v>0.71996772543276644</v>
      </c>
      <c r="T19" s="14">
        <v>0.71996772543276644</v>
      </c>
      <c r="U19" s="14">
        <v>1</v>
      </c>
      <c r="V19" s="14">
        <v>1</v>
      </c>
      <c r="W19" s="14">
        <v>1</v>
      </c>
      <c r="X19" s="8">
        <v>0.71996772543276644</v>
      </c>
      <c r="Z19" s="13" t="s">
        <v>6</v>
      </c>
      <c r="AA19" s="13">
        <f t="shared" si="4"/>
        <v>1</v>
      </c>
      <c r="AB19" s="5">
        <f t="shared" si="5"/>
        <v>0.71996772543276644</v>
      </c>
      <c r="AC19" s="5">
        <f t="shared" si="6"/>
        <v>0.71996772543276644</v>
      </c>
      <c r="AD19" s="5"/>
      <c r="AF19" s="39">
        <v>2</v>
      </c>
      <c r="AG19" s="33" t="s">
        <v>2</v>
      </c>
      <c r="AH19" s="33">
        <f>AH7-MIN(AH7,AH8,AH9)</f>
        <v>3.6363636363636376E-2</v>
      </c>
      <c r="AI19" s="33">
        <f t="shared" ref="AI19:AJ19" si="9">AI7-MIN(AI7,AI8,AI9)</f>
        <v>5.6188242196129168E-2</v>
      </c>
      <c r="AJ19" s="33">
        <f t="shared" si="9"/>
        <v>7.1827957935161946E-2</v>
      </c>
    </row>
    <row r="20" spans="1:36" ht="15" thickBot="1" x14ac:dyDescent="0.4">
      <c r="A20" s="13" t="s">
        <v>7</v>
      </c>
      <c r="B20" s="13">
        <v>10.96547340000043</v>
      </c>
      <c r="C20" s="14">
        <v>10.96547340000043</v>
      </c>
      <c r="D20" s="14">
        <v>10.96547340000043</v>
      </c>
      <c r="E20" s="14">
        <v>0.28116598461539571</v>
      </c>
      <c r="F20" s="14">
        <v>0</v>
      </c>
      <c r="G20" s="14">
        <v>0</v>
      </c>
      <c r="H20" s="14">
        <v>39</v>
      </c>
      <c r="I20" s="14">
        <v>39</v>
      </c>
      <c r="J20" s="13">
        <v>1</v>
      </c>
      <c r="K20" s="14">
        <v>0.73224758982711924</v>
      </c>
      <c r="L20" s="14">
        <v>0.73224758982711924</v>
      </c>
      <c r="M20" s="14">
        <v>0.73224758982711924</v>
      </c>
      <c r="N20" s="14">
        <v>1</v>
      </c>
      <c r="O20" s="14">
        <v>1</v>
      </c>
      <c r="P20" s="14">
        <v>1</v>
      </c>
      <c r="Q20" s="5">
        <v>0.73224758982711924</v>
      </c>
      <c r="R20" s="14">
        <v>0.73224758982711924</v>
      </c>
      <c r="S20" s="14">
        <v>0.73224758982711924</v>
      </c>
      <c r="T20" s="14">
        <v>0.73224758982711924</v>
      </c>
      <c r="U20" s="14">
        <v>1</v>
      </c>
      <c r="V20" s="14">
        <v>1</v>
      </c>
      <c r="W20" s="14">
        <v>1</v>
      </c>
      <c r="X20" s="8">
        <v>0.73224758982711924</v>
      </c>
      <c r="Z20" s="13" t="s">
        <v>7</v>
      </c>
      <c r="AA20" s="13">
        <f t="shared" si="4"/>
        <v>1</v>
      </c>
      <c r="AB20" s="5">
        <f t="shared" si="5"/>
        <v>0.73224758982711924</v>
      </c>
      <c r="AC20" s="5">
        <f t="shared" si="6"/>
        <v>0.73224758982711924</v>
      </c>
      <c r="AD20" s="5"/>
      <c r="AF20" s="40">
        <v>2</v>
      </c>
      <c r="AG20" s="36" t="s">
        <v>28</v>
      </c>
      <c r="AH20" s="33">
        <f>AH8-MIN(AH7,AH8,AH9)</f>
        <v>0</v>
      </c>
      <c r="AI20" s="33">
        <f t="shared" ref="AI20:AJ20" si="10">AI8-MIN(AI7,AI8,AI9)</f>
        <v>0</v>
      </c>
      <c r="AJ20" s="33">
        <f t="shared" si="10"/>
        <v>0</v>
      </c>
    </row>
    <row r="21" spans="1:36" ht="15" thickBot="1" x14ac:dyDescent="0.4">
      <c r="A21" s="13" t="s">
        <v>8</v>
      </c>
      <c r="B21" s="13">
        <v>11.232078399999949</v>
      </c>
      <c r="C21" s="14">
        <v>11.232078399999949</v>
      </c>
      <c r="D21" s="14">
        <v>11.232078399999949</v>
      </c>
      <c r="E21" s="14">
        <v>0.28800201025640898</v>
      </c>
      <c r="F21" s="14">
        <v>0</v>
      </c>
      <c r="G21" s="14">
        <v>0</v>
      </c>
      <c r="H21" s="14">
        <v>39</v>
      </c>
      <c r="I21" s="14">
        <v>39</v>
      </c>
      <c r="J21" s="13">
        <v>1</v>
      </c>
      <c r="K21" s="14">
        <v>0.73603957144774745</v>
      </c>
      <c r="L21" s="14">
        <v>0.73603957144774745</v>
      </c>
      <c r="M21" s="14">
        <v>0.73603957144774745</v>
      </c>
      <c r="N21" s="14">
        <v>1</v>
      </c>
      <c r="O21" s="14">
        <v>1</v>
      </c>
      <c r="P21" s="14">
        <v>1</v>
      </c>
      <c r="Q21" s="5">
        <v>0.73603957144774745</v>
      </c>
      <c r="R21" s="14">
        <v>0.73603957144774745</v>
      </c>
      <c r="S21" s="14">
        <v>0.73603957144774745</v>
      </c>
      <c r="T21" s="14">
        <v>0.73603957144774745</v>
      </c>
      <c r="U21" s="14">
        <v>1</v>
      </c>
      <c r="V21" s="14">
        <v>1</v>
      </c>
      <c r="W21" s="14">
        <v>1</v>
      </c>
      <c r="X21" s="8">
        <v>0.73603957144774745</v>
      </c>
      <c r="Z21" s="13" t="s">
        <v>8</v>
      </c>
      <c r="AA21" s="13">
        <f t="shared" si="4"/>
        <v>1</v>
      </c>
      <c r="AB21" s="5">
        <f t="shared" si="5"/>
        <v>0.73603957144774745</v>
      </c>
      <c r="AC21" s="5">
        <f t="shared" si="6"/>
        <v>0.73603957144774745</v>
      </c>
      <c r="AD21" s="5"/>
      <c r="AF21" s="41">
        <v>2</v>
      </c>
      <c r="AG21" s="15" t="s">
        <v>29</v>
      </c>
      <c r="AH21" s="33">
        <f>AH9-MIN(AH7,AH8,AH9)</f>
        <v>0</v>
      </c>
      <c r="AI21" s="33">
        <f t="shared" ref="AI21:AJ21" si="11">AI9-MIN(AI7,AI8,AI9)</f>
        <v>2.1786117194951715E-2</v>
      </c>
      <c r="AJ21" s="33">
        <f t="shared" si="11"/>
        <v>1.7091081846527856E-2</v>
      </c>
    </row>
    <row r="22" spans="1:36" ht="15" thickBot="1" x14ac:dyDescent="0.4">
      <c r="A22" s="13" t="s">
        <v>9</v>
      </c>
      <c r="B22" s="13">
        <v>11.440584599999889</v>
      </c>
      <c r="C22" s="14">
        <v>11.440584599999889</v>
      </c>
      <c r="D22" s="14">
        <v>11.440584599999889</v>
      </c>
      <c r="E22" s="14">
        <v>0.29334832307692038</v>
      </c>
      <c r="F22" s="14">
        <v>0</v>
      </c>
      <c r="G22" s="14">
        <v>0</v>
      </c>
      <c r="H22" s="14">
        <v>39</v>
      </c>
      <c r="I22" s="14">
        <v>39</v>
      </c>
      <c r="J22" s="13">
        <v>1</v>
      </c>
      <c r="K22" s="14">
        <v>0.74105066880197401</v>
      </c>
      <c r="L22" s="14">
        <v>0.74105066880197401</v>
      </c>
      <c r="M22" s="14">
        <v>0.74105066880197401</v>
      </c>
      <c r="N22" s="14">
        <v>1</v>
      </c>
      <c r="O22" s="14">
        <v>1</v>
      </c>
      <c r="P22" s="14">
        <v>1</v>
      </c>
      <c r="Q22" s="5">
        <v>0.74105066880197401</v>
      </c>
      <c r="R22" s="14">
        <v>0.74105066880197401</v>
      </c>
      <c r="S22" s="14">
        <v>0.74105066880197401</v>
      </c>
      <c r="T22" s="14">
        <v>0.74105066880197401</v>
      </c>
      <c r="U22" s="14">
        <v>1</v>
      </c>
      <c r="V22" s="14">
        <v>1</v>
      </c>
      <c r="W22" s="14">
        <v>1</v>
      </c>
      <c r="X22" s="8">
        <v>0.74105066880197401</v>
      </c>
      <c r="Z22" s="13" t="s">
        <v>9</v>
      </c>
      <c r="AA22" s="13">
        <f t="shared" si="4"/>
        <v>1</v>
      </c>
      <c r="AB22" s="5">
        <f t="shared" si="5"/>
        <v>0.74105066880197401</v>
      </c>
      <c r="AC22" s="5">
        <f t="shared" si="6"/>
        <v>0.74105066880197401</v>
      </c>
      <c r="AD22" s="5"/>
      <c r="AF22" s="39">
        <v>3</v>
      </c>
      <c r="AG22" s="33" t="s">
        <v>2</v>
      </c>
      <c r="AH22" s="33">
        <f>AH10-MIN(AH10,AH11,AH12)</f>
        <v>2.5853752652903683E-2</v>
      </c>
      <c r="AI22" s="33">
        <f t="shared" ref="AI22:AJ22" si="12">AI10-MIN(AI10,AI11,AI12)</f>
        <v>4.4985330042447202E-2</v>
      </c>
      <c r="AJ22" s="33">
        <f t="shared" si="12"/>
        <v>5.2500475745739295E-2</v>
      </c>
    </row>
    <row r="23" spans="1:36" ht="15" thickBot="1" x14ac:dyDescent="0.4">
      <c r="A23" s="13" t="s">
        <v>10</v>
      </c>
      <c r="B23" s="13">
        <v>12.15795610000009</v>
      </c>
      <c r="C23" s="14">
        <v>12.15795610000009</v>
      </c>
      <c r="D23" s="14">
        <v>12.15795610000009</v>
      </c>
      <c r="E23" s="14">
        <v>0.31174246410256651</v>
      </c>
      <c r="F23" s="14">
        <v>0</v>
      </c>
      <c r="G23" s="14">
        <v>0</v>
      </c>
      <c r="H23" s="14">
        <v>39</v>
      </c>
      <c r="I23" s="14">
        <v>39</v>
      </c>
      <c r="J23" s="13">
        <v>1</v>
      </c>
      <c r="K23" s="14">
        <v>0.74498018100038887</v>
      </c>
      <c r="L23" s="14">
        <v>0.74498018100038887</v>
      </c>
      <c r="M23" s="14">
        <v>0.74498018100038887</v>
      </c>
      <c r="N23" s="14">
        <v>1</v>
      </c>
      <c r="O23" s="14">
        <v>1</v>
      </c>
      <c r="P23" s="14">
        <v>1</v>
      </c>
      <c r="Q23" s="5">
        <v>0.74498018100038887</v>
      </c>
      <c r="R23" s="14">
        <v>0.74498018100038887</v>
      </c>
      <c r="S23" s="14">
        <v>0.74498018100038887</v>
      </c>
      <c r="T23" s="14">
        <v>0.74498018100038887</v>
      </c>
      <c r="U23" s="14">
        <v>1</v>
      </c>
      <c r="V23" s="14">
        <v>1</v>
      </c>
      <c r="W23" s="14">
        <v>1</v>
      </c>
      <c r="X23" s="8">
        <v>0.74498018100038887</v>
      </c>
      <c r="Z23" s="13" t="s">
        <v>10</v>
      </c>
      <c r="AA23" s="13">
        <f t="shared" si="4"/>
        <v>1</v>
      </c>
      <c r="AB23" s="5">
        <f t="shared" si="5"/>
        <v>0.74498018100038887</v>
      </c>
      <c r="AC23" s="5">
        <f t="shared" si="6"/>
        <v>0.74498018100038887</v>
      </c>
      <c r="AD23" s="5"/>
      <c r="AF23" s="40">
        <v>3</v>
      </c>
      <c r="AG23" s="36" t="s">
        <v>28</v>
      </c>
      <c r="AH23" s="33">
        <f>AH11-MIN(AH10,AH11,AH12)</f>
        <v>2.5853752652903683E-2</v>
      </c>
      <c r="AI23" s="33">
        <f t="shared" ref="AI23:AJ23" si="13">AI11-MIN(AI10,AI11,AI12)</f>
        <v>0</v>
      </c>
      <c r="AJ23" s="33">
        <f t="shared" si="13"/>
        <v>0</v>
      </c>
    </row>
    <row r="24" spans="1:36" ht="15" thickBot="1" x14ac:dyDescent="0.4">
      <c r="A24" s="13" t="s">
        <v>11</v>
      </c>
      <c r="B24" s="13">
        <v>0.47511119999945883</v>
      </c>
      <c r="C24" s="14">
        <v>0.47511119999945883</v>
      </c>
      <c r="D24" s="14">
        <v>0.47511119999945883</v>
      </c>
      <c r="E24" s="14">
        <v>1.2182338461524667E-2</v>
      </c>
      <c r="F24" s="14">
        <v>0</v>
      </c>
      <c r="G24" s="14">
        <v>0</v>
      </c>
      <c r="H24" s="14">
        <v>0</v>
      </c>
      <c r="I24" s="14">
        <v>0</v>
      </c>
      <c r="J24" s="13">
        <v>0</v>
      </c>
      <c r="K24" s="14">
        <v>8.8030789748547722E-3</v>
      </c>
      <c r="L24" s="14">
        <v>8.8030789748547722E-3</v>
      </c>
      <c r="M24" s="14">
        <v>8.8030789748547722E-3</v>
      </c>
      <c r="N24" s="14">
        <v>0</v>
      </c>
      <c r="O24" s="14">
        <v>0</v>
      </c>
      <c r="P24" s="14">
        <v>0</v>
      </c>
      <c r="Q24" s="5">
        <v>8.8030789748547722E-3</v>
      </c>
      <c r="R24" s="14">
        <v>8.8030789748547722E-3</v>
      </c>
      <c r="S24" s="14">
        <v>8.8030789748547722E-3</v>
      </c>
      <c r="T24" s="14">
        <v>8.8030789748547722E-3</v>
      </c>
      <c r="U24" s="14">
        <v>0</v>
      </c>
      <c r="V24" s="14">
        <v>0</v>
      </c>
      <c r="W24" s="14">
        <v>0</v>
      </c>
      <c r="X24" s="8">
        <v>8.8030789748547722E-3</v>
      </c>
      <c r="Z24" s="13" t="s">
        <v>11</v>
      </c>
      <c r="AA24" s="13">
        <f t="shared" si="4"/>
        <v>0</v>
      </c>
      <c r="AB24" s="5">
        <f t="shared" si="5"/>
        <v>8.8030789748547722E-3</v>
      </c>
      <c r="AC24" s="5">
        <f t="shared" si="6"/>
        <v>8.8030789748547722E-3</v>
      </c>
      <c r="AD24" s="5"/>
      <c r="AF24" s="41">
        <v>3</v>
      </c>
      <c r="AG24" s="15" t="s">
        <v>29</v>
      </c>
      <c r="AH24" s="33">
        <f>AH12-MIN(AH10,AH11,AH12)</f>
        <v>0</v>
      </c>
      <c r="AI24" s="33">
        <f t="shared" ref="AI24:AJ24" si="14">AI12-MIN(AI10,AI11,AI12)</f>
        <v>2.4098311904984182E-2</v>
      </c>
      <c r="AJ24" s="33">
        <f t="shared" si="14"/>
        <v>1.7702615646955466E-2</v>
      </c>
    </row>
    <row r="25" spans="1:36" ht="15" thickBot="1" x14ac:dyDescent="0.4">
      <c r="A25" s="15" t="s">
        <v>12</v>
      </c>
      <c r="B25" s="15">
        <v>1.3946506000003698</v>
      </c>
      <c r="C25" s="16">
        <v>1.3946506000003698</v>
      </c>
      <c r="D25" s="16">
        <v>1.3946506000003698</v>
      </c>
      <c r="E25" s="16">
        <v>3.5760271794881393E-2</v>
      </c>
      <c r="F25" s="16">
        <v>0</v>
      </c>
      <c r="G25" s="16">
        <v>0</v>
      </c>
      <c r="H25" s="16">
        <v>0</v>
      </c>
      <c r="I25" s="16">
        <v>0</v>
      </c>
      <c r="J25" s="15">
        <v>0</v>
      </c>
      <c r="K25" s="16">
        <v>2.5012455567622438E-2</v>
      </c>
      <c r="L25" s="16">
        <v>2.5012455567622438E-2</v>
      </c>
      <c r="M25" s="16">
        <v>2.5012455567622438E-2</v>
      </c>
      <c r="N25" s="16">
        <v>0</v>
      </c>
      <c r="O25" s="16">
        <v>0</v>
      </c>
      <c r="P25" s="16">
        <v>0</v>
      </c>
      <c r="Q25" s="17">
        <v>2.5012455567622438E-2</v>
      </c>
      <c r="R25" s="16">
        <v>2.5012455567622438E-2</v>
      </c>
      <c r="S25" s="16">
        <v>2.5012455567622438E-2</v>
      </c>
      <c r="T25" s="16">
        <v>2.5012455567622438E-2</v>
      </c>
      <c r="U25" s="16">
        <v>0</v>
      </c>
      <c r="V25" s="16">
        <v>0</v>
      </c>
      <c r="W25" s="16">
        <v>0</v>
      </c>
      <c r="X25" s="4">
        <v>2.5012455567622438E-2</v>
      </c>
      <c r="Z25" s="15" t="s">
        <v>12</v>
      </c>
      <c r="AA25" s="15">
        <f t="shared" si="4"/>
        <v>0</v>
      </c>
      <c r="AB25" s="17">
        <f t="shared" si="5"/>
        <v>2.5012455567622438E-2</v>
      </c>
      <c r="AC25" s="17">
        <f t="shared" si="6"/>
        <v>2.5012455567622438E-2</v>
      </c>
      <c r="AD25" s="17"/>
    </row>
    <row r="26" spans="1:36" ht="15" thickBot="1" x14ac:dyDescent="0.4"/>
    <row r="27" spans="1:36" ht="15" thickBot="1" x14ac:dyDescent="0.4">
      <c r="A27" s="1" t="s">
        <v>43</v>
      </c>
      <c r="B27" s="3">
        <v>1</v>
      </c>
    </row>
    <row r="28" spans="1:36" ht="15" thickBot="1" x14ac:dyDescent="0.4">
      <c r="A28" s="1" t="s">
        <v>1</v>
      </c>
      <c r="B28" s="2" t="s">
        <v>29</v>
      </c>
      <c r="C28" s="3"/>
      <c r="AA28" s="27" t="s">
        <v>42</v>
      </c>
      <c r="AB28" s="28"/>
      <c r="AC28" s="14"/>
    </row>
    <row r="29" spans="1:36" ht="15" thickBot="1" x14ac:dyDescent="0.4">
      <c r="A29" s="1"/>
      <c r="B29" s="27" t="s">
        <v>31</v>
      </c>
      <c r="C29" s="12" t="s">
        <v>32</v>
      </c>
      <c r="D29" s="12" t="s">
        <v>33</v>
      </c>
      <c r="E29" s="12" t="s">
        <v>34</v>
      </c>
      <c r="F29" s="12" t="s">
        <v>35</v>
      </c>
      <c r="G29" s="12" t="s">
        <v>36</v>
      </c>
      <c r="H29" s="12" t="s">
        <v>37</v>
      </c>
      <c r="I29" s="12" t="s">
        <v>38</v>
      </c>
      <c r="J29" s="27" t="s">
        <v>13</v>
      </c>
      <c r="K29" s="12" t="s">
        <v>14</v>
      </c>
      <c r="L29" s="12" t="s">
        <v>15</v>
      </c>
      <c r="M29" s="12" t="s">
        <v>16</v>
      </c>
      <c r="N29" s="12" t="s">
        <v>17</v>
      </c>
      <c r="O29" s="12" t="s">
        <v>18</v>
      </c>
      <c r="P29" s="12" t="s">
        <v>19</v>
      </c>
      <c r="Q29" s="28" t="s">
        <v>20</v>
      </c>
      <c r="R29" s="12" t="s">
        <v>21</v>
      </c>
      <c r="S29" s="12" t="s">
        <v>22</v>
      </c>
      <c r="T29" s="12" t="s">
        <v>23</v>
      </c>
      <c r="U29" s="12" t="s">
        <v>24</v>
      </c>
      <c r="V29" s="12" t="s">
        <v>25</v>
      </c>
      <c r="W29" s="12" t="s">
        <v>26</v>
      </c>
      <c r="X29" s="7" t="s">
        <v>27</v>
      </c>
      <c r="AA29" s="6" t="s">
        <v>39</v>
      </c>
      <c r="AB29" s="3" t="s">
        <v>40</v>
      </c>
      <c r="AC29" s="3" t="s">
        <v>41</v>
      </c>
    </row>
    <row r="30" spans="1:36" x14ac:dyDescent="0.35">
      <c r="A30" s="27" t="s">
        <v>4</v>
      </c>
      <c r="B30" s="27" cm="1">
        <f t="array" ref="B30:X38">'Globals PS1'!B30:X38</f>
        <v>12.1682382719999</v>
      </c>
      <c r="C30" s="12">
        <v>12.1682382719999</v>
      </c>
      <c r="D30" s="12">
        <v>12.1682382719999</v>
      </c>
      <c r="E30" s="12">
        <v>0.31200610953845898</v>
      </c>
      <c r="F30" s="12">
        <v>0</v>
      </c>
      <c r="G30" s="12">
        <v>0</v>
      </c>
      <c r="H30" s="12">
        <v>39</v>
      </c>
      <c r="I30" s="12">
        <v>39</v>
      </c>
      <c r="J30" s="27">
        <v>1</v>
      </c>
      <c r="K30" s="12">
        <v>0.71987112199821912</v>
      </c>
      <c r="L30" s="12">
        <v>0.71987112199821912</v>
      </c>
      <c r="M30" s="12">
        <v>0.71987112199821912</v>
      </c>
      <c r="N30" s="12">
        <v>1</v>
      </c>
      <c r="O30" s="12">
        <v>1</v>
      </c>
      <c r="P30" s="12">
        <v>1</v>
      </c>
      <c r="Q30" s="28">
        <v>0.71987112199821912</v>
      </c>
      <c r="R30" s="12">
        <v>0.71987112199821912</v>
      </c>
      <c r="S30" s="12">
        <v>0.71987112199821912</v>
      </c>
      <c r="T30" s="12">
        <v>0.71987112199821912</v>
      </c>
      <c r="U30" s="12">
        <v>1</v>
      </c>
      <c r="V30" s="12">
        <v>1</v>
      </c>
      <c r="W30" s="12">
        <v>1</v>
      </c>
      <c r="X30" s="7">
        <v>0.71987112199821912</v>
      </c>
      <c r="Z30" s="27" t="s">
        <v>4</v>
      </c>
      <c r="AA30" s="27">
        <f t="shared" ref="AA30:AA38" si="15">J30</f>
        <v>1</v>
      </c>
      <c r="AB30" s="28">
        <f t="shared" ref="AB30:AB38" si="16">Q30</f>
        <v>0.71987112199821912</v>
      </c>
      <c r="AC30" s="28">
        <f t="shared" ref="AC30:AC38" si="17">X30</f>
        <v>0.71987112199821912</v>
      </c>
      <c r="AD30" s="28"/>
    </row>
    <row r="31" spans="1:36" x14ac:dyDescent="0.35">
      <c r="A31" s="13" t="s">
        <v>5</v>
      </c>
      <c r="B31" s="13">
        <v>0.27381896109449239</v>
      </c>
      <c r="C31" s="14">
        <v>0.27381896109449239</v>
      </c>
      <c r="D31" s="14">
        <v>0.27381896109449239</v>
      </c>
      <c r="E31" s="14">
        <v>7.0209990024228831E-3</v>
      </c>
      <c r="F31" s="14">
        <v>0</v>
      </c>
      <c r="G31" s="14">
        <v>0</v>
      </c>
      <c r="H31" s="14">
        <v>0</v>
      </c>
      <c r="I31" s="14">
        <v>0</v>
      </c>
      <c r="J31" s="13">
        <v>0</v>
      </c>
      <c r="K31" s="14">
        <v>4.4480836081981969E-3</v>
      </c>
      <c r="L31" s="14">
        <v>4.4480836081981969E-3</v>
      </c>
      <c r="M31" s="14">
        <v>4.4480836081981969E-3</v>
      </c>
      <c r="N31" s="14">
        <v>0</v>
      </c>
      <c r="O31" s="14">
        <v>0</v>
      </c>
      <c r="P31" s="14">
        <v>0</v>
      </c>
      <c r="Q31" s="5">
        <v>4.4480836081981969E-3</v>
      </c>
      <c r="R31" s="14">
        <v>4.4480836081981969E-3</v>
      </c>
      <c r="S31" s="14">
        <v>4.4480836081981969E-3</v>
      </c>
      <c r="T31" s="14">
        <v>4.4480836081981969E-3</v>
      </c>
      <c r="U31" s="14">
        <v>0</v>
      </c>
      <c r="V31" s="14">
        <v>0</v>
      </c>
      <c r="W31" s="14">
        <v>0</v>
      </c>
      <c r="X31" s="8">
        <v>4.4480836081981969E-3</v>
      </c>
      <c r="Z31" s="13" t="s">
        <v>5</v>
      </c>
      <c r="AA31" s="13">
        <f t="shared" si="15"/>
        <v>0</v>
      </c>
      <c r="AB31" s="5">
        <f t="shared" si="16"/>
        <v>4.4480836081981969E-3</v>
      </c>
      <c r="AC31" s="5">
        <f t="shared" si="17"/>
        <v>4.4480836081981969E-3</v>
      </c>
      <c r="AD31" s="5"/>
    </row>
    <row r="32" spans="1:36" x14ac:dyDescent="0.35">
      <c r="A32" s="13" t="s">
        <v>6</v>
      </c>
      <c r="B32" s="13">
        <v>11.82429770000004</v>
      </c>
      <c r="C32" s="14">
        <v>11.82429770000004</v>
      </c>
      <c r="D32" s="14">
        <v>11.82429770000004</v>
      </c>
      <c r="E32" s="14">
        <v>0.30318712051282148</v>
      </c>
      <c r="F32" s="14">
        <v>0</v>
      </c>
      <c r="G32" s="14">
        <v>0</v>
      </c>
      <c r="H32" s="14">
        <v>39</v>
      </c>
      <c r="I32" s="14">
        <v>39</v>
      </c>
      <c r="J32" s="13">
        <v>1</v>
      </c>
      <c r="K32" s="14">
        <v>0.71120131613400872</v>
      </c>
      <c r="L32" s="14">
        <v>0.71120131613400872</v>
      </c>
      <c r="M32" s="14">
        <v>0.71120131613400872</v>
      </c>
      <c r="N32" s="14">
        <v>1</v>
      </c>
      <c r="O32" s="14">
        <v>1</v>
      </c>
      <c r="P32" s="14">
        <v>1</v>
      </c>
      <c r="Q32" s="5">
        <v>0.71120131613400872</v>
      </c>
      <c r="R32" s="14">
        <v>0.71120131613400872</v>
      </c>
      <c r="S32" s="14">
        <v>0.71120131613400872</v>
      </c>
      <c r="T32" s="14">
        <v>0.71120131613400872</v>
      </c>
      <c r="U32" s="14">
        <v>1</v>
      </c>
      <c r="V32" s="14">
        <v>1</v>
      </c>
      <c r="W32" s="14">
        <v>1</v>
      </c>
      <c r="X32" s="8">
        <v>0.71120131613400872</v>
      </c>
      <c r="Z32" s="13" t="s">
        <v>6</v>
      </c>
      <c r="AA32" s="13">
        <f t="shared" si="15"/>
        <v>1</v>
      </c>
      <c r="AB32" s="5">
        <f t="shared" si="16"/>
        <v>0.71120131613400872</v>
      </c>
      <c r="AC32" s="5">
        <f t="shared" si="17"/>
        <v>0.71120131613400872</v>
      </c>
      <c r="AD32" s="5"/>
    </row>
    <row r="33" spans="1:30" x14ac:dyDescent="0.35">
      <c r="A33" s="13" t="s">
        <v>7</v>
      </c>
      <c r="B33" s="13">
        <v>11.916622899999989</v>
      </c>
      <c r="C33" s="14">
        <v>11.916622899999989</v>
      </c>
      <c r="D33" s="14">
        <v>11.916622899999989</v>
      </c>
      <c r="E33" s="14">
        <v>0.30555443333333321</v>
      </c>
      <c r="F33" s="14">
        <v>0</v>
      </c>
      <c r="G33" s="14">
        <v>0</v>
      </c>
      <c r="H33" s="14">
        <v>39</v>
      </c>
      <c r="I33" s="14">
        <v>39</v>
      </c>
      <c r="J33" s="13">
        <v>1</v>
      </c>
      <c r="K33" s="14">
        <v>0.71573340683493392</v>
      </c>
      <c r="L33" s="14">
        <v>0.71573340683493392</v>
      </c>
      <c r="M33" s="14">
        <v>0.71573340683493392</v>
      </c>
      <c r="N33" s="14">
        <v>1</v>
      </c>
      <c r="O33" s="14">
        <v>1</v>
      </c>
      <c r="P33" s="14">
        <v>1</v>
      </c>
      <c r="Q33" s="5">
        <v>0.71573340683493392</v>
      </c>
      <c r="R33" s="14">
        <v>0.71573340683493392</v>
      </c>
      <c r="S33" s="14">
        <v>0.71573340683493392</v>
      </c>
      <c r="T33" s="14">
        <v>0.71573340683493392</v>
      </c>
      <c r="U33" s="14">
        <v>1</v>
      </c>
      <c r="V33" s="14">
        <v>1</v>
      </c>
      <c r="W33" s="14">
        <v>1</v>
      </c>
      <c r="X33" s="8">
        <v>0.71573340683493392</v>
      </c>
      <c r="Z33" s="13" t="s">
        <v>7</v>
      </c>
      <c r="AA33" s="13">
        <f t="shared" si="15"/>
        <v>1</v>
      </c>
      <c r="AB33" s="5">
        <f t="shared" si="16"/>
        <v>0.71573340683493392</v>
      </c>
      <c r="AC33" s="5">
        <f t="shared" si="17"/>
        <v>0.71573340683493392</v>
      </c>
      <c r="AD33" s="5"/>
    </row>
    <row r="34" spans="1:30" x14ac:dyDescent="0.35">
      <c r="A34" s="13" t="s">
        <v>8</v>
      </c>
      <c r="B34" s="13">
        <v>12.142160900000039</v>
      </c>
      <c r="C34" s="14">
        <v>12.142160900000039</v>
      </c>
      <c r="D34" s="14">
        <v>12.142160900000039</v>
      </c>
      <c r="E34" s="14">
        <v>0.31133745897435988</v>
      </c>
      <c r="F34" s="14">
        <v>0</v>
      </c>
      <c r="G34" s="14">
        <v>0</v>
      </c>
      <c r="H34" s="14">
        <v>39</v>
      </c>
      <c r="I34" s="14">
        <v>39</v>
      </c>
      <c r="J34" s="13">
        <v>1</v>
      </c>
      <c r="K34" s="14">
        <v>0.72022628552884549</v>
      </c>
      <c r="L34" s="14">
        <v>0.72022628552884549</v>
      </c>
      <c r="M34" s="14">
        <v>0.72022628552884549</v>
      </c>
      <c r="N34" s="14">
        <v>1</v>
      </c>
      <c r="O34" s="14">
        <v>1</v>
      </c>
      <c r="P34" s="14">
        <v>1</v>
      </c>
      <c r="Q34" s="5">
        <v>0.72022628552884549</v>
      </c>
      <c r="R34" s="14">
        <v>0.72022628552884549</v>
      </c>
      <c r="S34" s="14">
        <v>0.72022628552884549</v>
      </c>
      <c r="T34" s="14">
        <v>0.72022628552884549</v>
      </c>
      <c r="U34" s="14">
        <v>1</v>
      </c>
      <c r="V34" s="14">
        <v>1</v>
      </c>
      <c r="W34" s="14">
        <v>1</v>
      </c>
      <c r="X34" s="8">
        <v>0.72022628552884549</v>
      </c>
      <c r="Z34" s="13" t="s">
        <v>8</v>
      </c>
      <c r="AA34" s="13">
        <f t="shared" si="15"/>
        <v>1</v>
      </c>
      <c r="AB34" s="5">
        <f t="shared" si="16"/>
        <v>0.72022628552884549</v>
      </c>
      <c r="AC34" s="5">
        <f t="shared" si="17"/>
        <v>0.72022628552884549</v>
      </c>
      <c r="AD34" s="5"/>
    </row>
    <row r="35" spans="1:30" x14ac:dyDescent="0.35">
      <c r="A35" s="13" t="s">
        <v>9</v>
      </c>
      <c r="B35" s="13">
        <v>12.42103019999996</v>
      </c>
      <c r="C35" s="14">
        <v>12.42103019999996</v>
      </c>
      <c r="D35" s="14">
        <v>12.42103019999996</v>
      </c>
      <c r="E35" s="14">
        <v>0.31848795384615292</v>
      </c>
      <c r="F35" s="14">
        <v>0</v>
      </c>
      <c r="G35" s="14">
        <v>0</v>
      </c>
      <c r="H35" s="14">
        <v>39</v>
      </c>
      <c r="I35" s="14">
        <v>39</v>
      </c>
      <c r="J35" s="13">
        <v>1</v>
      </c>
      <c r="K35" s="14">
        <v>0.72397396627680677</v>
      </c>
      <c r="L35" s="14">
        <v>0.72397396627680677</v>
      </c>
      <c r="M35" s="14">
        <v>0.72397396627680677</v>
      </c>
      <c r="N35" s="14">
        <v>1</v>
      </c>
      <c r="O35" s="14">
        <v>1</v>
      </c>
      <c r="P35" s="14">
        <v>1</v>
      </c>
      <c r="Q35" s="5">
        <v>0.72397396627680677</v>
      </c>
      <c r="R35" s="14">
        <v>0.72397396627680677</v>
      </c>
      <c r="S35" s="14">
        <v>0.72397396627680677</v>
      </c>
      <c r="T35" s="14">
        <v>0.72397396627680677</v>
      </c>
      <c r="U35" s="14">
        <v>1</v>
      </c>
      <c r="V35" s="14">
        <v>1</v>
      </c>
      <c r="W35" s="14">
        <v>1</v>
      </c>
      <c r="X35" s="8">
        <v>0.72397396627680677</v>
      </c>
      <c r="Z35" s="13" t="s">
        <v>9</v>
      </c>
      <c r="AA35" s="13">
        <f t="shared" si="15"/>
        <v>1</v>
      </c>
      <c r="AB35" s="5">
        <f t="shared" si="16"/>
        <v>0.72397396627680677</v>
      </c>
      <c r="AC35" s="5">
        <f t="shared" si="17"/>
        <v>0.72397396627680677</v>
      </c>
      <c r="AD35" s="5"/>
    </row>
    <row r="36" spans="1:30" x14ac:dyDescent="0.35">
      <c r="A36" s="13" t="s">
        <v>10</v>
      </c>
      <c r="B36" s="13">
        <v>12.712010999999849</v>
      </c>
      <c r="C36" s="14">
        <v>12.712010999999849</v>
      </c>
      <c r="D36" s="14">
        <v>12.712010999999849</v>
      </c>
      <c r="E36" s="14">
        <v>0.3259489999999961</v>
      </c>
      <c r="F36" s="14">
        <v>0</v>
      </c>
      <c r="G36" s="14">
        <v>0</v>
      </c>
      <c r="H36" s="14">
        <v>39</v>
      </c>
      <c r="I36" s="14">
        <v>39</v>
      </c>
      <c r="J36" s="13">
        <v>1</v>
      </c>
      <c r="K36" s="14">
        <v>0.72553899411126777</v>
      </c>
      <c r="L36" s="14">
        <v>0.72553899411126777</v>
      </c>
      <c r="M36" s="14">
        <v>0.72553899411126777</v>
      </c>
      <c r="N36" s="14">
        <v>1</v>
      </c>
      <c r="O36" s="14">
        <v>1</v>
      </c>
      <c r="P36" s="14">
        <v>1</v>
      </c>
      <c r="Q36" s="5">
        <v>0.72553899411126777</v>
      </c>
      <c r="R36" s="14">
        <v>0.72553899411126777</v>
      </c>
      <c r="S36" s="14">
        <v>0.72553899411126777</v>
      </c>
      <c r="T36" s="14">
        <v>0.72553899411126777</v>
      </c>
      <c r="U36" s="14">
        <v>1</v>
      </c>
      <c r="V36" s="14">
        <v>1</v>
      </c>
      <c r="W36" s="14">
        <v>1</v>
      </c>
      <c r="X36" s="8">
        <v>0.72553899411126777</v>
      </c>
      <c r="Z36" s="13" t="s">
        <v>10</v>
      </c>
      <c r="AA36" s="13">
        <f t="shared" si="15"/>
        <v>1</v>
      </c>
      <c r="AB36" s="5">
        <f t="shared" si="16"/>
        <v>0.72553899411126777</v>
      </c>
      <c r="AC36" s="5">
        <f t="shared" si="17"/>
        <v>0.72553899411126777</v>
      </c>
      <c r="AD36" s="5"/>
    </row>
    <row r="37" spans="1:30" x14ac:dyDescent="0.35">
      <c r="A37" s="13" t="s">
        <v>11</v>
      </c>
      <c r="B37" s="13">
        <v>0.50440729999997025</v>
      </c>
      <c r="C37" s="14">
        <v>0.50440729999997025</v>
      </c>
      <c r="D37" s="14">
        <v>0.50440729999997025</v>
      </c>
      <c r="E37" s="14">
        <v>1.2933520512819707E-2</v>
      </c>
      <c r="F37" s="14">
        <v>0</v>
      </c>
      <c r="G37" s="14">
        <v>0</v>
      </c>
      <c r="H37" s="14">
        <v>0</v>
      </c>
      <c r="I37" s="14">
        <v>0</v>
      </c>
      <c r="J37" s="13">
        <v>0</v>
      </c>
      <c r="K37" s="14">
        <v>8.2405594418728523E-3</v>
      </c>
      <c r="L37" s="14">
        <v>8.2405594418728523E-3</v>
      </c>
      <c r="M37" s="14">
        <v>8.2405594418728523E-3</v>
      </c>
      <c r="N37" s="14">
        <v>0</v>
      </c>
      <c r="O37" s="14">
        <v>0</v>
      </c>
      <c r="P37" s="14">
        <v>0</v>
      </c>
      <c r="Q37" s="5">
        <v>8.2405594418728523E-3</v>
      </c>
      <c r="R37" s="14">
        <v>8.2405594418728523E-3</v>
      </c>
      <c r="S37" s="14">
        <v>8.2405594418728523E-3</v>
      </c>
      <c r="T37" s="14">
        <v>8.2405594418728523E-3</v>
      </c>
      <c r="U37" s="14">
        <v>0</v>
      </c>
      <c r="V37" s="14">
        <v>0</v>
      </c>
      <c r="W37" s="14">
        <v>0</v>
      </c>
      <c r="X37" s="8">
        <v>8.2405594418728523E-3</v>
      </c>
      <c r="Z37" s="13" t="s">
        <v>11</v>
      </c>
      <c r="AA37" s="13">
        <f t="shared" si="15"/>
        <v>0</v>
      </c>
      <c r="AB37" s="5">
        <f t="shared" si="16"/>
        <v>8.2405594418728523E-3</v>
      </c>
      <c r="AC37" s="5">
        <f t="shared" si="17"/>
        <v>8.2405594418728523E-3</v>
      </c>
      <c r="AD37" s="5"/>
    </row>
    <row r="38" spans="1:30" ht="15" thickBot="1" x14ac:dyDescent="0.4">
      <c r="A38" s="15" t="s">
        <v>12</v>
      </c>
      <c r="B38" s="15">
        <v>0.88771329999980964</v>
      </c>
      <c r="C38" s="16">
        <v>0.88771329999980964</v>
      </c>
      <c r="D38" s="16">
        <v>0.88771329999980964</v>
      </c>
      <c r="E38" s="16">
        <v>2.2761879487174619E-2</v>
      </c>
      <c r="F38" s="16">
        <v>0</v>
      </c>
      <c r="G38" s="16">
        <v>0</v>
      </c>
      <c r="H38" s="16">
        <v>0</v>
      </c>
      <c r="I38" s="16">
        <v>0</v>
      </c>
      <c r="J38" s="15">
        <v>0</v>
      </c>
      <c r="K38" s="16">
        <v>1.4337677977259045E-2</v>
      </c>
      <c r="L38" s="16">
        <v>1.4337677977259045E-2</v>
      </c>
      <c r="M38" s="16">
        <v>1.4337677977259045E-2</v>
      </c>
      <c r="N38" s="16">
        <v>0</v>
      </c>
      <c r="O38" s="16">
        <v>0</v>
      </c>
      <c r="P38" s="16">
        <v>0</v>
      </c>
      <c r="Q38" s="17">
        <v>1.4337677977259045E-2</v>
      </c>
      <c r="R38" s="16">
        <v>1.4337677977259045E-2</v>
      </c>
      <c r="S38" s="16">
        <v>1.4337677977259045E-2</v>
      </c>
      <c r="T38" s="16">
        <v>1.4337677977259045E-2</v>
      </c>
      <c r="U38" s="16">
        <v>0</v>
      </c>
      <c r="V38" s="16">
        <v>0</v>
      </c>
      <c r="W38" s="16">
        <v>0</v>
      </c>
      <c r="X38" s="4">
        <v>1.4337677977259045E-2</v>
      </c>
      <c r="Z38" s="15" t="s">
        <v>12</v>
      </c>
      <c r="AA38" s="15">
        <f t="shared" si="15"/>
        <v>0</v>
      </c>
      <c r="AB38" s="17">
        <f t="shared" si="16"/>
        <v>1.4337677977259045E-2</v>
      </c>
      <c r="AC38" s="17">
        <f t="shared" si="17"/>
        <v>1.4337677977259045E-2</v>
      </c>
      <c r="AD38" s="17"/>
    </row>
    <row r="39" spans="1:30" ht="15" thickBot="1" x14ac:dyDescent="0.4"/>
    <row r="40" spans="1:30" ht="15" thickBot="1" x14ac:dyDescent="0.4">
      <c r="A40" s="1" t="s">
        <v>43</v>
      </c>
      <c r="B40" s="3">
        <v>2</v>
      </c>
    </row>
    <row r="41" spans="1:30" ht="15" thickBot="1" x14ac:dyDescent="0.4">
      <c r="A41" s="1" t="s">
        <v>1</v>
      </c>
      <c r="B41" s="2" t="s">
        <v>2</v>
      </c>
      <c r="C41" s="3"/>
      <c r="AA41" s="27" t="s">
        <v>42</v>
      </c>
      <c r="AB41" s="28"/>
      <c r="AC41" s="14"/>
    </row>
    <row r="42" spans="1:30" ht="15" thickBot="1" x14ac:dyDescent="0.4">
      <c r="A42" s="1"/>
      <c r="B42" s="27" t="s">
        <v>31</v>
      </c>
      <c r="C42" s="12" t="s">
        <v>32</v>
      </c>
      <c r="D42" s="12" t="s">
        <v>33</v>
      </c>
      <c r="E42" s="12" t="s">
        <v>34</v>
      </c>
      <c r="F42" s="12" t="s">
        <v>35</v>
      </c>
      <c r="G42" s="12" t="s">
        <v>36</v>
      </c>
      <c r="H42" s="12" t="s">
        <v>37</v>
      </c>
      <c r="I42" s="12" t="s">
        <v>38</v>
      </c>
      <c r="J42" s="27" t="s">
        <v>13</v>
      </c>
      <c r="K42" s="12" t="s">
        <v>14</v>
      </c>
      <c r="L42" s="12" t="s">
        <v>15</v>
      </c>
      <c r="M42" s="12" t="s">
        <v>16</v>
      </c>
      <c r="N42" s="12" t="s">
        <v>17</v>
      </c>
      <c r="O42" s="12" t="s">
        <v>18</v>
      </c>
      <c r="P42" s="12" t="s">
        <v>19</v>
      </c>
      <c r="Q42" s="28" t="s">
        <v>20</v>
      </c>
      <c r="R42" s="12" t="s">
        <v>21</v>
      </c>
      <c r="S42" s="12" t="s">
        <v>22</v>
      </c>
      <c r="T42" s="12" t="s">
        <v>23</v>
      </c>
      <c r="U42" s="12" t="s">
        <v>24</v>
      </c>
      <c r="V42" s="12" t="s">
        <v>25</v>
      </c>
      <c r="W42" s="12" t="s">
        <v>26</v>
      </c>
      <c r="X42" s="7" t="s">
        <v>27</v>
      </c>
      <c r="AA42" s="6" t="s">
        <v>39</v>
      </c>
      <c r="AB42" s="3" t="s">
        <v>40</v>
      </c>
      <c r="AC42" s="3" t="s">
        <v>41</v>
      </c>
    </row>
    <row r="43" spans="1:30" x14ac:dyDescent="0.35">
      <c r="A43" s="27" t="s">
        <v>4</v>
      </c>
      <c r="B43" s="27" cm="1">
        <f t="array" ref="B43:X51">'Globals PS2'!B4:X12</f>
        <v>17.27488032399993</v>
      </c>
      <c r="C43" s="12">
        <v>17.27488032399993</v>
      </c>
      <c r="D43" s="12">
        <v>17.27488032399993</v>
      </c>
      <c r="E43" s="12">
        <v>0.32088741047409819</v>
      </c>
      <c r="F43" s="12">
        <v>0</v>
      </c>
      <c r="G43" s="12">
        <v>0</v>
      </c>
      <c r="H43" s="12">
        <v>53.8</v>
      </c>
      <c r="I43" s="12">
        <v>53.8</v>
      </c>
      <c r="J43" s="27">
        <v>0.98545454545454558</v>
      </c>
      <c r="K43" s="12">
        <v>0.6565734772868862</v>
      </c>
      <c r="L43" s="12">
        <v>0.6565734772868862</v>
      </c>
      <c r="M43" s="12">
        <v>0.6565734772868862</v>
      </c>
      <c r="N43" s="12">
        <v>1</v>
      </c>
      <c r="O43" s="12">
        <v>1</v>
      </c>
      <c r="P43" s="12">
        <v>1</v>
      </c>
      <c r="Q43" s="28">
        <v>0.6565734772868862</v>
      </c>
      <c r="R43" s="12">
        <v>0.64717752429865993</v>
      </c>
      <c r="S43" s="12">
        <v>0.64717752429865993</v>
      </c>
      <c r="T43" s="12">
        <v>0.64717752429865993</v>
      </c>
      <c r="U43" s="12">
        <v>0.98545454545454558</v>
      </c>
      <c r="V43" s="12">
        <v>0.98545454545454558</v>
      </c>
      <c r="W43" s="12">
        <v>0.98545454545454558</v>
      </c>
      <c r="X43" s="7">
        <v>0.64717752429865993</v>
      </c>
      <c r="Z43" s="27" t="s">
        <v>4</v>
      </c>
      <c r="AA43" s="27">
        <f t="shared" ref="AA43:AA51" si="18">J43</f>
        <v>0.98545454545454558</v>
      </c>
      <c r="AB43" s="28">
        <f t="shared" ref="AB43:AB51" si="19">Q43</f>
        <v>0.6565734772868862</v>
      </c>
      <c r="AC43" s="28">
        <f t="shared" ref="AC43:AC51" si="20">X43</f>
        <v>0.64717752429865993</v>
      </c>
      <c r="AD43" s="28"/>
    </row>
    <row r="44" spans="1:30" x14ac:dyDescent="0.35">
      <c r="A44" s="13" t="s">
        <v>5</v>
      </c>
      <c r="B44" s="13">
        <v>2.2662064173333198</v>
      </c>
      <c r="C44" s="14">
        <v>2.2662064173333198</v>
      </c>
      <c r="D44" s="14">
        <v>2.2662064173333198</v>
      </c>
      <c r="E44" s="14">
        <v>3.9560814826340142E-2</v>
      </c>
      <c r="F44" s="14">
        <v>0</v>
      </c>
      <c r="G44" s="14">
        <v>0</v>
      </c>
      <c r="H44" s="14">
        <v>1</v>
      </c>
      <c r="I44" s="14">
        <v>1</v>
      </c>
      <c r="J44" s="13">
        <v>1.8181818181818191E-2</v>
      </c>
      <c r="K44" s="14">
        <v>1.9999785721873511E-2</v>
      </c>
      <c r="L44" s="14">
        <v>1.9999785721873511E-2</v>
      </c>
      <c r="M44" s="14">
        <v>1.9999785721873511E-2</v>
      </c>
      <c r="N44" s="14">
        <v>0</v>
      </c>
      <c r="O44" s="14">
        <v>0</v>
      </c>
      <c r="P44" s="14">
        <v>0</v>
      </c>
      <c r="Q44" s="5">
        <v>1.9999785721873511E-2</v>
      </c>
      <c r="R44" s="14">
        <v>2.7042092623558622E-2</v>
      </c>
      <c r="S44" s="14">
        <v>2.7042092623558622E-2</v>
      </c>
      <c r="T44" s="14">
        <v>2.7042092623558622E-2</v>
      </c>
      <c r="U44" s="14">
        <v>1.8181818181818191E-2</v>
      </c>
      <c r="V44" s="14">
        <v>1.8181818181818191E-2</v>
      </c>
      <c r="W44" s="14">
        <v>1.8181818181818191E-2</v>
      </c>
      <c r="X44" s="8">
        <v>2.7042092623558622E-2</v>
      </c>
      <c r="Z44" s="13" t="s">
        <v>5</v>
      </c>
      <c r="AA44" s="13">
        <f t="shared" si="18"/>
        <v>1.8181818181818191E-2</v>
      </c>
      <c r="AB44" s="5">
        <f t="shared" si="19"/>
        <v>1.9999785721873511E-2</v>
      </c>
      <c r="AC44" s="5">
        <f t="shared" si="20"/>
        <v>2.7042092623558622E-2</v>
      </c>
      <c r="AD44" s="5"/>
    </row>
    <row r="45" spans="1:30" x14ac:dyDescent="0.35">
      <c r="A45" s="13" t="s">
        <v>6</v>
      </c>
      <c r="B45" s="13">
        <v>14.8688363</v>
      </c>
      <c r="C45" s="14">
        <v>14.8688363</v>
      </c>
      <c r="D45" s="14">
        <v>14.8688363</v>
      </c>
      <c r="E45" s="14">
        <v>0.28054408113207552</v>
      </c>
      <c r="F45" s="14">
        <v>0</v>
      </c>
      <c r="G45" s="14">
        <v>0</v>
      </c>
      <c r="H45" s="14">
        <v>53</v>
      </c>
      <c r="I45" s="14">
        <v>53</v>
      </c>
      <c r="J45" s="13">
        <v>0.96363636363636362</v>
      </c>
      <c r="K45" s="14">
        <v>0.58934094997332176</v>
      </c>
      <c r="L45" s="14">
        <v>0.58934094997332176</v>
      </c>
      <c r="M45" s="14">
        <v>0.58934094997332176</v>
      </c>
      <c r="N45" s="14">
        <v>1</v>
      </c>
      <c r="O45" s="14">
        <v>1</v>
      </c>
      <c r="P45" s="14">
        <v>1</v>
      </c>
      <c r="Q45" s="5">
        <v>0.58934094997332176</v>
      </c>
      <c r="R45" s="14">
        <v>0.5679103699742919</v>
      </c>
      <c r="S45" s="14">
        <v>0.5679103699742919</v>
      </c>
      <c r="T45" s="14">
        <v>0.5679103699742919</v>
      </c>
      <c r="U45" s="14">
        <v>0.96363636363636362</v>
      </c>
      <c r="V45" s="14">
        <v>0.96363636363636362</v>
      </c>
      <c r="W45" s="14">
        <v>0.96363636363636362</v>
      </c>
      <c r="X45" s="8">
        <v>0.5679103699742919</v>
      </c>
      <c r="Z45" s="13" t="s">
        <v>6</v>
      </c>
      <c r="AA45" s="13">
        <f t="shared" si="18"/>
        <v>0.96363636363636362</v>
      </c>
      <c r="AB45" s="5">
        <f t="shared" si="19"/>
        <v>0.58934094997332176</v>
      </c>
      <c r="AC45" s="5">
        <f t="shared" si="20"/>
        <v>0.5679103699742919</v>
      </c>
      <c r="AD45" s="5"/>
    </row>
    <row r="46" spans="1:30" x14ac:dyDescent="0.35">
      <c r="A46" s="13" t="s">
        <v>7</v>
      </c>
      <c r="B46" s="13">
        <v>15.87754950000021</v>
      </c>
      <c r="C46" s="14">
        <v>15.87754950000021</v>
      </c>
      <c r="D46" s="14">
        <v>15.87754950000021</v>
      </c>
      <c r="E46" s="14">
        <v>0.29875497924527822</v>
      </c>
      <c r="F46" s="14">
        <v>0</v>
      </c>
      <c r="G46" s="14">
        <v>0</v>
      </c>
      <c r="H46" s="14">
        <v>53</v>
      </c>
      <c r="I46" s="14">
        <v>53</v>
      </c>
      <c r="J46" s="13">
        <v>0.96363636363636362</v>
      </c>
      <c r="K46" s="14">
        <v>0.64987819335208252</v>
      </c>
      <c r="L46" s="14">
        <v>0.64987819335208252</v>
      </c>
      <c r="M46" s="14">
        <v>0.64987819335208252</v>
      </c>
      <c r="N46" s="14">
        <v>1</v>
      </c>
      <c r="O46" s="14">
        <v>1</v>
      </c>
      <c r="P46" s="14">
        <v>1</v>
      </c>
      <c r="Q46" s="5">
        <v>0.64987819335208252</v>
      </c>
      <c r="R46" s="14">
        <v>0.63264099746999192</v>
      </c>
      <c r="S46" s="14">
        <v>0.63264099746999192</v>
      </c>
      <c r="T46" s="14">
        <v>0.63264099746999192</v>
      </c>
      <c r="U46" s="14">
        <v>0.96363636363636362</v>
      </c>
      <c r="V46" s="14">
        <v>0.96363636363636362</v>
      </c>
      <c r="W46" s="14">
        <v>0.96363636363636362</v>
      </c>
      <c r="X46" s="8">
        <v>0.63264099746999192</v>
      </c>
      <c r="Z46" s="13" t="s">
        <v>7</v>
      </c>
      <c r="AA46" s="13">
        <f t="shared" si="18"/>
        <v>0.96363636363636362</v>
      </c>
      <c r="AB46" s="5">
        <f t="shared" si="19"/>
        <v>0.64987819335208252</v>
      </c>
      <c r="AC46" s="5">
        <f t="shared" si="20"/>
        <v>0.63264099746999192</v>
      </c>
      <c r="AD46" s="5"/>
    </row>
    <row r="47" spans="1:30" x14ac:dyDescent="0.35">
      <c r="A47" s="13" t="s">
        <v>8</v>
      </c>
      <c r="B47" s="13">
        <v>16.766522500000061</v>
      </c>
      <c r="C47" s="14">
        <v>16.766522500000061</v>
      </c>
      <c r="D47" s="14">
        <v>16.766522500000061</v>
      </c>
      <c r="E47" s="14">
        <v>0.31138585272727098</v>
      </c>
      <c r="F47" s="14">
        <v>0</v>
      </c>
      <c r="G47" s="14">
        <v>0</v>
      </c>
      <c r="H47" s="14">
        <v>53</v>
      </c>
      <c r="I47" s="14">
        <v>53</v>
      </c>
      <c r="J47" s="13">
        <v>1</v>
      </c>
      <c r="K47" s="14">
        <v>0.66022119093009191</v>
      </c>
      <c r="L47" s="14">
        <v>0.66022119093009191</v>
      </c>
      <c r="M47" s="14">
        <v>0.66022119093009191</v>
      </c>
      <c r="N47" s="14">
        <v>1</v>
      </c>
      <c r="O47" s="14">
        <v>1</v>
      </c>
      <c r="P47" s="14">
        <v>1</v>
      </c>
      <c r="Q47" s="5">
        <v>0.66022119093009191</v>
      </c>
      <c r="R47" s="14">
        <v>0.65814105974498172</v>
      </c>
      <c r="S47" s="14">
        <v>0.65814105974498172</v>
      </c>
      <c r="T47" s="14">
        <v>0.65814105974498172</v>
      </c>
      <c r="U47" s="14">
        <v>1</v>
      </c>
      <c r="V47" s="14">
        <v>1</v>
      </c>
      <c r="W47" s="14">
        <v>1</v>
      </c>
      <c r="X47" s="8">
        <v>0.65814105974498172</v>
      </c>
      <c r="Z47" s="13" t="s">
        <v>8</v>
      </c>
      <c r="AA47" s="13">
        <f t="shared" si="18"/>
        <v>1</v>
      </c>
      <c r="AB47" s="5">
        <f t="shared" si="19"/>
        <v>0.66022119093009191</v>
      </c>
      <c r="AC47" s="5">
        <f t="shared" si="20"/>
        <v>0.65814105974498172</v>
      </c>
      <c r="AD47" s="5"/>
    </row>
    <row r="48" spans="1:30" x14ac:dyDescent="0.35">
      <c r="A48" s="13" t="s">
        <v>9</v>
      </c>
      <c r="B48" s="13">
        <v>17.795641200000318</v>
      </c>
      <c r="C48" s="14">
        <v>17.795641200000318</v>
      </c>
      <c r="D48" s="14">
        <v>17.795641200000318</v>
      </c>
      <c r="E48" s="14">
        <v>0.3235571127272785</v>
      </c>
      <c r="F48" s="14">
        <v>0</v>
      </c>
      <c r="G48" s="14">
        <v>0</v>
      </c>
      <c r="H48" s="14">
        <v>55</v>
      </c>
      <c r="I48" s="14">
        <v>55</v>
      </c>
      <c r="J48" s="13">
        <v>1</v>
      </c>
      <c r="K48" s="14">
        <v>0.6698504204044835</v>
      </c>
      <c r="L48" s="14">
        <v>0.6698504204044835</v>
      </c>
      <c r="M48" s="14">
        <v>0.6698504204044835</v>
      </c>
      <c r="N48" s="14">
        <v>1</v>
      </c>
      <c r="O48" s="14">
        <v>1</v>
      </c>
      <c r="P48" s="14">
        <v>1</v>
      </c>
      <c r="Q48" s="5">
        <v>0.6698504204044835</v>
      </c>
      <c r="R48" s="14">
        <v>0.6698504204044835</v>
      </c>
      <c r="S48" s="14">
        <v>0.6698504204044835</v>
      </c>
      <c r="T48" s="14">
        <v>0.6698504204044835</v>
      </c>
      <c r="U48" s="14">
        <v>1</v>
      </c>
      <c r="V48" s="14">
        <v>1</v>
      </c>
      <c r="W48" s="14">
        <v>1</v>
      </c>
      <c r="X48" s="8">
        <v>0.6698504204044835</v>
      </c>
      <c r="Z48" s="13" t="s">
        <v>9</v>
      </c>
      <c r="AA48" s="13">
        <f t="shared" si="18"/>
        <v>1</v>
      </c>
      <c r="AB48" s="5">
        <f t="shared" si="19"/>
        <v>0.6698504204044835</v>
      </c>
      <c r="AC48" s="5">
        <f t="shared" si="20"/>
        <v>0.6698504204044835</v>
      </c>
      <c r="AD48" s="5"/>
    </row>
    <row r="49" spans="1:30" x14ac:dyDescent="0.35">
      <c r="A49" s="13" t="s">
        <v>10</v>
      </c>
      <c r="B49" s="13">
        <v>25.71736419999996</v>
      </c>
      <c r="C49" s="14">
        <v>25.71736419999996</v>
      </c>
      <c r="D49" s="14">
        <v>25.71736419999996</v>
      </c>
      <c r="E49" s="14">
        <v>0.46758843999999927</v>
      </c>
      <c r="F49" s="14">
        <v>0</v>
      </c>
      <c r="G49" s="14">
        <v>0</v>
      </c>
      <c r="H49" s="14">
        <v>55</v>
      </c>
      <c r="I49" s="14">
        <v>55</v>
      </c>
      <c r="J49" s="13">
        <v>1</v>
      </c>
      <c r="K49" s="14">
        <v>0.68169084275071734</v>
      </c>
      <c r="L49" s="14">
        <v>0.68169084275071734</v>
      </c>
      <c r="M49" s="14">
        <v>0.68169084275071734</v>
      </c>
      <c r="N49" s="14">
        <v>1</v>
      </c>
      <c r="O49" s="14">
        <v>1</v>
      </c>
      <c r="P49" s="14">
        <v>1</v>
      </c>
      <c r="Q49" s="5">
        <v>0.68169084275071734</v>
      </c>
      <c r="R49" s="14">
        <v>0.68169084275071734</v>
      </c>
      <c r="S49" s="14">
        <v>0.68169084275071734</v>
      </c>
      <c r="T49" s="14">
        <v>0.68169084275071734</v>
      </c>
      <c r="U49" s="14">
        <v>1</v>
      </c>
      <c r="V49" s="14">
        <v>1</v>
      </c>
      <c r="W49" s="14">
        <v>1</v>
      </c>
      <c r="X49" s="8">
        <v>0.68169084275071734</v>
      </c>
      <c r="Z49" s="13" t="s">
        <v>10</v>
      </c>
      <c r="AA49" s="13">
        <f t="shared" si="18"/>
        <v>1</v>
      </c>
      <c r="AB49" s="5">
        <f t="shared" si="19"/>
        <v>0.68169084275071734</v>
      </c>
      <c r="AC49" s="5">
        <f t="shared" si="20"/>
        <v>0.68169084275071734</v>
      </c>
      <c r="AD49" s="5"/>
    </row>
    <row r="50" spans="1:30" x14ac:dyDescent="0.35">
      <c r="A50" s="13" t="s">
        <v>11</v>
      </c>
      <c r="B50" s="13">
        <v>1.9180917000001081</v>
      </c>
      <c r="C50" s="14">
        <v>1.9180917000001081</v>
      </c>
      <c r="D50" s="14">
        <v>1.9180917000001081</v>
      </c>
      <c r="E50" s="14">
        <v>2.4802133482000277E-2</v>
      </c>
      <c r="F50" s="14">
        <v>0</v>
      </c>
      <c r="G50" s="14">
        <v>0</v>
      </c>
      <c r="H50" s="14">
        <v>2</v>
      </c>
      <c r="I50" s="14">
        <v>2</v>
      </c>
      <c r="J50" s="13">
        <v>3.6363636363636376E-2</v>
      </c>
      <c r="K50" s="14">
        <v>1.9972227052400982E-2</v>
      </c>
      <c r="L50" s="14">
        <v>1.9972227052400982E-2</v>
      </c>
      <c r="M50" s="14">
        <v>1.9972227052400982E-2</v>
      </c>
      <c r="N50" s="14">
        <v>0</v>
      </c>
      <c r="O50" s="14">
        <v>0</v>
      </c>
      <c r="P50" s="14">
        <v>0</v>
      </c>
      <c r="Q50" s="5">
        <v>1.9972227052400982E-2</v>
      </c>
      <c r="R50" s="14">
        <v>3.7209422934491587E-2</v>
      </c>
      <c r="S50" s="14">
        <v>3.7209422934491587E-2</v>
      </c>
      <c r="T50" s="14">
        <v>3.7209422934491587E-2</v>
      </c>
      <c r="U50" s="14">
        <v>3.6363636363636376E-2</v>
      </c>
      <c r="V50" s="14">
        <v>3.6363636363636376E-2</v>
      </c>
      <c r="W50" s="14">
        <v>3.6363636363636376E-2</v>
      </c>
      <c r="X50" s="8">
        <v>3.7209422934491587E-2</v>
      </c>
      <c r="Z50" s="13" t="s">
        <v>11</v>
      </c>
      <c r="AA50" s="13">
        <f t="shared" si="18"/>
        <v>3.6363636363636376E-2</v>
      </c>
      <c r="AB50" s="5">
        <f t="shared" si="19"/>
        <v>1.9972227052400982E-2</v>
      </c>
      <c r="AC50" s="5">
        <f t="shared" si="20"/>
        <v>3.7209422934491587E-2</v>
      </c>
      <c r="AD50" s="5"/>
    </row>
    <row r="51" spans="1:30" ht="15" thickBot="1" x14ac:dyDescent="0.4">
      <c r="A51" s="15" t="s">
        <v>12</v>
      </c>
      <c r="B51" s="15">
        <v>10.84852789999996</v>
      </c>
      <c r="C51" s="16">
        <v>10.84852789999996</v>
      </c>
      <c r="D51" s="16">
        <v>10.84852789999996</v>
      </c>
      <c r="E51" s="16">
        <v>0.18704435886792375</v>
      </c>
      <c r="F51" s="16">
        <v>0</v>
      </c>
      <c r="G51" s="16">
        <v>0</v>
      </c>
      <c r="H51" s="16">
        <v>2</v>
      </c>
      <c r="I51" s="16">
        <v>2</v>
      </c>
      <c r="J51" s="15">
        <v>3.6363636363636376E-2</v>
      </c>
      <c r="K51" s="16">
        <v>9.2349892777395581E-2</v>
      </c>
      <c r="L51" s="16">
        <v>9.2349892777395581E-2</v>
      </c>
      <c r="M51" s="16">
        <v>9.2349892777395581E-2</v>
      </c>
      <c r="N51" s="16">
        <v>0</v>
      </c>
      <c r="O51" s="16">
        <v>0</v>
      </c>
      <c r="P51" s="16">
        <v>0</v>
      </c>
      <c r="Q51" s="17">
        <v>9.2349892777395581E-2</v>
      </c>
      <c r="R51" s="16">
        <v>0.11378047277642545</v>
      </c>
      <c r="S51" s="16">
        <v>0.11378047277642545</v>
      </c>
      <c r="T51" s="16">
        <v>0.11378047277642545</v>
      </c>
      <c r="U51" s="16">
        <v>3.6363636363636376E-2</v>
      </c>
      <c r="V51" s="16">
        <v>3.6363636363636376E-2</v>
      </c>
      <c r="W51" s="16">
        <v>3.6363636363636376E-2</v>
      </c>
      <c r="X51" s="4">
        <v>0.11378047277642545</v>
      </c>
      <c r="Z51" s="15" t="s">
        <v>12</v>
      </c>
      <c r="AA51" s="15">
        <f t="shared" si="18"/>
        <v>3.6363636363636376E-2</v>
      </c>
      <c r="AB51" s="17">
        <f t="shared" si="19"/>
        <v>9.2349892777395581E-2</v>
      </c>
      <c r="AC51" s="17">
        <f t="shared" si="20"/>
        <v>0.11378047277642545</v>
      </c>
      <c r="AD51" s="17"/>
    </row>
    <row r="52" spans="1:30" ht="15" thickBot="1" x14ac:dyDescent="0.4"/>
    <row r="53" spans="1:30" ht="15" thickBot="1" x14ac:dyDescent="0.4">
      <c r="A53" s="1" t="s">
        <v>43</v>
      </c>
      <c r="B53" s="3">
        <v>2</v>
      </c>
    </row>
    <row r="54" spans="1:30" ht="15" thickBot="1" x14ac:dyDescent="0.4">
      <c r="A54" s="1" t="s">
        <v>1</v>
      </c>
      <c r="B54" s="2" t="s">
        <v>28</v>
      </c>
      <c r="C54" s="3"/>
      <c r="AA54" s="27" t="s">
        <v>42</v>
      </c>
      <c r="AB54" s="28"/>
      <c r="AC54" s="14"/>
    </row>
    <row r="55" spans="1:30" ht="15" thickBot="1" x14ac:dyDescent="0.4">
      <c r="A55" s="1"/>
      <c r="B55" s="27" t="s">
        <v>31</v>
      </c>
      <c r="C55" s="12" t="s">
        <v>32</v>
      </c>
      <c r="D55" s="12" t="s">
        <v>33</v>
      </c>
      <c r="E55" s="12" t="s">
        <v>34</v>
      </c>
      <c r="F55" s="12" t="s">
        <v>35</v>
      </c>
      <c r="G55" s="12" t="s">
        <v>36</v>
      </c>
      <c r="H55" s="12" t="s">
        <v>37</v>
      </c>
      <c r="I55" s="12" t="s">
        <v>38</v>
      </c>
      <c r="J55" s="27" t="s">
        <v>13</v>
      </c>
      <c r="K55" s="12" t="s">
        <v>14</v>
      </c>
      <c r="L55" s="12" t="s">
        <v>15</v>
      </c>
      <c r="M55" s="12" t="s">
        <v>16</v>
      </c>
      <c r="N55" s="12" t="s">
        <v>17</v>
      </c>
      <c r="O55" s="12" t="s">
        <v>18</v>
      </c>
      <c r="P55" s="12" t="s">
        <v>19</v>
      </c>
      <c r="Q55" s="28" t="s">
        <v>20</v>
      </c>
      <c r="R55" s="12" t="s">
        <v>21</v>
      </c>
      <c r="S55" s="12" t="s">
        <v>22</v>
      </c>
      <c r="T55" s="12" t="s">
        <v>23</v>
      </c>
      <c r="U55" s="12" t="s">
        <v>24</v>
      </c>
      <c r="V55" s="12" t="s">
        <v>25</v>
      </c>
      <c r="W55" s="12" t="s">
        <v>26</v>
      </c>
      <c r="X55" s="7" t="s">
        <v>27</v>
      </c>
      <c r="AA55" s="6" t="s">
        <v>39</v>
      </c>
      <c r="AB55" s="3" t="s">
        <v>40</v>
      </c>
      <c r="AC55" s="3" t="s">
        <v>41</v>
      </c>
    </row>
    <row r="56" spans="1:30" x14ac:dyDescent="0.35">
      <c r="A56" s="27" t="s">
        <v>4</v>
      </c>
      <c r="B56" s="27" cm="1">
        <f t="array" ref="B56:X64">'Globals PS2'!B17:X25</f>
        <v>23.796464907999962</v>
      </c>
      <c r="C56" s="12">
        <v>23.796464907999962</v>
      </c>
      <c r="D56" s="12">
        <v>23.796464907999962</v>
      </c>
      <c r="E56" s="12">
        <v>0.43832696129125143</v>
      </c>
      <c r="F56" s="12">
        <v>0</v>
      </c>
      <c r="G56" s="12">
        <v>0</v>
      </c>
      <c r="H56" s="12">
        <v>54.28</v>
      </c>
      <c r="I56" s="12">
        <v>54.28</v>
      </c>
      <c r="J56" s="27">
        <v>0.97672727272727289</v>
      </c>
      <c r="K56" s="12">
        <v>0.60266014674546442</v>
      </c>
      <c r="L56" s="12">
        <v>0.60266014674546442</v>
      </c>
      <c r="M56" s="12">
        <v>0.60266014674546442</v>
      </c>
      <c r="N56" s="12">
        <v>1</v>
      </c>
      <c r="O56" s="12">
        <v>1</v>
      </c>
      <c r="P56" s="12">
        <v>1</v>
      </c>
      <c r="Q56" s="28">
        <v>0.60266014674546442</v>
      </c>
      <c r="R56" s="12">
        <v>0.58871500770898388</v>
      </c>
      <c r="S56" s="12">
        <v>0.58871500770898388</v>
      </c>
      <c r="T56" s="12">
        <v>0.58871500770898388</v>
      </c>
      <c r="U56" s="12">
        <v>0.97672727272727289</v>
      </c>
      <c r="V56" s="12">
        <v>0.97672727272727289</v>
      </c>
      <c r="W56" s="12">
        <v>0.97672727272727289</v>
      </c>
      <c r="X56" s="7">
        <v>0.58871500770898388</v>
      </c>
      <c r="Z56" s="27" t="s">
        <v>4</v>
      </c>
      <c r="AA56" s="27">
        <f t="shared" ref="AA56:AA64" si="21">J56</f>
        <v>0.97672727272727289</v>
      </c>
      <c r="AB56" s="28">
        <f t="shared" ref="AB56:AB64" si="22">Q56</f>
        <v>0.60266014674546442</v>
      </c>
      <c r="AC56" s="28">
        <f t="shared" ref="AC56:AC64" si="23">X56</f>
        <v>0.58871500770898388</v>
      </c>
      <c r="AD56" s="28"/>
    </row>
    <row r="57" spans="1:30" x14ac:dyDescent="0.35">
      <c r="A57" s="13" t="s">
        <v>5</v>
      </c>
      <c r="B57" s="13">
        <v>2.4402256424138411</v>
      </c>
      <c r="C57" s="14">
        <v>2.4402256424138411</v>
      </c>
      <c r="D57" s="14">
        <v>2.4402256424138411</v>
      </c>
      <c r="E57" s="14">
        <v>4.3612959761634852E-2</v>
      </c>
      <c r="F57" s="14">
        <v>0</v>
      </c>
      <c r="G57" s="14">
        <v>0</v>
      </c>
      <c r="H57" s="14">
        <v>0.97979589711327142</v>
      </c>
      <c r="I57" s="14">
        <v>0.97979589711327142</v>
      </c>
      <c r="J57" s="13">
        <v>1.7814470856604939E-2</v>
      </c>
      <c r="K57" s="14">
        <v>1.634570981912031E-2</v>
      </c>
      <c r="L57" s="14">
        <v>1.634570981912031E-2</v>
      </c>
      <c r="M57" s="14">
        <v>1.634570981912031E-2</v>
      </c>
      <c r="N57" s="14">
        <v>0</v>
      </c>
      <c r="O57" s="14">
        <v>0</v>
      </c>
      <c r="P57" s="14">
        <v>0</v>
      </c>
      <c r="Q57" s="5">
        <v>1.634570981912031E-2</v>
      </c>
      <c r="R57" s="14">
        <v>2.1727687493022931E-2</v>
      </c>
      <c r="S57" s="14">
        <v>2.1727687493022931E-2</v>
      </c>
      <c r="T57" s="14">
        <v>2.1727687493022931E-2</v>
      </c>
      <c r="U57" s="14">
        <v>1.7814470856604939E-2</v>
      </c>
      <c r="V57" s="14">
        <v>1.7814470856604939E-2</v>
      </c>
      <c r="W57" s="14">
        <v>1.7814470856604939E-2</v>
      </c>
      <c r="X57" s="8">
        <v>2.1727687493022931E-2</v>
      </c>
      <c r="Z57" s="13" t="s">
        <v>5</v>
      </c>
      <c r="AA57" s="13">
        <f t="shared" si="21"/>
        <v>1.7814470856604939E-2</v>
      </c>
      <c r="AB57" s="5">
        <f t="shared" si="22"/>
        <v>1.634570981912031E-2</v>
      </c>
      <c r="AC57" s="5">
        <f t="shared" si="23"/>
        <v>2.1727687493022931E-2</v>
      </c>
      <c r="AD57" s="5"/>
    </row>
    <row r="58" spans="1:30" x14ac:dyDescent="0.35">
      <c r="A58" s="13" t="s">
        <v>6</v>
      </c>
      <c r="B58" s="13">
        <v>19.87856679999993</v>
      </c>
      <c r="C58" s="14">
        <v>19.87856679999993</v>
      </c>
      <c r="D58" s="14">
        <v>19.87856679999993</v>
      </c>
      <c r="E58" s="14">
        <v>0.37506729811320622</v>
      </c>
      <c r="F58" s="14">
        <v>0</v>
      </c>
      <c r="G58" s="14">
        <v>0</v>
      </c>
      <c r="H58" s="14">
        <v>53</v>
      </c>
      <c r="I58" s="14">
        <v>53</v>
      </c>
      <c r="J58" s="13">
        <v>0.96363636363636362</v>
      </c>
      <c r="K58" s="14">
        <v>0.5714778254656141</v>
      </c>
      <c r="L58" s="14">
        <v>0.5714778254656141</v>
      </c>
      <c r="M58" s="14">
        <v>0.5714778254656141</v>
      </c>
      <c r="N58" s="14">
        <v>1</v>
      </c>
      <c r="O58" s="14">
        <v>1</v>
      </c>
      <c r="P58" s="14">
        <v>1</v>
      </c>
      <c r="Q58" s="5">
        <v>0.5714778254656141</v>
      </c>
      <c r="R58" s="14">
        <v>0.55069681363050083</v>
      </c>
      <c r="S58" s="14">
        <v>0.55069681363050083</v>
      </c>
      <c r="T58" s="14">
        <v>0.55069681363050083</v>
      </c>
      <c r="U58" s="14">
        <v>0.96363636363636362</v>
      </c>
      <c r="V58" s="14">
        <v>0.96363636363636362</v>
      </c>
      <c r="W58" s="14">
        <v>0.96363636363636362</v>
      </c>
      <c r="X58" s="8">
        <v>0.55069681363050083</v>
      </c>
      <c r="Z58" s="13" t="s">
        <v>6</v>
      </c>
      <c r="AA58" s="13">
        <f t="shared" si="21"/>
        <v>0.96363636363636362</v>
      </c>
      <c r="AB58" s="5">
        <f t="shared" si="22"/>
        <v>0.5714778254656141</v>
      </c>
      <c r="AC58" s="5">
        <f t="shared" si="23"/>
        <v>0.55069681363050083</v>
      </c>
      <c r="AD58" s="5"/>
    </row>
    <row r="59" spans="1:30" x14ac:dyDescent="0.35">
      <c r="A59" s="13" t="s">
        <v>7</v>
      </c>
      <c r="B59" s="13">
        <v>22.40689730000042</v>
      </c>
      <c r="C59" s="14">
        <v>22.40689730000042</v>
      </c>
      <c r="D59" s="14">
        <v>22.40689730000042</v>
      </c>
      <c r="E59" s="14">
        <v>0.40739813272728043</v>
      </c>
      <c r="F59" s="14">
        <v>0</v>
      </c>
      <c r="G59" s="14">
        <v>0</v>
      </c>
      <c r="H59" s="14">
        <v>53</v>
      </c>
      <c r="I59" s="14">
        <v>53</v>
      </c>
      <c r="J59" s="13">
        <v>0.96363636363636362</v>
      </c>
      <c r="K59" s="14">
        <v>0.59224341324731977</v>
      </c>
      <c r="L59" s="14">
        <v>0.59224341324731977</v>
      </c>
      <c r="M59" s="14">
        <v>0.59224341324731977</v>
      </c>
      <c r="N59" s="14">
        <v>1</v>
      </c>
      <c r="O59" s="14">
        <v>1</v>
      </c>
      <c r="P59" s="14">
        <v>1</v>
      </c>
      <c r="Q59" s="5">
        <v>0.59224341324731977</v>
      </c>
      <c r="R59" s="14">
        <v>0.57434319198690886</v>
      </c>
      <c r="S59" s="14">
        <v>0.57434319198690886</v>
      </c>
      <c r="T59" s="14">
        <v>0.57434319198690886</v>
      </c>
      <c r="U59" s="14">
        <v>0.96363636363636362</v>
      </c>
      <c r="V59" s="14">
        <v>0.96363636363636362</v>
      </c>
      <c r="W59" s="14">
        <v>0.96363636363636362</v>
      </c>
      <c r="X59" s="8">
        <v>0.57434319198690886</v>
      </c>
      <c r="Z59" s="13" t="s">
        <v>7</v>
      </c>
      <c r="AA59" s="13">
        <f t="shared" si="21"/>
        <v>0.96363636363636362</v>
      </c>
      <c r="AB59" s="5">
        <f t="shared" si="22"/>
        <v>0.59224341324731977</v>
      </c>
      <c r="AC59" s="5">
        <f t="shared" si="23"/>
        <v>0.57434319198690886</v>
      </c>
      <c r="AD59" s="5"/>
    </row>
    <row r="60" spans="1:30" x14ac:dyDescent="0.35">
      <c r="A60" s="13" t="s">
        <v>8</v>
      </c>
      <c r="B60" s="13">
        <v>23.452734300000198</v>
      </c>
      <c r="C60" s="14">
        <v>23.452734300000198</v>
      </c>
      <c r="D60" s="14">
        <v>23.452734300000198</v>
      </c>
      <c r="E60" s="14">
        <v>0.42846216909090912</v>
      </c>
      <c r="F60" s="14">
        <v>0</v>
      </c>
      <c r="G60" s="14">
        <v>0</v>
      </c>
      <c r="H60" s="14">
        <v>55</v>
      </c>
      <c r="I60" s="14">
        <v>55</v>
      </c>
      <c r="J60" s="13">
        <v>0.96363636363636362</v>
      </c>
      <c r="K60" s="14">
        <v>0.60403294873396274</v>
      </c>
      <c r="L60" s="14">
        <v>0.60403294873396274</v>
      </c>
      <c r="M60" s="14">
        <v>0.60403294873396274</v>
      </c>
      <c r="N60" s="14">
        <v>1</v>
      </c>
      <c r="O60" s="14">
        <v>1</v>
      </c>
      <c r="P60" s="14">
        <v>1</v>
      </c>
      <c r="Q60" s="5">
        <v>0.60403294873396274</v>
      </c>
      <c r="R60" s="14">
        <v>0.58631310180981977</v>
      </c>
      <c r="S60" s="14">
        <v>0.58631310180981977</v>
      </c>
      <c r="T60" s="14">
        <v>0.58631310180981977</v>
      </c>
      <c r="U60" s="14">
        <v>0.96363636363636362</v>
      </c>
      <c r="V60" s="14">
        <v>0.96363636363636362</v>
      </c>
      <c r="W60" s="14">
        <v>0.96363636363636362</v>
      </c>
      <c r="X60" s="8">
        <v>0.58631310180981977</v>
      </c>
      <c r="Z60" s="13" t="s">
        <v>8</v>
      </c>
      <c r="AA60" s="13">
        <f t="shared" si="21"/>
        <v>0.96363636363636362</v>
      </c>
      <c r="AB60" s="5">
        <f t="shared" si="22"/>
        <v>0.60403294873396274</v>
      </c>
      <c r="AC60" s="5">
        <f t="shared" si="23"/>
        <v>0.58631310180981977</v>
      </c>
      <c r="AD60" s="5"/>
    </row>
    <row r="61" spans="1:30" x14ac:dyDescent="0.35">
      <c r="A61" s="13" t="s">
        <v>9</v>
      </c>
      <c r="B61" s="13">
        <v>25.249993700000001</v>
      </c>
      <c r="C61" s="14">
        <v>25.249993700000001</v>
      </c>
      <c r="D61" s="14">
        <v>25.249993700000001</v>
      </c>
      <c r="E61" s="14">
        <v>0.45909079454545471</v>
      </c>
      <c r="F61" s="14">
        <v>0</v>
      </c>
      <c r="G61" s="14">
        <v>0</v>
      </c>
      <c r="H61" s="14">
        <v>55</v>
      </c>
      <c r="I61" s="14">
        <v>55</v>
      </c>
      <c r="J61" s="13">
        <v>1</v>
      </c>
      <c r="K61" s="14">
        <v>0.61140562357703232</v>
      </c>
      <c r="L61" s="14">
        <v>0.61140562357703232</v>
      </c>
      <c r="M61" s="14">
        <v>0.61140562357703232</v>
      </c>
      <c r="N61" s="14">
        <v>1</v>
      </c>
      <c r="O61" s="14">
        <v>1</v>
      </c>
      <c r="P61" s="14">
        <v>1</v>
      </c>
      <c r="Q61" s="5">
        <v>0.61140562357703232</v>
      </c>
      <c r="R61" s="14">
        <v>0.5985315573527209</v>
      </c>
      <c r="S61" s="14">
        <v>0.5985315573527209</v>
      </c>
      <c r="T61" s="14">
        <v>0.5985315573527209</v>
      </c>
      <c r="U61" s="14">
        <v>1</v>
      </c>
      <c r="V61" s="14">
        <v>1</v>
      </c>
      <c r="W61" s="14">
        <v>1</v>
      </c>
      <c r="X61" s="8">
        <v>0.5985315573527209</v>
      </c>
      <c r="Z61" s="13" t="s">
        <v>9</v>
      </c>
      <c r="AA61" s="13">
        <f t="shared" si="21"/>
        <v>1</v>
      </c>
      <c r="AB61" s="5">
        <f t="shared" si="22"/>
        <v>0.61140562357703232</v>
      </c>
      <c r="AC61" s="5">
        <f t="shared" si="23"/>
        <v>0.5985315573527209</v>
      </c>
      <c r="AD61" s="5"/>
    </row>
    <row r="62" spans="1:30" x14ac:dyDescent="0.35">
      <c r="A62" s="13" t="s">
        <v>10</v>
      </c>
      <c r="B62" s="13">
        <v>28.82884129999923</v>
      </c>
      <c r="C62" s="14">
        <v>28.82884129999923</v>
      </c>
      <c r="D62" s="14">
        <v>28.82884129999923</v>
      </c>
      <c r="E62" s="14">
        <v>0.52416075090907688</v>
      </c>
      <c r="F62" s="14">
        <v>0</v>
      </c>
      <c r="G62" s="14">
        <v>0</v>
      </c>
      <c r="H62" s="14">
        <v>55</v>
      </c>
      <c r="I62" s="14">
        <v>55</v>
      </c>
      <c r="J62" s="13">
        <v>1</v>
      </c>
      <c r="K62" s="14">
        <v>0.63111804048900599</v>
      </c>
      <c r="L62" s="14">
        <v>0.63111804048900599</v>
      </c>
      <c r="M62" s="14">
        <v>0.63111804048900599</v>
      </c>
      <c r="N62" s="14">
        <v>1</v>
      </c>
      <c r="O62" s="14">
        <v>1</v>
      </c>
      <c r="P62" s="14">
        <v>1</v>
      </c>
      <c r="Q62" s="5">
        <v>0.63111804048900599</v>
      </c>
      <c r="R62" s="14">
        <v>0.63111804048900599</v>
      </c>
      <c r="S62" s="14">
        <v>0.63111804048900599</v>
      </c>
      <c r="T62" s="14">
        <v>0.63111804048900599</v>
      </c>
      <c r="U62" s="14">
        <v>1</v>
      </c>
      <c r="V62" s="14">
        <v>1</v>
      </c>
      <c r="W62" s="14">
        <v>1</v>
      </c>
      <c r="X62" s="8">
        <v>0.63111804048900599</v>
      </c>
      <c r="Z62" s="13" t="s">
        <v>10</v>
      </c>
      <c r="AA62" s="13">
        <f t="shared" si="21"/>
        <v>1</v>
      </c>
      <c r="AB62" s="5">
        <f t="shared" si="22"/>
        <v>0.63111804048900599</v>
      </c>
      <c r="AC62" s="5">
        <f t="shared" si="23"/>
        <v>0.63111804048900599</v>
      </c>
      <c r="AD62" s="5"/>
    </row>
    <row r="63" spans="1:30" x14ac:dyDescent="0.35">
      <c r="A63" s="13" t="s">
        <v>11</v>
      </c>
      <c r="B63" s="13">
        <v>2.8430963999995811</v>
      </c>
      <c r="C63" s="14">
        <v>2.8430963999995811</v>
      </c>
      <c r="D63" s="14">
        <v>2.8430963999995811</v>
      </c>
      <c r="E63" s="14">
        <v>5.1692661818174279E-2</v>
      </c>
      <c r="F63" s="14">
        <v>0</v>
      </c>
      <c r="G63" s="14">
        <v>0</v>
      </c>
      <c r="H63" s="14">
        <v>2</v>
      </c>
      <c r="I63" s="14">
        <v>2</v>
      </c>
      <c r="J63" s="13">
        <v>3.6363636363636376E-2</v>
      </c>
      <c r="K63" s="14">
        <v>1.9162210329712548E-2</v>
      </c>
      <c r="L63" s="14">
        <v>1.9162210329712548E-2</v>
      </c>
      <c r="M63" s="14">
        <v>1.9162210329712548E-2</v>
      </c>
      <c r="N63" s="14">
        <v>0</v>
      </c>
      <c r="O63" s="14">
        <v>0</v>
      </c>
      <c r="P63" s="14">
        <v>0</v>
      </c>
      <c r="Q63" s="5">
        <v>1.9162210329712548E-2</v>
      </c>
      <c r="R63" s="14">
        <v>2.4188365365812037E-2</v>
      </c>
      <c r="S63" s="14">
        <v>2.4188365365812037E-2</v>
      </c>
      <c r="T63" s="14">
        <v>2.4188365365812037E-2</v>
      </c>
      <c r="U63" s="14">
        <v>3.6363636363636376E-2</v>
      </c>
      <c r="V63" s="14">
        <v>3.6363636363636376E-2</v>
      </c>
      <c r="W63" s="14">
        <v>3.6363636363636376E-2</v>
      </c>
      <c r="X63" s="8">
        <v>2.4188365365812037E-2</v>
      </c>
      <c r="Z63" s="13" t="s">
        <v>11</v>
      </c>
      <c r="AA63" s="13">
        <f t="shared" si="21"/>
        <v>3.6363636363636376E-2</v>
      </c>
      <c r="AB63" s="5">
        <f t="shared" si="22"/>
        <v>1.9162210329712548E-2</v>
      </c>
      <c r="AC63" s="5">
        <f t="shared" si="23"/>
        <v>2.4188365365812037E-2</v>
      </c>
      <c r="AD63" s="5"/>
    </row>
    <row r="64" spans="1:30" ht="15" thickBot="1" x14ac:dyDescent="0.4">
      <c r="A64" s="15" t="s">
        <v>12</v>
      </c>
      <c r="B64" s="15">
        <v>8.9502744999992991</v>
      </c>
      <c r="C64" s="16">
        <v>8.9502744999992991</v>
      </c>
      <c r="D64" s="16">
        <v>8.9502744999992991</v>
      </c>
      <c r="E64" s="16">
        <v>0.14909345279587066</v>
      </c>
      <c r="F64" s="16">
        <v>0</v>
      </c>
      <c r="G64" s="16">
        <v>0</v>
      </c>
      <c r="H64" s="16">
        <v>2</v>
      </c>
      <c r="I64" s="16">
        <v>2</v>
      </c>
      <c r="J64" s="15">
        <v>3.6363636363636376E-2</v>
      </c>
      <c r="K64" s="16">
        <v>5.9640215023391896E-2</v>
      </c>
      <c r="L64" s="16">
        <v>5.9640215023391896E-2</v>
      </c>
      <c r="M64" s="16">
        <v>5.9640215023391896E-2</v>
      </c>
      <c r="N64" s="16">
        <v>0</v>
      </c>
      <c r="O64" s="16">
        <v>0</v>
      </c>
      <c r="P64" s="16">
        <v>0</v>
      </c>
      <c r="Q64" s="17">
        <v>5.9640215023391896E-2</v>
      </c>
      <c r="R64" s="16">
        <v>8.0421226858505168E-2</v>
      </c>
      <c r="S64" s="16">
        <v>8.0421226858505168E-2</v>
      </c>
      <c r="T64" s="16">
        <v>8.0421226858505168E-2</v>
      </c>
      <c r="U64" s="16">
        <v>3.6363636363636376E-2</v>
      </c>
      <c r="V64" s="16">
        <v>3.6363636363636376E-2</v>
      </c>
      <c r="W64" s="16">
        <v>3.6363636363636376E-2</v>
      </c>
      <c r="X64" s="4">
        <v>8.0421226858505168E-2</v>
      </c>
      <c r="Z64" s="15" t="s">
        <v>12</v>
      </c>
      <c r="AA64" s="15">
        <f t="shared" si="21"/>
        <v>3.6363636363636376E-2</v>
      </c>
      <c r="AB64" s="17">
        <f t="shared" si="22"/>
        <v>5.9640215023391896E-2</v>
      </c>
      <c r="AC64" s="17">
        <f t="shared" si="23"/>
        <v>8.0421226858505168E-2</v>
      </c>
      <c r="AD64" s="17"/>
    </row>
    <row r="65" spans="1:32" ht="15" thickBot="1" x14ac:dyDescent="0.4"/>
    <row r="66" spans="1:32" ht="15" thickBot="1" x14ac:dyDescent="0.4">
      <c r="A66" s="1" t="s">
        <v>43</v>
      </c>
      <c r="B66" s="3">
        <v>2</v>
      </c>
    </row>
    <row r="67" spans="1:32" ht="15" thickBot="1" x14ac:dyDescent="0.4">
      <c r="A67" s="1" t="s">
        <v>1</v>
      </c>
      <c r="B67" s="2" t="s">
        <v>29</v>
      </c>
      <c r="C67" s="3"/>
      <c r="AA67" s="27" t="s">
        <v>42</v>
      </c>
      <c r="AB67" s="28"/>
      <c r="AC67" s="14"/>
    </row>
    <row r="68" spans="1:32" ht="15" thickBot="1" x14ac:dyDescent="0.4">
      <c r="A68" s="1"/>
      <c r="B68" s="27" t="s">
        <v>31</v>
      </c>
      <c r="C68" s="12" t="s">
        <v>32</v>
      </c>
      <c r="D68" s="12" t="s">
        <v>33</v>
      </c>
      <c r="E68" s="12" t="s">
        <v>34</v>
      </c>
      <c r="F68" s="12" t="s">
        <v>35</v>
      </c>
      <c r="G68" s="12" t="s">
        <v>36</v>
      </c>
      <c r="H68" s="12" t="s">
        <v>37</v>
      </c>
      <c r="I68" s="12" t="s">
        <v>38</v>
      </c>
      <c r="J68" s="27" t="s">
        <v>13</v>
      </c>
      <c r="K68" s="12" t="s">
        <v>14</v>
      </c>
      <c r="L68" s="12" t="s">
        <v>15</v>
      </c>
      <c r="M68" s="12" t="s">
        <v>16</v>
      </c>
      <c r="N68" s="12" t="s">
        <v>17</v>
      </c>
      <c r="O68" s="12" t="s">
        <v>18</v>
      </c>
      <c r="P68" s="12" t="s">
        <v>19</v>
      </c>
      <c r="Q68" s="28" t="s">
        <v>20</v>
      </c>
      <c r="R68" s="12" t="s">
        <v>21</v>
      </c>
      <c r="S68" s="12" t="s">
        <v>22</v>
      </c>
      <c r="T68" s="12" t="s">
        <v>23</v>
      </c>
      <c r="U68" s="12" t="s">
        <v>24</v>
      </c>
      <c r="V68" s="12" t="s">
        <v>25</v>
      </c>
      <c r="W68" s="12" t="s">
        <v>26</v>
      </c>
      <c r="X68" s="7" t="s">
        <v>27</v>
      </c>
      <c r="AA68" s="6" t="s">
        <v>39</v>
      </c>
      <c r="AB68" s="3" t="s">
        <v>40</v>
      </c>
      <c r="AC68" s="3" t="s">
        <v>41</v>
      </c>
    </row>
    <row r="69" spans="1:32" x14ac:dyDescent="0.35">
      <c r="A69" s="27" t="s">
        <v>4</v>
      </c>
      <c r="B69" s="27" cm="1">
        <f t="array" ref="B69:X77">'Globals PS2'!B30:X38</f>
        <v>20.555471928000099</v>
      </c>
      <c r="C69" s="12">
        <v>20.555471928000099</v>
      </c>
      <c r="D69" s="12">
        <v>20.555471928000099</v>
      </c>
      <c r="E69" s="12">
        <v>0.37698935591355243</v>
      </c>
      <c r="F69" s="12">
        <v>0</v>
      </c>
      <c r="G69" s="12">
        <v>0</v>
      </c>
      <c r="H69" s="12">
        <v>54.52</v>
      </c>
      <c r="I69" s="12">
        <v>54.52</v>
      </c>
      <c r="J69" s="27">
        <v>0.97236363636363654</v>
      </c>
      <c r="K69" s="12">
        <v>0.62571674471224503</v>
      </c>
      <c r="L69" s="12">
        <v>0.62571674471224503</v>
      </c>
      <c r="M69" s="12">
        <v>0.62571674471224503</v>
      </c>
      <c r="N69" s="12">
        <v>1</v>
      </c>
      <c r="O69" s="12">
        <v>1</v>
      </c>
      <c r="P69" s="12">
        <v>1</v>
      </c>
      <c r="Q69" s="28">
        <v>0.62571674471224503</v>
      </c>
      <c r="R69" s="12">
        <v>0.60848162105282666</v>
      </c>
      <c r="S69" s="12">
        <v>0.60848162105282666</v>
      </c>
      <c r="T69" s="12">
        <v>0.60848162105282666</v>
      </c>
      <c r="U69" s="12">
        <v>0.97236363636363654</v>
      </c>
      <c r="V69" s="12">
        <v>0.97236363636363654</v>
      </c>
      <c r="W69" s="12">
        <v>0.97236363636363654</v>
      </c>
      <c r="X69" s="7">
        <v>0.60848162105282666</v>
      </c>
      <c r="Z69" s="27" t="s">
        <v>4</v>
      </c>
      <c r="AA69" s="27">
        <f t="shared" ref="AA69:AA77" si="24">J69</f>
        <v>0.97236363636363654</v>
      </c>
      <c r="AB69" s="28">
        <f t="shared" ref="AB69:AB77" si="25">Q69</f>
        <v>0.62571674471224503</v>
      </c>
      <c r="AC69" s="28">
        <f t="shared" ref="AC69:AC77" si="26">X69</f>
        <v>0.60848162105282666</v>
      </c>
      <c r="AD69" s="28"/>
      <c r="AF69">
        <f>(AA47-AA60) / SQRT((AA51/25)*2)</f>
        <v>0.67419986246324215</v>
      </c>
    </row>
    <row r="70" spans="1:32" x14ac:dyDescent="0.35">
      <c r="A70" s="13" t="s">
        <v>5</v>
      </c>
      <c r="B70" s="13">
        <v>0.84720343163038492</v>
      </c>
      <c r="C70" s="14">
        <v>0.84720343163038492</v>
      </c>
      <c r="D70" s="14">
        <v>0.84720343163038492</v>
      </c>
      <c r="E70" s="14">
        <v>1.3336540412978441E-2</v>
      </c>
      <c r="F70" s="14">
        <v>0</v>
      </c>
      <c r="G70" s="14">
        <v>0</v>
      </c>
      <c r="H70" s="14">
        <v>0.87177978870813477</v>
      </c>
      <c r="I70" s="14">
        <v>0.87177978870813477</v>
      </c>
      <c r="J70" s="13">
        <v>1.585054161287518E-2</v>
      </c>
      <c r="K70" s="14">
        <v>6.8443416619906293E-3</v>
      </c>
      <c r="L70" s="14">
        <v>6.8443416619906293E-3</v>
      </c>
      <c r="M70" s="14">
        <v>6.8443416619906293E-3</v>
      </c>
      <c r="N70" s="14">
        <v>0</v>
      </c>
      <c r="O70" s="14">
        <v>0</v>
      </c>
      <c r="P70" s="14">
        <v>0</v>
      </c>
      <c r="Q70" s="5">
        <v>6.8443416619906293E-3</v>
      </c>
      <c r="R70" s="14">
        <v>1.4750869870854661E-2</v>
      </c>
      <c r="S70" s="14">
        <v>1.4750869870854661E-2</v>
      </c>
      <c r="T70" s="14">
        <v>1.4750869870854661E-2</v>
      </c>
      <c r="U70" s="14">
        <v>1.585054161287518E-2</v>
      </c>
      <c r="V70" s="14">
        <v>1.585054161287518E-2</v>
      </c>
      <c r="W70" s="14">
        <v>1.585054161287518E-2</v>
      </c>
      <c r="X70" s="8">
        <v>1.4750869870854661E-2</v>
      </c>
      <c r="Z70" s="13" t="s">
        <v>5</v>
      </c>
      <c r="AA70" s="13">
        <f t="shared" si="24"/>
        <v>1.585054161287518E-2</v>
      </c>
      <c r="AB70" s="5">
        <f t="shared" si="25"/>
        <v>6.8443416619906293E-3</v>
      </c>
      <c r="AC70" s="5">
        <f t="shared" si="26"/>
        <v>1.4750869870854661E-2</v>
      </c>
      <c r="AD70" s="5"/>
    </row>
    <row r="71" spans="1:32" x14ac:dyDescent="0.35">
      <c r="A71" s="13" t="s">
        <v>6</v>
      </c>
      <c r="B71" s="13">
        <v>18.835376900000259</v>
      </c>
      <c r="C71" s="14">
        <v>18.835376900000259</v>
      </c>
      <c r="D71" s="14">
        <v>18.835376900000259</v>
      </c>
      <c r="E71" s="14">
        <v>0.3553844698113256</v>
      </c>
      <c r="F71" s="14">
        <v>0</v>
      </c>
      <c r="G71" s="14">
        <v>0</v>
      </c>
      <c r="H71" s="14">
        <v>53</v>
      </c>
      <c r="I71" s="14">
        <v>53</v>
      </c>
      <c r="J71" s="13">
        <v>0.96363636363636362</v>
      </c>
      <c r="K71" s="14">
        <v>0.61435876075381568</v>
      </c>
      <c r="L71" s="14">
        <v>0.61435876075381568</v>
      </c>
      <c r="M71" s="14">
        <v>0.61435876075381568</v>
      </c>
      <c r="N71" s="14">
        <v>1</v>
      </c>
      <c r="O71" s="14">
        <v>1</v>
      </c>
      <c r="P71" s="14">
        <v>1</v>
      </c>
      <c r="Q71" s="5">
        <v>0.61435876075381568</v>
      </c>
      <c r="R71" s="14">
        <v>0.59201844218094968</v>
      </c>
      <c r="S71" s="14">
        <v>0.59201844218094968</v>
      </c>
      <c r="T71" s="14">
        <v>0.59201844218094968</v>
      </c>
      <c r="U71" s="14">
        <v>0.96363636363636362</v>
      </c>
      <c r="V71" s="14">
        <v>0.96363636363636362</v>
      </c>
      <c r="W71" s="14">
        <v>0.96363636363636362</v>
      </c>
      <c r="X71" s="8">
        <v>0.59201844218094968</v>
      </c>
      <c r="Z71" s="13" t="s">
        <v>6</v>
      </c>
      <c r="AA71" s="13">
        <f t="shared" si="24"/>
        <v>0.96363636363636362</v>
      </c>
      <c r="AB71" s="5">
        <f t="shared" si="25"/>
        <v>0.61435876075381568</v>
      </c>
      <c r="AC71" s="5">
        <f t="shared" si="26"/>
        <v>0.59201844218094968</v>
      </c>
      <c r="AD71" s="5"/>
    </row>
    <row r="72" spans="1:32" x14ac:dyDescent="0.35">
      <c r="A72" s="13" t="s">
        <v>7</v>
      </c>
      <c r="B72" s="13">
        <v>20.080707300000999</v>
      </c>
      <c r="C72" s="14">
        <v>20.080707300000999</v>
      </c>
      <c r="D72" s="14">
        <v>20.080707300000999</v>
      </c>
      <c r="E72" s="14">
        <v>0.36610854363636502</v>
      </c>
      <c r="F72" s="14">
        <v>0</v>
      </c>
      <c r="G72" s="14">
        <v>0</v>
      </c>
      <c r="H72" s="14">
        <v>55</v>
      </c>
      <c r="I72" s="14">
        <v>55</v>
      </c>
      <c r="J72" s="13">
        <v>0.96363636363636362</v>
      </c>
      <c r="K72" s="14">
        <v>0.62031421291665712</v>
      </c>
      <c r="L72" s="14">
        <v>0.62031421291665712</v>
      </c>
      <c r="M72" s="14">
        <v>0.62031421291665712</v>
      </c>
      <c r="N72" s="14">
        <v>1</v>
      </c>
      <c r="O72" s="14">
        <v>1</v>
      </c>
      <c r="P72" s="14">
        <v>1</v>
      </c>
      <c r="Q72" s="5">
        <v>0.62031421291665712</v>
      </c>
      <c r="R72" s="14">
        <v>0.60061401785396451</v>
      </c>
      <c r="S72" s="14">
        <v>0.60061401785396451</v>
      </c>
      <c r="T72" s="14">
        <v>0.60061401785396451</v>
      </c>
      <c r="U72" s="14">
        <v>0.96363636363636362</v>
      </c>
      <c r="V72" s="14">
        <v>0.96363636363636362</v>
      </c>
      <c r="W72" s="14">
        <v>0.96363636363636362</v>
      </c>
      <c r="X72" s="8">
        <v>0.60061401785396451</v>
      </c>
      <c r="Z72" s="13" t="s">
        <v>7</v>
      </c>
      <c r="AA72" s="13">
        <f t="shared" si="24"/>
        <v>0.96363636363636362</v>
      </c>
      <c r="AB72" s="5">
        <f t="shared" si="25"/>
        <v>0.62031421291665712</v>
      </c>
      <c r="AC72" s="5">
        <f t="shared" si="26"/>
        <v>0.60061401785396451</v>
      </c>
      <c r="AD72" s="5"/>
    </row>
    <row r="73" spans="1:32" x14ac:dyDescent="0.35">
      <c r="A73" s="13" t="s">
        <v>8</v>
      </c>
      <c r="B73" s="13">
        <v>20.52193490000008</v>
      </c>
      <c r="C73" s="14">
        <v>20.52193490000008</v>
      </c>
      <c r="D73" s="14">
        <v>20.52193490000008</v>
      </c>
      <c r="E73" s="14">
        <v>0.37465649454545452</v>
      </c>
      <c r="F73" s="14">
        <v>0</v>
      </c>
      <c r="G73" s="14">
        <v>0</v>
      </c>
      <c r="H73" s="14">
        <v>55</v>
      </c>
      <c r="I73" s="14">
        <v>55</v>
      </c>
      <c r="J73" s="13">
        <v>0.96363636363636362</v>
      </c>
      <c r="K73" s="14">
        <v>0.62581906592891445</v>
      </c>
      <c r="L73" s="14">
        <v>0.62581906592891445</v>
      </c>
      <c r="M73" s="14">
        <v>0.62581906592891445</v>
      </c>
      <c r="N73" s="14">
        <v>1</v>
      </c>
      <c r="O73" s="14">
        <v>1</v>
      </c>
      <c r="P73" s="14">
        <v>1</v>
      </c>
      <c r="Q73" s="5">
        <v>0.62581906592891445</v>
      </c>
      <c r="R73" s="14">
        <v>0.60340418365634763</v>
      </c>
      <c r="S73" s="14">
        <v>0.60340418365634763</v>
      </c>
      <c r="T73" s="14">
        <v>0.60340418365634763</v>
      </c>
      <c r="U73" s="14">
        <v>0.96363636363636362</v>
      </c>
      <c r="V73" s="14">
        <v>0.96363636363636362</v>
      </c>
      <c r="W73" s="14">
        <v>0.96363636363636362</v>
      </c>
      <c r="X73" s="8">
        <v>0.60340418365634763</v>
      </c>
      <c r="Z73" s="13" t="s">
        <v>8</v>
      </c>
      <c r="AA73" s="13">
        <f t="shared" si="24"/>
        <v>0.96363636363636362</v>
      </c>
      <c r="AB73" s="5">
        <f t="shared" si="25"/>
        <v>0.62581906592891445</v>
      </c>
      <c r="AC73" s="5">
        <f t="shared" si="26"/>
        <v>0.60340418365634763</v>
      </c>
      <c r="AD73" s="5"/>
    </row>
    <row r="74" spans="1:32" x14ac:dyDescent="0.35">
      <c r="A74" s="13" t="s">
        <v>9</v>
      </c>
      <c r="B74" s="13">
        <v>21.21792070000004</v>
      </c>
      <c r="C74" s="14">
        <v>21.21792070000004</v>
      </c>
      <c r="D74" s="14">
        <v>21.21792070000004</v>
      </c>
      <c r="E74" s="14">
        <v>0.38711619818181742</v>
      </c>
      <c r="F74" s="14">
        <v>0</v>
      </c>
      <c r="G74" s="14">
        <v>0</v>
      </c>
      <c r="H74" s="14">
        <v>55</v>
      </c>
      <c r="I74" s="14">
        <v>55</v>
      </c>
      <c r="J74" s="13">
        <v>0.96363636363636362</v>
      </c>
      <c r="K74" s="14">
        <v>0.62943036408885289</v>
      </c>
      <c r="L74" s="14">
        <v>0.62943036408885289</v>
      </c>
      <c r="M74" s="14">
        <v>0.62943036408885289</v>
      </c>
      <c r="N74" s="14">
        <v>1</v>
      </c>
      <c r="O74" s="14">
        <v>1</v>
      </c>
      <c r="P74" s="14">
        <v>1</v>
      </c>
      <c r="Q74" s="5">
        <v>0.62943036408885289</v>
      </c>
      <c r="R74" s="14">
        <v>0.60712132956958453</v>
      </c>
      <c r="S74" s="14">
        <v>0.60712132956958453</v>
      </c>
      <c r="T74" s="14">
        <v>0.60712132956958453</v>
      </c>
      <c r="U74" s="14">
        <v>0.96363636363636362</v>
      </c>
      <c r="V74" s="14">
        <v>0.96363636363636362</v>
      </c>
      <c r="W74" s="14">
        <v>0.96363636363636362</v>
      </c>
      <c r="X74" s="8">
        <v>0.60712132956958453</v>
      </c>
      <c r="Z74" s="13" t="s">
        <v>9</v>
      </c>
      <c r="AA74" s="13">
        <f t="shared" si="24"/>
        <v>0.96363636363636362</v>
      </c>
      <c r="AB74" s="5">
        <f t="shared" si="25"/>
        <v>0.62943036408885289</v>
      </c>
      <c r="AC74" s="5">
        <f t="shared" si="26"/>
        <v>0.60712132956958453</v>
      </c>
      <c r="AD74" s="5"/>
    </row>
    <row r="75" spans="1:32" x14ac:dyDescent="0.35">
      <c r="A75" s="13" t="s">
        <v>10</v>
      </c>
      <c r="B75" s="13">
        <v>22.003930300000089</v>
      </c>
      <c r="C75" s="14">
        <v>22.003930300000089</v>
      </c>
      <c r="D75" s="14">
        <v>22.003930300000089</v>
      </c>
      <c r="E75" s="14">
        <v>0.40033812641509497</v>
      </c>
      <c r="F75" s="14">
        <v>0</v>
      </c>
      <c r="G75" s="14">
        <v>0</v>
      </c>
      <c r="H75" s="14">
        <v>55</v>
      </c>
      <c r="I75" s="14">
        <v>55</v>
      </c>
      <c r="J75" s="13">
        <v>1</v>
      </c>
      <c r="K75" s="14">
        <v>0.64018416817015411</v>
      </c>
      <c r="L75" s="14">
        <v>0.64018416817015411</v>
      </c>
      <c r="M75" s="14">
        <v>0.64018416817015411</v>
      </c>
      <c r="N75" s="14">
        <v>1</v>
      </c>
      <c r="O75" s="14">
        <v>1</v>
      </c>
      <c r="P75" s="14">
        <v>1</v>
      </c>
      <c r="Q75" s="5">
        <v>0.64018416817015411</v>
      </c>
      <c r="R75" s="14">
        <v>0.64018416817015411</v>
      </c>
      <c r="S75" s="14">
        <v>0.64018416817015411</v>
      </c>
      <c r="T75" s="14">
        <v>0.64018416817015411</v>
      </c>
      <c r="U75" s="14">
        <v>1</v>
      </c>
      <c r="V75" s="14">
        <v>1</v>
      </c>
      <c r="W75" s="14">
        <v>1</v>
      </c>
      <c r="X75" s="8">
        <v>0.64018416817015411</v>
      </c>
      <c r="Z75" s="13" t="s">
        <v>10</v>
      </c>
      <c r="AA75" s="13">
        <f t="shared" si="24"/>
        <v>1</v>
      </c>
      <c r="AB75" s="5">
        <f t="shared" si="25"/>
        <v>0.64018416817015411</v>
      </c>
      <c r="AC75" s="5">
        <f t="shared" si="26"/>
        <v>0.64018416817015411</v>
      </c>
      <c r="AD75" s="5"/>
    </row>
    <row r="76" spans="1:32" x14ac:dyDescent="0.35">
      <c r="A76" s="13" t="s">
        <v>11</v>
      </c>
      <c r="B76" s="13">
        <v>1.137213399999041</v>
      </c>
      <c r="C76" s="14">
        <v>1.137213399999041</v>
      </c>
      <c r="D76" s="14">
        <v>1.137213399999041</v>
      </c>
      <c r="E76" s="14">
        <v>2.1007654545452392E-2</v>
      </c>
      <c r="F76" s="14">
        <v>0</v>
      </c>
      <c r="G76" s="14">
        <v>0</v>
      </c>
      <c r="H76" s="14">
        <v>0</v>
      </c>
      <c r="I76" s="14">
        <v>0</v>
      </c>
      <c r="J76" s="13">
        <v>0</v>
      </c>
      <c r="K76" s="14">
        <v>9.1161511721957744E-3</v>
      </c>
      <c r="L76" s="14">
        <v>9.1161511721957744E-3</v>
      </c>
      <c r="M76" s="14">
        <v>9.1161511721957744E-3</v>
      </c>
      <c r="N76" s="14">
        <v>0</v>
      </c>
      <c r="O76" s="14">
        <v>0</v>
      </c>
      <c r="P76" s="14">
        <v>0</v>
      </c>
      <c r="Q76" s="5">
        <v>9.1161511721957744E-3</v>
      </c>
      <c r="R76" s="14">
        <v>6.5073117156200233E-3</v>
      </c>
      <c r="S76" s="14">
        <v>6.5073117156200233E-3</v>
      </c>
      <c r="T76" s="14">
        <v>6.5073117156200233E-3</v>
      </c>
      <c r="U76" s="14">
        <v>0</v>
      </c>
      <c r="V76" s="14">
        <v>0</v>
      </c>
      <c r="W76" s="14">
        <v>0</v>
      </c>
      <c r="X76" s="8">
        <v>6.5073117156200233E-3</v>
      </c>
      <c r="Z76" s="13" t="s">
        <v>11</v>
      </c>
      <c r="AA76" s="13">
        <f t="shared" si="24"/>
        <v>0</v>
      </c>
      <c r="AB76" s="5">
        <f t="shared" si="25"/>
        <v>9.1161511721957744E-3</v>
      </c>
      <c r="AC76" s="5">
        <f t="shared" si="26"/>
        <v>6.5073117156200233E-3</v>
      </c>
      <c r="AD76" s="5"/>
    </row>
    <row r="77" spans="1:32" ht="15" thickBot="1" x14ac:dyDescent="0.4">
      <c r="A77" s="15" t="s">
        <v>12</v>
      </c>
      <c r="B77" s="15">
        <v>3.1685533999998299</v>
      </c>
      <c r="C77" s="16">
        <v>3.1685533999998299</v>
      </c>
      <c r="D77" s="16">
        <v>3.1685533999998299</v>
      </c>
      <c r="E77" s="16">
        <v>4.4953656603769376E-2</v>
      </c>
      <c r="F77" s="16">
        <v>0</v>
      </c>
      <c r="G77" s="16">
        <v>0</v>
      </c>
      <c r="H77" s="16">
        <v>2</v>
      </c>
      <c r="I77" s="16">
        <v>2</v>
      </c>
      <c r="J77" s="15">
        <v>3.6363636363636376E-2</v>
      </c>
      <c r="K77" s="16">
        <v>2.5825407416338431E-2</v>
      </c>
      <c r="L77" s="16">
        <v>2.5825407416338431E-2</v>
      </c>
      <c r="M77" s="16">
        <v>2.5825407416338431E-2</v>
      </c>
      <c r="N77" s="16">
        <v>0</v>
      </c>
      <c r="O77" s="16">
        <v>0</v>
      </c>
      <c r="P77" s="16">
        <v>0</v>
      </c>
      <c r="Q77" s="17">
        <v>2.5825407416338431E-2</v>
      </c>
      <c r="R77" s="16">
        <v>4.8165725989204433E-2</v>
      </c>
      <c r="S77" s="16">
        <v>4.8165725989204433E-2</v>
      </c>
      <c r="T77" s="16">
        <v>4.8165725989204433E-2</v>
      </c>
      <c r="U77" s="16">
        <v>3.6363636363636376E-2</v>
      </c>
      <c r="V77" s="16">
        <v>3.6363636363636376E-2</v>
      </c>
      <c r="W77" s="16">
        <v>3.6363636363636376E-2</v>
      </c>
      <c r="X77" s="4">
        <v>4.8165725989204433E-2</v>
      </c>
      <c r="Z77" s="15" t="s">
        <v>12</v>
      </c>
      <c r="AA77" s="15">
        <f t="shared" si="24"/>
        <v>3.6363636363636376E-2</v>
      </c>
      <c r="AB77" s="17">
        <f t="shared" si="25"/>
        <v>2.5825407416338431E-2</v>
      </c>
      <c r="AC77" s="17">
        <f t="shared" si="26"/>
        <v>4.8165725989204433E-2</v>
      </c>
      <c r="AD77" s="17"/>
    </row>
    <row r="78" spans="1:32" ht="15" thickBot="1" x14ac:dyDescent="0.4"/>
    <row r="79" spans="1:32" ht="15" thickBot="1" x14ac:dyDescent="0.4">
      <c r="A79" s="1" t="s">
        <v>43</v>
      </c>
      <c r="B79" s="3">
        <v>3</v>
      </c>
    </row>
    <row r="80" spans="1:32" ht="15" thickBot="1" x14ac:dyDescent="0.4">
      <c r="A80" s="1" t="s">
        <v>1</v>
      </c>
      <c r="B80" s="2" t="s">
        <v>2</v>
      </c>
      <c r="C80" s="3"/>
      <c r="AA80" s="27" t="s">
        <v>42</v>
      </c>
      <c r="AB80" s="28"/>
      <c r="AC80" s="14"/>
    </row>
    <row r="81" spans="1:30" ht="15" thickBot="1" x14ac:dyDescent="0.4">
      <c r="A81" s="1"/>
      <c r="B81" s="27" t="s">
        <v>31</v>
      </c>
      <c r="C81" s="12" t="s">
        <v>32</v>
      </c>
      <c r="D81" s="12" t="s">
        <v>33</v>
      </c>
      <c r="E81" s="12" t="s">
        <v>34</v>
      </c>
      <c r="F81" s="12" t="s">
        <v>35</v>
      </c>
      <c r="G81" s="12" t="s">
        <v>36</v>
      </c>
      <c r="H81" s="12" t="s">
        <v>37</v>
      </c>
      <c r="I81" s="12" t="s">
        <v>38</v>
      </c>
      <c r="J81" s="27" t="s">
        <v>13</v>
      </c>
      <c r="K81" s="12" t="s">
        <v>14</v>
      </c>
      <c r="L81" s="12" t="s">
        <v>15</v>
      </c>
      <c r="M81" s="12" t="s">
        <v>16</v>
      </c>
      <c r="N81" s="12" t="s">
        <v>17</v>
      </c>
      <c r="O81" s="12" t="s">
        <v>18</v>
      </c>
      <c r="P81" s="12" t="s">
        <v>19</v>
      </c>
      <c r="Q81" s="28" t="s">
        <v>20</v>
      </c>
      <c r="R81" s="12" t="s">
        <v>21</v>
      </c>
      <c r="S81" s="12" t="s">
        <v>22</v>
      </c>
      <c r="T81" s="12" t="s">
        <v>23</v>
      </c>
      <c r="U81" s="12" t="s">
        <v>24</v>
      </c>
      <c r="V81" s="12" t="s">
        <v>25</v>
      </c>
      <c r="W81" s="12" t="s">
        <v>26</v>
      </c>
      <c r="X81" s="7" t="s">
        <v>27</v>
      </c>
      <c r="AA81" s="6" t="s">
        <v>39</v>
      </c>
      <c r="AB81" s="3" t="s">
        <v>40</v>
      </c>
      <c r="AC81" s="3" t="s">
        <v>41</v>
      </c>
    </row>
    <row r="82" spans="1:30" x14ac:dyDescent="0.35">
      <c r="A82" s="27" t="s">
        <v>4</v>
      </c>
      <c r="B82" s="27" cm="1">
        <f t="array" ref="B82:X90">'Globals PS3'!B4:X12</f>
        <v>52.210082504000042</v>
      </c>
      <c r="C82" s="12">
        <v>52.210082504000042</v>
      </c>
      <c r="D82" s="12">
        <v>52.210082504000042</v>
      </c>
      <c r="E82" s="12">
        <v>0.73206241208128087</v>
      </c>
      <c r="F82" s="12">
        <v>0</v>
      </c>
      <c r="G82" s="12">
        <v>0</v>
      </c>
      <c r="H82" s="12">
        <v>71.239999999999995</v>
      </c>
      <c r="I82" s="12">
        <v>71.239999999999995</v>
      </c>
      <c r="J82" s="27">
        <v>0.94085927516658396</v>
      </c>
      <c r="K82" s="12">
        <v>0.48613055963448659</v>
      </c>
      <c r="L82" s="12">
        <v>0.48613055963448659</v>
      </c>
      <c r="M82" s="12">
        <v>0.48613055963448659</v>
      </c>
      <c r="N82" s="12">
        <v>0.99850901509477141</v>
      </c>
      <c r="O82" s="12">
        <v>1</v>
      </c>
      <c r="P82" s="12">
        <v>1</v>
      </c>
      <c r="Q82" s="28">
        <v>0.48613055963448659</v>
      </c>
      <c r="R82" s="12">
        <v>0.45756581187406331</v>
      </c>
      <c r="S82" s="12">
        <v>0.45756581187406331</v>
      </c>
      <c r="T82" s="12">
        <v>0.45756581187406331</v>
      </c>
      <c r="U82" s="12">
        <v>0.93947622847593271</v>
      </c>
      <c r="V82" s="12">
        <v>0.94085927516658396</v>
      </c>
      <c r="W82" s="12">
        <v>0.94085927516658396</v>
      </c>
      <c r="X82" s="7">
        <v>0.45756581187406331</v>
      </c>
      <c r="Z82" s="27" t="s">
        <v>4</v>
      </c>
      <c r="AA82" s="27">
        <f t="shared" ref="AA82:AA90" si="27">J82</f>
        <v>0.94085927516658396</v>
      </c>
      <c r="AB82" s="28">
        <f t="shared" ref="AB82:AB90" si="28">Q82</f>
        <v>0.48613055963448659</v>
      </c>
      <c r="AC82" s="28">
        <f t="shared" ref="AC82:AC90" si="29">X82</f>
        <v>0.45756581187406331</v>
      </c>
      <c r="AD82" s="28"/>
    </row>
    <row r="83" spans="1:30" x14ac:dyDescent="0.35">
      <c r="A83" s="13" t="s">
        <v>5</v>
      </c>
      <c r="B83" s="13">
        <v>11.513491221065889</v>
      </c>
      <c r="C83" s="14">
        <v>11.513491221065889</v>
      </c>
      <c r="D83" s="14">
        <v>11.513491221065889</v>
      </c>
      <c r="E83" s="14">
        <v>0.15558774441654519</v>
      </c>
      <c r="F83" s="14">
        <v>0</v>
      </c>
      <c r="G83" s="14">
        <v>0</v>
      </c>
      <c r="H83" s="14">
        <v>1.4514360704718161</v>
      </c>
      <c r="I83" s="14">
        <v>1.4514360704718161</v>
      </c>
      <c r="J83" s="13">
        <v>1.9248113001885551E-2</v>
      </c>
      <c r="K83" s="14">
        <v>2.8878474079756598E-2</v>
      </c>
      <c r="L83" s="14">
        <v>2.8878474079756598E-2</v>
      </c>
      <c r="M83" s="14">
        <v>2.8878474079756598E-2</v>
      </c>
      <c r="N83" s="14">
        <v>5.3222223311110584E-3</v>
      </c>
      <c r="O83" s="14">
        <v>0</v>
      </c>
      <c r="P83" s="14">
        <v>0</v>
      </c>
      <c r="Q83" s="5">
        <v>2.8878474079756598E-2</v>
      </c>
      <c r="R83" s="14">
        <v>3.1508181719658641E-2</v>
      </c>
      <c r="S83" s="14">
        <v>3.1508181719658641E-2</v>
      </c>
      <c r="T83" s="14">
        <v>3.1508181719658641E-2</v>
      </c>
      <c r="U83" s="14">
        <v>2.0794411478799211E-2</v>
      </c>
      <c r="V83" s="14">
        <v>1.9248113001885551E-2</v>
      </c>
      <c r="W83" s="14">
        <v>1.9248113001885551E-2</v>
      </c>
      <c r="X83" s="8">
        <v>3.1508181719658641E-2</v>
      </c>
      <c r="Z83" s="13" t="s">
        <v>5</v>
      </c>
      <c r="AA83" s="13">
        <f t="shared" si="27"/>
        <v>1.9248113001885551E-2</v>
      </c>
      <c r="AB83" s="5">
        <f t="shared" si="28"/>
        <v>2.8878474079756598E-2</v>
      </c>
      <c r="AC83" s="5">
        <f t="shared" si="29"/>
        <v>3.1508181719658641E-2</v>
      </c>
      <c r="AD83" s="5"/>
    </row>
    <row r="84" spans="1:30" x14ac:dyDescent="0.35">
      <c r="A84" s="13" t="s">
        <v>6</v>
      </c>
      <c r="B84" s="13">
        <v>38.071193100000983</v>
      </c>
      <c r="C84" s="14">
        <v>38.071193100000983</v>
      </c>
      <c r="D84" s="14">
        <v>38.071193100000983</v>
      </c>
      <c r="E84" s="14">
        <v>0.53621398732395753</v>
      </c>
      <c r="F84" s="14">
        <v>0</v>
      </c>
      <c r="G84" s="14">
        <v>0</v>
      </c>
      <c r="H84" s="14">
        <v>69</v>
      </c>
      <c r="I84" s="14">
        <v>69</v>
      </c>
      <c r="J84" s="13">
        <v>0.9178082191780822</v>
      </c>
      <c r="K84" s="14">
        <v>0.41074183415198617</v>
      </c>
      <c r="L84" s="14">
        <v>0.41074183415198617</v>
      </c>
      <c r="M84" s="14">
        <v>0.41074183415198617</v>
      </c>
      <c r="N84" s="14">
        <v>0.97685146010685819</v>
      </c>
      <c r="O84" s="14">
        <v>1</v>
      </c>
      <c r="P84" s="14">
        <v>1</v>
      </c>
      <c r="Q84" s="5">
        <v>0.41074183415198617</v>
      </c>
      <c r="R84" s="14">
        <v>0.37698223134497361</v>
      </c>
      <c r="S84" s="14">
        <v>0.37698223134497361</v>
      </c>
      <c r="T84" s="14">
        <v>0.37698223134497361</v>
      </c>
      <c r="U84" s="14">
        <v>0.89656229900218487</v>
      </c>
      <c r="V84" s="14">
        <v>0.9178082191780822</v>
      </c>
      <c r="W84" s="14">
        <v>0.9178082191780822</v>
      </c>
      <c r="X84" s="8">
        <v>0.37698223134497361</v>
      </c>
      <c r="Z84" s="13" t="s">
        <v>6</v>
      </c>
      <c r="AA84" s="13">
        <f t="shared" si="27"/>
        <v>0.9178082191780822</v>
      </c>
      <c r="AB84" s="5">
        <f t="shared" si="28"/>
        <v>0.41074183415198617</v>
      </c>
      <c r="AC84" s="5">
        <f t="shared" si="29"/>
        <v>0.37698223134497361</v>
      </c>
      <c r="AD84" s="5"/>
    </row>
    <row r="85" spans="1:30" x14ac:dyDescent="0.35">
      <c r="A85" s="13" t="s">
        <v>7</v>
      </c>
      <c r="B85" s="13">
        <v>46.32525859999987</v>
      </c>
      <c r="C85" s="14">
        <v>46.32525859999987</v>
      </c>
      <c r="D85" s="14">
        <v>46.32525859999987</v>
      </c>
      <c r="E85" s="14">
        <v>0.65246843098591367</v>
      </c>
      <c r="F85" s="14">
        <v>0</v>
      </c>
      <c r="G85" s="14">
        <v>0</v>
      </c>
      <c r="H85" s="14">
        <v>71</v>
      </c>
      <c r="I85" s="14">
        <v>71</v>
      </c>
      <c r="J85" s="13">
        <v>0.9178082191780822</v>
      </c>
      <c r="K85" s="14">
        <v>0.47482779880233739</v>
      </c>
      <c r="L85" s="14">
        <v>0.47482779880233739</v>
      </c>
      <c r="M85" s="14">
        <v>0.47482779880233739</v>
      </c>
      <c r="N85" s="14">
        <v>1</v>
      </c>
      <c r="O85" s="14">
        <v>1</v>
      </c>
      <c r="P85" s="14">
        <v>1</v>
      </c>
      <c r="Q85" s="5">
        <v>0.47482779880233739</v>
      </c>
      <c r="R85" s="14">
        <v>0.44516164995018881</v>
      </c>
      <c r="S85" s="14">
        <v>0.44516164995018881</v>
      </c>
      <c r="T85" s="14">
        <v>0.44516164995018881</v>
      </c>
      <c r="U85" s="14">
        <v>0.9178082191780822</v>
      </c>
      <c r="V85" s="14">
        <v>0.9178082191780822</v>
      </c>
      <c r="W85" s="14">
        <v>0.9178082191780822</v>
      </c>
      <c r="X85" s="8">
        <v>0.44516164995018881</v>
      </c>
      <c r="Z85" s="13" t="s">
        <v>7</v>
      </c>
      <c r="AA85" s="13">
        <f t="shared" si="27"/>
        <v>0.9178082191780822</v>
      </c>
      <c r="AB85" s="5">
        <f t="shared" si="28"/>
        <v>0.47482779880233739</v>
      </c>
      <c r="AC85" s="5">
        <f t="shared" si="29"/>
        <v>0.44516164995018881</v>
      </c>
      <c r="AD85" s="5"/>
    </row>
    <row r="86" spans="1:30" x14ac:dyDescent="0.35">
      <c r="A86" s="13" t="s">
        <v>8</v>
      </c>
      <c r="B86" s="13">
        <v>49.96001339999998</v>
      </c>
      <c r="C86" s="14">
        <v>49.96001339999998</v>
      </c>
      <c r="D86" s="14">
        <v>49.96001339999998</v>
      </c>
      <c r="E86" s="14">
        <v>0.70941056901407962</v>
      </c>
      <c r="F86" s="14">
        <v>0</v>
      </c>
      <c r="G86" s="14">
        <v>0</v>
      </c>
      <c r="H86" s="14">
        <v>71</v>
      </c>
      <c r="I86" s="14">
        <v>71</v>
      </c>
      <c r="J86" s="13">
        <v>0.94366197183098588</v>
      </c>
      <c r="K86" s="14">
        <v>0.48932688614176401</v>
      </c>
      <c r="L86" s="14">
        <v>0.48932688614176401</v>
      </c>
      <c r="M86" s="14">
        <v>0.48932688614176401</v>
      </c>
      <c r="N86" s="14">
        <v>1</v>
      </c>
      <c r="O86" s="14">
        <v>1</v>
      </c>
      <c r="P86" s="14">
        <v>1</v>
      </c>
      <c r="Q86" s="5">
        <v>0.48932688614176401</v>
      </c>
      <c r="R86" s="14">
        <v>0.46473582114382722</v>
      </c>
      <c r="S86" s="14">
        <v>0.46473582114382722</v>
      </c>
      <c r="T86" s="14">
        <v>0.46473582114382722</v>
      </c>
      <c r="U86" s="14">
        <v>0.94366197183098588</v>
      </c>
      <c r="V86" s="14">
        <v>0.94366197183098588</v>
      </c>
      <c r="W86" s="14">
        <v>0.94366197183098588</v>
      </c>
      <c r="X86" s="8">
        <v>0.46473582114382722</v>
      </c>
      <c r="Z86" s="13" t="s">
        <v>8</v>
      </c>
      <c r="AA86" s="13">
        <f t="shared" si="27"/>
        <v>0.94366197183098588</v>
      </c>
      <c r="AB86" s="5">
        <f t="shared" si="28"/>
        <v>0.48932688614176401</v>
      </c>
      <c r="AC86" s="5">
        <f t="shared" si="29"/>
        <v>0.46473582114382722</v>
      </c>
      <c r="AD86" s="5"/>
    </row>
    <row r="87" spans="1:30" x14ac:dyDescent="0.35">
      <c r="A87" s="13" t="s">
        <v>9</v>
      </c>
      <c r="B87" s="13">
        <v>55.2364023000016</v>
      </c>
      <c r="C87" s="14">
        <v>55.2364023000016</v>
      </c>
      <c r="D87" s="14">
        <v>55.2364023000016</v>
      </c>
      <c r="E87" s="14">
        <v>0.77953611830984504</v>
      </c>
      <c r="F87" s="14">
        <v>0</v>
      </c>
      <c r="G87" s="14">
        <v>0</v>
      </c>
      <c r="H87" s="14">
        <v>73</v>
      </c>
      <c r="I87" s="14">
        <v>73</v>
      </c>
      <c r="J87" s="13">
        <v>0.94366197183098588</v>
      </c>
      <c r="K87" s="14">
        <v>0.50031844716437068</v>
      </c>
      <c r="L87" s="14">
        <v>0.50031844716437068</v>
      </c>
      <c r="M87" s="14">
        <v>0.50031844716437068</v>
      </c>
      <c r="N87" s="14">
        <v>1</v>
      </c>
      <c r="O87" s="14">
        <v>1</v>
      </c>
      <c r="P87" s="14">
        <v>1</v>
      </c>
      <c r="Q87" s="5">
        <v>0.50031844716437068</v>
      </c>
      <c r="R87" s="14">
        <v>0.47514349813765488</v>
      </c>
      <c r="S87" s="14">
        <v>0.47514349813765488</v>
      </c>
      <c r="T87" s="14">
        <v>0.47514349813765488</v>
      </c>
      <c r="U87" s="14">
        <v>0.94366197183098588</v>
      </c>
      <c r="V87" s="14">
        <v>0.94366197183098588</v>
      </c>
      <c r="W87" s="14">
        <v>0.94366197183098588</v>
      </c>
      <c r="X87" s="8">
        <v>0.47514349813765488</v>
      </c>
      <c r="Z87" s="13" t="s">
        <v>9</v>
      </c>
      <c r="AA87" s="13">
        <f t="shared" si="27"/>
        <v>0.94366197183098588</v>
      </c>
      <c r="AB87" s="5">
        <f t="shared" si="28"/>
        <v>0.50031844716437068</v>
      </c>
      <c r="AC87" s="5">
        <f t="shared" si="29"/>
        <v>0.47514349813765488</v>
      </c>
      <c r="AD87" s="5"/>
    </row>
    <row r="88" spans="1:30" x14ac:dyDescent="0.35">
      <c r="A88" s="13" t="s">
        <v>10</v>
      </c>
      <c r="B88" s="13">
        <v>86.831572400000368</v>
      </c>
      <c r="C88" s="14">
        <v>86.831572400000368</v>
      </c>
      <c r="D88" s="14">
        <v>86.831572400000368</v>
      </c>
      <c r="E88" s="14">
        <v>1.189473594520553</v>
      </c>
      <c r="F88" s="14">
        <v>0</v>
      </c>
      <c r="G88" s="14">
        <v>0</v>
      </c>
      <c r="H88" s="14">
        <v>73</v>
      </c>
      <c r="I88" s="14">
        <v>73</v>
      </c>
      <c r="J88" s="13">
        <v>0.97101449275362317</v>
      </c>
      <c r="K88" s="14">
        <v>0.52925988853720662</v>
      </c>
      <c r="L88" s="14">
        <v>0.52925988853720662</v>
      </c>
      <c r="M88" s="14">
        <v>0.52925988853720662</v>
      </c>
      <c r="N88" s="14">
        <v>1</v>
      </c>
      <c r="O88" s="14">
        <v>1</v>
      </c>
      <c r="P88" s="14">
        <v>1</v>
      </c>
      <c r="Q88" s="5">
        <v>0.52925988853720662</v>
      </c>
      <c r="R88" s="14">
        <v>0.50744538035569786</v>
      </c>
      <c r="S88" s="14">
        <v>0.50744538035569786</v>
      </c>
      <c r="T88" s="14">
        <v>0.50744538035569786</v>
      </c>
      <c r="U88" s="14">
        <v>0.97101449275362317</v>
      </c>
      <c r="V88" s="14">
        <v>0.97101449275362317</v>
      </c>
      <c r="W88" s="14">
        <v>0.97101449275362317</v>
      </c>
      <c r="X88" s="8">
        <v>0.50744538035569786</v>
      </c>
      <c r="Z88" s="13" t="s">
        <v>10</v>
      </c>
      <c r="AA88" s="13">
        <f t="shared" si="27"/>
        <v>0.97101449275362317</v>
      </c>
      <c r="AB88" s="5">
        <f t="shared" si="28"/>
        <v>0.52925988853720662</v>
      </c>
      <c r="AC88" s="5">
        <f t="shared" si="29"/>
        <v>0.50744538035569786</v>
      </c>
      <c r="AD88" s="5"/>
    </row>
    <row r="89" spans="1:30" x14ac:dyDescent="0.35">
      <c r="A89" s="13" t="s">
        <v>11</v>
      </c>
      <c r="B89" s="13">
        <v>8.9111437000017304</v>
      </c>
      <c r="C89" s="14">
        <v>8.9111437000017304</v>
      </c>
      <c r="D89" s="14">
        <v>8.9111437000017304</v>
      </c>
      <c r="E89" s="14">
        <v>0.12706768732393137</v>
      </c>
      <c r="F89" s="14">
        <v>0</v>
      </c>
      <c r="G89" s="14">
        <v>0</v>
      </c>
      <c r="H89" s="14">
        <v>2</v>
      </c>
      <c r="I89" s="14">
        <v>2</v>
      </c>
      <c r="J89" s="13">
        <v>2.5853752652903683E-2</v>
      </c>
      <c r="K89" s="14">
        <v>2.5490648362033297E-2</v>
      </c>
      <c r="L89" s="14">
        <v>2.5490648362033297E-2</v>
      </c>
      <c r="M89" s="14">
        <v>2.5490648362033297E-2</v>
      </c>
      <c r="N89" s="14">
        <v>0</v>
      </c>
      <c r="O89" s="14">
        <v>0</v>
      </c>
      <c r="P89" s="14">
        <v>0</v>
      </c>
      <c r="Q89" s="5">
        <v>2.5490648362033297E-2</v>
      </c>
      <c r="R89" s="14">
        <v>2.9981848187466076E-2</v>
      </c>
      <c r="S89" s="14">
        <v>2.9981848187466076E-2</v>
      </c>
      <c r="T89" s="14">
        <v>2.9981848187466076E-2</v>
      </c>
      <c r="U89" s="14">
        <v>2.5853752652903683E-2</v>
      </c>
      <c r="V89" s="14">
        <v>2.5853752652903683E-2</v>
      </c>
      <c r="W89" s="14">
        <v>2.5853752652903683E-2</v>
      </c>
      <c r="X89" s="8">
        <v>2.9981848187466076E-2</v>
      </c>
      <c r="Z89" s="13" t="s">
        <v>11</v>
      </c>
      <c r="AA89" s="13">
        <f t="shared" si="27"/>
        <v>2.5853752652903683E-2</v>
      </c>
      <c r="AB89" s="5">
        <f t="shared" si="28"/>
        <v>2.5490648362033297E-2</v>
      </c>
      <c r="AC89" s="5">
        <f t="shared" si="29"/>
        <v>2.9981848187466076E-2</v>
      </c>
      <c r="AD89" s="5"/>
    </row>
    <row r="90" spans="1:30" ht="15" thickBot="1" x14ac:dyDescent="0.4">
      <c r="A90" s="15" t="s">
        <v>12</v>
      </c>
      <c r="B90" s="15">
        <v>48.760379299999386</v>
      </c>
      <c r="C90" s="16">
        <v>48.760379299999386</v>
      </c>
      <c r="D90" s="16">
        <v>48.760379299999386</v>
      </c>
      <c r="E90" s="16">
        <v>0.65325960719659548</v>
      </c>
      <c r="F90" s="16">
        <v>0</v>
      </c>
      <c r="G90" s="16">
        <v>0</v>
      </c>
      <c r="H90" s="16">
        <v>4</v>
      </c>
      <c r="I90" s="16">
        <v>4</v>
      </c>
      <c r="J90" s="15">
        <v>5.3206273575540974E-2</v>
      </c>
      <c r="K90" s="16">
        <v>0.11851805438522045</v>
      </c>
      <c r="L90" s="16">
        <v>0.11851805438522045</v>
      </c>
      <c r="M90" s="16">
        <v>0.11851805438522045</v>
      </c>
      <c r="N90" s="16">
        <v>2.3148539893141806E-2</v>
      </c>
      <c r="O90" s="16">
        <v>0</v>
      </c>
      <c r="P90" s="16">
        <v>0</v>
      </c>
      <c r="Q90" s="17">
        <v>0.11851805438522045</v>
      </c>
      <c r="R90" s="16">
        <v>0.13046314901072426</v>
      </c>
      <c r="S90" s="16">
        <v>0.13046314901072426</v>
      </c>
      <c r="T90" s="16">
        <v>0.13046314901072426</v>
      </c>
      <c r="U90" s="16">
        <v>7.44521937514383E-2</v>
      </c>
      <c r="V90" s="16">
        <v>5.3206273575540974E-2</v>
      </c>
      <c r="W90" s="16">
        <v>5.3206273575540974E-2</v>
      </c>
      <c r="X90" s="4">
        <v>0.13046314901072426</v>
      </c>
      <c r="Z90" s="15" t="s">
        <v>12</v>
      </c>
      <c r="AA90" s="15">
        <f t="shared" si="27"/>
        <v>5.3206273575540974E-2</v>
      </c>
      <c r="AB90" s="17">
        <f t="shared" si="28"/>
        <v>0.11851805438522045</v>
      </c>
      <c r="AC90" s="17">
        <f t="shared" si="29"/>
        <v>0.13046314901072426</v>
      </c>
      <c r="AD90" s="17"/>
    </row>
    <row r="91" spans="1:30" ht="15" thickBot="1" x14ac:dyDescent="0.4"/>
    <row r="92" spans="1:30" ht="15" thickBot="1" x14ac:dyDescent="0.4">
      <c r="A92" s="1" t="s">
        <v>43</v>
      </c>
      <c r="B92" s="3">
        <v>3</v>
      </c>
    </row>
    <row r="93" spans="1:30" ht="15" thickBot="1" x14ac:dyDescent="0.4">
      <c r="A93" s="1" t="s">
        <v>1</v>
      </c>
      <c r="B93" s="2" t="s">
        <v>28</v>
      </c>
      <c r="C93" s="3"/>
      <c r="AA93" s="27" t="s">
        <v>42</v>
      </c>
      <c r="AB93" s="28"/>
      <c r="AC93" s="14"/>
    </row>
    <row r="94" spans="1:30" ht="15" thickBot="1" x14ac:dyDescent="0.4">
      <c r="A94" s="1"/>
      <c r="B94" s="27" t="s">
        <v>31</v>
      </c>
      <c r="C94" s="12" t="s">
        <v>32</v>
      </c>
      <c r="D94" s="12" t="s">
        <v>33</v>
      </c>
      <c r="E94" s="12" t="s">
        <v>34</v>
      </c>
      <c r="F94" s="12" t="s">
        <v>35</v>
      </c>
      <c r="G94" s="12" t="s">
        <v>36</v>
      </c>
      <c r="H94" s="12" t="s">
        <v>37</v>
      </c>
      <c r="I94" s="12" t="s">
        <v>38</v>
      </c>
      <c r="J94" s="27" t="s">
        <v>13</v>
      </c>
      <c r="K94" s="12" t="s">
        <v>14</v>
      </c>
      <c r="L94" s="12" t="s">
        <v>15</v>
      </c>
      <c r="M94" s="12" t="s">
        <v>16</v>
      </c>
      <c r="N94" s="12" t="s">
        <v>17</v>
      </c>
      <c r="O94" s="12" t="s">
        <v>18</v>
      </c>
      <c r="P94" s="12" t="s">
        <v>19</v>
      </c>
      <c r="Q94" s="28" t="s">
        <v>20</v>
      </c>
      <c r="R94" s="12" t="s">
        <v>21</v>
      </c>
      <c r="S94" s="12" t="s">
        <v>22</v>
      </c>
      <c r="T94" s="12" t="s">
        <v>23</v>
      </c>
      <c r="U94" s="12" t="s">
        <v>24</v>
      </c>
      <c r="V94" s="12" t="s">
        <v>25</v>
      </c>
      <c r="W94" s="12" t="s">
        <v>26</v>
      </c>
      <c r="X94" s="7" t="s">
        <v>27</v>
      </c>
      <c r="AA94" s="6" t="s">
        <v>39</v>
      </c>
      <c r="AB94" s="3" t="s">
        <v>40</v>
      </c>
      <c r="AC94" s="3" t="s">
        <v>41</v>
      </c>
    </row>
    <row r="95" spans="1:30" x14ac:dyDescent="0.35">
      <c r="A95" s="27" t="s">
        <v>4</v>
      </c>
      <c r="B95" s="27" cm="1">
        <f t="array" ref="B95:X103">'Globals PS3'!B17:X25</f>
        <v>68.442535855999935</v>
      </c>
      <c r="C95" s="12">
        <v>68.442535855999935</v>
      </c>
      <c r="D95" s="12">
        <v>68.442535855999935</v>
      </c>
      <c r="E95" s="12">
        <v>0.95450557798937907</v>
      </c>
      <c r="F95" s="12">
        <v>0</v>
      </c>
      <c r="G95" s="12">
        <v>0</v>
      </c>
      <c r="H95" s="12">
        <v>71.56</v>
      </c>
      <c r="I95" s="12">
        <v>71.56</v>
      </c>
      <c r="J95" s="27">
        <v>0.93660277328054065</v>
      </c>
      <c r="K95" s="12">
        <v>0.44739540646156639</v>
      </c>
      <c r="L95" s="12">
        <v>0.44739540646156639</v>
      </c>
      <c r="M95" s="12">
        <v>0.44739540646156639</v>
      </c>
      <c r="N95" s="12">
        <v>0.99331899337175811</v>
      </c>
      <c r="O95" s="12">
        <v>1</v>
      </c>
      <c r="P95" s="12">
        <v>1</v>
      </c>
      <c r="Q95" s="28">
        <v>0.44739540646156639</v>
      </c>
      <c r="R95" s="12">
        <v>0.41937571855169908</v>
      </c>
      <c r="S95" s="12">
        <v>0.41937571855169908</v>
      </c>
      <c r="T95" s="12">
        <v>0.41937571855169908</v>
      </c>
      <c r="U95" s="12">
        <v>0.93040157898896536</v>
      </c>
      <c r="V95" s="12">
        <v>0.93660277328054065</v>
      </c>
      <c r="W95" s="12">
        <v>0.93660277328054065</v>
      </c>
      <c r="X95" s="7">
        <v>0.41937571855169908</v>
      </c>
      <c r="Z95" s="27" t="s">
        <v>4</v>
      </c>
      <c r="AA95" s="27">
        <f t="shared" ref="AA95:AA103" si="30">J95</f>
        <v>0.93660277328054065</v>
      </c>
      <c r="AB95" s="28">
        <f t="shared" ref="AB95:AB103" si="31">Q95</f>
        <v>0.44739540646156639</v>
      </c>
      <c r="AC95" s="28">
        <f t="shared" ref="AC95:AC103" si="32">X95</f>
        <v>0.41937571855169908</v>
      </c>
      <c r="AD95" s="28"/>
    </row>
    <row r="96" spans="1:30" x14ac:dyDescent="0.35">
      <c r="A96" s="13" t="s">
        <v>5</v>
      </c>
      <c r="B96" s="13">
        <v>13.75220721166769</v>
      </c>
      <c r="C96" s="14">
        <v>13.75220721166769</v>
      </c>
      <c r="D96" s="14">
        <v>13.75220721166769</v>
      </c>
      <c r="E96" s="14">
        <v>0.18225069071432881</v>
      </c>
      <c r="F96" s="14">
        <v>0</v>
      </c>
      <c r="G96" s="14">
        <v>0</v>
      </c>
      <c r="H96" s="14">
        <v>1.356465996625053</v>
      </c>
      <c r="I96" s="14">
        <v>1.356465996625053</v>
      </c>
      <c r="J96" s="13">
        <v>1.789185028683923E-2</v>
      </c>
      <c r="K96" s="14">
        <v>3.0334697555542928E-2</v>
      </c>
      <c r="L96" s="14">
        <v>3.0334697555542928E-2</v>
      </c>
      <c r="M96" s="14">
        <v>3.0334697555542928E-2</v>
      </c>
      <c r="N96" s="14">
        <v>9.7402100776904019E-3</v>
      </c>
      <c r="O96" s="14">
        <v>0</v>
      </c>
      <c r="P96" s="14">
        <v>0</v>
      </c>
      <c r="Q96" s="5">
        <v>3.0334697555542928E-2</v>
      </c>
      <c r="R96" s="14">
        <v>3.4514955541528017E-2</v>
      </c>
      <c r="S96" s="14">
        <v>3.4514955541528017E-2</v>
      </c>
      <c r="T96" s="14">
        <v>3.4514955541528017E-2</v>
      </c>
      <c r="U96" s="14">
        <v>2.2540918409677872E-2</v>
      </c>
      <c r="V96" s="14">
        <v>1.789185028683923E-2</v>
      </c>
      <c r="W96" s="14">
        <v>1.789185028683923E-2</v>
      </c>
      <c r="X96" s="8">
        <v>3.4514955541528017E-2</v>
      </c>
      <c r="Z96" s="13" t="s">
        <v>5</v>
      </c>
      <c r="AA96" s="13">
        <f t="shared" si="30"/>
        <v>1.789185028683923E-2</v>
      </c>
      <c r="AB96" s="5">
        <f t="shared" si="31"/>
        <v>3.0334697555542928E-2</v>
      </c>
      <c r="AC96" s="5">
        <f t="shared" si="32"/>
        <v>3.4514955541528017E-2</v>
      </c>
      <c r="AD96" s="5"/>
    </row>
    <row r="97" spans="1:30" x14ac:dyDescent="0.35">
      <c r="A97" s="13" t="s">
        <v>6</v>
      </c>
      <c r="B97" s="13">
        <v>42.875914799999236</v>
      </c>
      <c r="C97" s="14">
        <v>42.875914799999236</v>
      </c>
      <c r="D97" s="14">
        <v>42.875914799999236</v>
      </c>
      <c r="E97" s="14">
        <v>0.60388612394365127</v>
      </c>
      <c r="F97" s="14">
        <v>0</v>
      </c>
      <c r="G97" s="14">
        <v>0</v>
      </c>
      <c r="H97" s="14">
        <v>69</v>
      </c>
      <c r="I97" s="14">
        <v>69</v>
      </c>
      <c r="J97" s="13">
        <v>0.9178082191780822</v>
      </c>
      <c r="K97" s="14">
        <v>0.40070512110955459</v>
      </c>
      <c r="L97" s="14">
        <v>0.40070512110955459</v>
      </c>
      <c r="M97" s="14">
        <v>0.40070512110955459</v>
      </c>
      <c r="N97" s="14">
        <v>0.96726088183040848</v>
      </c>
      <c r="O97" s="14">
        <v>1</v>
      </c>
      <c r="P97" s="14">
        <v>1</v>
      </c>
      <c r="Q97" s="5">
        <v>0.40070512110955459</v>
      </c>
      <c r="R97" s="14">
        <v>0.36777045362109811</v>
      </c>
      <c r="S97" s="14">
        <v>0.36777045362109811</v>
      </c>
      <c r="T97" s="14">
        <v>0.36777045362109811</v>
      </c>
      <c r="U97" s="14">
        <v>0.88775998743338858</v>
      </c>
      <c r="V97" s="14">
        <v>0.9178082191780822</v>
      </c>
      <c r="W97" s="14">
        <v>0.9178082191780822</v>
      </c>
      <c r="X97" s="8">
        <v>0.36777045362109811</v>
      </c>
      <c r="Z97" s="13" t="s">
        <v>6</v>
      </c>
      <c r="AA97" s="13">
        <f t="shared" si="30"/>
        <v>0.9178082191780822</v>
      </c>
      <c r="AB97" s="5">
        <f t="shared" si="31"/>
        <v>0.40070512110955459</v>
      </c>
      <c r="AC97" s="5">
        <f t="shared" si="32"/>
        <v>0.36777045362109811</v>
      </c>
      <c r="AD97" s="5"/>
    </row>
    <row r="98" spans="1:30" x14ac:dyDescent="0.35">
      <c r="A98" s="13" t="s">
        <v>7</v>
      </c>
      <c r="B98" s="13">
        <v>59.893744900000122</v>
      </c>
      <c r="C98" s="14">
        <v>59.893744900000122</v>
      </c>
      <c r="D98" s="14">
        <v>59.893744900000122</v>
      </c>
      <c r="E98" s="14">
        <v>0.82046225890411117</v>
      </c>
      <c r="F98" s="14">
        <v>0</v>
      </c>
      <c r="G98" s="14">
        <v>0</v>
      </c>
      <c r="H98" s="14">
        <v>71</v>
      </c>
      <c r="I98" s="14">
        <v>71</v>
      </c>
      <c r="J98" s="13">
        <v>0.9178082191780822</v>
      </c>
      <c r="K98" s="14">
        <v>0.4222656675661427</v>
      </c>
      <c r="L98" s="14">
        <v>0.4222656675661427</v>
      </c>
      <c r="M98" s="14">
        <v>0.4222656675661427</v>
      </c>
      <c r="N98" s="14">
        <v>0.98782198162377444</v>
      </c>
      <c r="O98" s="14">
        <v>1</v>
      </c>
      <c r="P98" s="14">
        <v>1</v>
      </c>
      <c r="Q98" s="5">
        <v>0.4222656675661427</v>
      </c>
      <c r="R98" s="14">
        <v>0.39526520889539413</v>
      </c>
      <c r="S98" s="14">
        <v>0.39526520889539413</v>
      </c>
      <c r="T98" s="14">
        <v>0.39526520889539413</v>
      </c>
      <c r="U98" s="14">
        <v>0.91650526291070489</v>
      </c>
      <c r="V98" s="14">
        <v>0.9178082191780822</v>
      </c>
      <c r="W98" s="14">
        <v>0.9178082191780822</v>
      </c>
      <c r="X98" s="8">
        <v>0.39526520889539413</v>
      </c>
      <c r="Z98" s="13" t="s">
        <v>7</v>
      </c>
      <c r="AA98" s="13">
        <f t="shared" si="30"/>
        <v>0.9178082191780822</v>
      </c>
      <c r="AB98" s="5">
        <f t="shared" si="31"/>
        <v>0.4222656675661427</v>
      </c>
      <c r="AC98" s="5">
        <f t="shared" si="32"/>
        <v>0.39526520889539413</v>
      </c>
      <c r="AD98" s="5"/>
    </row>
    <row r="99" spans="1:30" x14ac:dyDescent="0.35">
      <c r="A99" s="13" t="s">
        <v>8</v>
      </c>
      <c r="B99" s="13">
        <v>68.390182299998514</v>
      </c>
      <c r="C99" s="14">
        <v>68.390182299998514</v>
      </c>
      <c r="D99" s="14">
        <v>68.390182299998514</v>
      </c>
      <c r="E99" s="14">
        <v>0.94810768450703165</v>
      </c>
      <c r="F99" s="14">
        <v>0</v>
      </c>
      <c r="G99" s="14">
        <v>0</v>
      </c>
      <c r="H99" s="14">
        <v>71</v>
      </c>
      <c r="I99" s="14">
        <v>71</v>
      </c>
      <c r="J99" s="13">
        <v>0.94366197183098588</v>
      </c>
      <c r="K99" s="14">
        <v>0.4443415560993168</v>
      </c>
      <c r="L99" s="14">
        <v>0.4443415560993168</v>
      </c>
      <c r="M99" s="14">
        <v>0.4443415560993168</v>
      </c>
      <c r="N99" s="14">
        <v>1</v>
      </c>
      <c r="O99" s="14">
        <v>1</v>
      </c>
      <c r="P99" s="14">
        <v>1</v>
      </c>
      <c r="Q99" s="5">
        <v>0.4443415560993168</v>
      </c>
      <c r="R99" s="14">
        <v>0.41223534539808793</v>
      </c>
      <c r="S99" s="14">
        <v>0.41223534539808793</v>
      </c>
      <c r="T99" s="14">
        <v>0.41223534539808793</v>
      </c>
      <c r="U99" s="14">
        <v>0.92784187996448952</v>
      </c>
      <c r="V99" s="14">
        <v>0.94366197183098588</v>
      </c>
      <c r="W99" s="14">
        <v>0.94366197183098588</v>
      </c>
      <c r="X99" s="8">
        <v>0.41223534539808793</v>
      </c>
      <c r="Z99" s="13" t="s">
        <v>8</v>
      </c>
      <c r="AA99" s="13">
        <f t="shared" si="30"/>
        <v>0.94366197183098588</v>
      </c>
      <c r="AB99" s="5">
        <f t="shared" si="31"/>
        <v>0.4443415560993168</v>
      </c>
      <c r="AC99" s="5">
        <f t="shared" si="32"/>
        <v>0.41223534539808793</v>
      </c>
      <c r="AD99" s="5"/>
    </row>
    <row r="100" spans="1:30" x14ac:dyDescent="0.35">
      <c r="A100" s="13" t="s">
        <v>9</v>
      </c>
      <c r="B100" s="13">
        <v>79.977095600000212</v>
      </c>
      <c r="C100" s="14">
        <v>79.977095600000212</v>
      </c>
      <c r="D100" s="14">
        <v>79.977095600000212</v>
      </c>
      <c r="E100" s="14">
        <v>1.0955766520547969</v>
      </c>
      <c r="F100" s="14">
        <v>0</v>
      </c>
      <c r="G100" s="14">
        <v>0</v>
      </c>
      <c r="H100" s="14">
        <v>73</v>
      </c>
      <c r="I100" s="14">
        <v>73</v>
      </c>
      <c r="J100" s="13">
        <v>0.94366197183098588</v>
      </c>
      <c r="K100" s="14">
        <v>0.46322060419518979</v>
      </c>
      <c r="L100" s="14">
        <v>0.46322060419518979</v>
      </c>
      <c r="M100" s="14">
        <v>0.46322060419518979</v>
      </c>
      <c r="N100" s="14">
        <v>1</v>
      </c>
      <c r="O100" s="14">
        <v>1</v>
      </c>
      <c r="P100" s="14">
        <v>1</v>
      </c>
      <c r="Q100" s="5">
        <v>0.46322060419518979</v>
      </c>
      <c r="R100" s="14">
        <v>0.43640179507943361</v>
      </c>
      <c r="S100" s="14">
        <v>0.43640179507943361</v>
      </c>
      <c r="T100" s="14">
        <v>0.43640179507943361</v>
      </c>
      <c r="U100" s="14">
        <v>0.94366197183098588</v>
      </c>
      <c r="V100" s="14">
        <v>0.94366197183098588</v>
      </c>
      <c r="W100" s="14">
        <v>0.94366197183098588</v>
      </c>
      <c r="X100" s="8">
        <v>0.43640179507943361</v>
      </c>
      <c r="Z100" s="13" t="s">
        <v>9</v>
      </c>
      <c r="AA100" s="13">
        <f t="shared" si="30"/>
        <v>0.94366197183098588</v>
      </c>
      <c r="AB100" s="5">
        <f t="shared" si="31"/>
        <v>0.46322060419518979</v>
      </c>
      <c r="AC100" s="5">
        <f t="shared" si="32"/>
        <v>0.43640179507943361</v>
      </c>
      <c r="AD100" s="5"/>
    </row>
    <row r="101" spans="1:30" x14ac:dyDescent="0.35">
      <c r="A101" s="13" t="s">
        <v>10</v>
      </c>
      <c r="B101" s="13">
        <v>93.303430400001844</v>
      </c>
      <c r="C101" s="14">
        <v>93.303430400001844</v>
      </c>
      <c r="D101" s="14">
        <v>93.303430400001844</v>
      </c>
      <c r="E101" s="14">
        <v>1.278129183561669</v>
      </c>
      <c r="F101" s="14">
        <v>0</v>
      </c>
      <c r="G101" s="14">
        <v>0</v>
      </c>
      <c r="H101" s="14">
        <v>73</v>
      </c>
      <c r="I101" s="14">
        <v>73</v>
      </c>
      <c r="J101" s="13">
        <v>0.97101449275362317</v>
      </c>
      <c r="K101" s="14">
        <v>0.51165973995491143</v>
      </c>
      <c r="L101" s="14">
        <v>0.51165973995491143</v>
      </c>
      <c r="M101" s="14">
        <v>0.51165973995491143</v>
      </c>
      <c r="N101" s="14">
        <v>1</v>
      </c>
      <c r="O101" s="14">
        <v>1</v>
      </c>
      <c r="P101" s="14">
        <v>1</v>
      </c>
      <c r="Q101" s="5">
        <v>0.51165973995491143</v>
      </c>
      <c r="R101" s="14">
        <v>0.49123418784751138</v>
      </c>
      <c r="S101" s="14">
        <v>0.49123418784751138</v>
      </c>
      <c r="T101" s="14">
        <v>0.49123418784751138</v>
      </c>
      <c r="U101" s="14">
        <v>0.97101449275362317</v>
      </c>
      <c r="V101" s="14">
        <v>0.97101449275362317</v>
      </c>
      <c r="W101" s="14">
        <v>0.97101449275362317</v>
      </c>
      <c r="X101" s="8">
        <v>0.49123418784751138</v>
      </c>
      <c r="Z101" s="13" t="s">
        <v>10</v>
      </c>
      <c r="AA101" s="13">
        <f t="shared" si="30"/>
        <v>0.97101449275362317</v>
      </c>
      <c r="AB101" s="5">
        <f t="shared" si="31"/>
        <v>0.51165973995491143</v>
      </c>
      <c r="AC101" s="5">
        <f t="shared" si="32"/>
        <v>0.49123418784751138</v>
      </c>
      <c r="AD101" s="5"/>
    </row>
    <row r="102" spans="1:30" x14ac:dyDescent="0.35">
      <c r="A102" s="13" t="s">
        <v>11</v>
      </c>
      <c r="B102" s="13">
        <v>20.083350700000089</v>
      </c>
      <c r="C102" s="14">
        <v>20.083350700000089</v>
      </c>
      <c r="D102" s="14">
        <v>20.083350700000089</v>
      </c>
      <c r="E102" s="14">
        <v>0.27511439315068575</v>
      </c>
      <c r="F102" s="14">
        <v>0</v>
      </c>
      <c r="G102" s="14">
        <v>0</v>
      </c>
      <c r="H102" s="14">
        <v>2</v>
      </c>
      <c r="I102" s="14">
        <v>2</v>
      </c>
      <c r="J102" s="13">
        <v>2.5853752652903683E-2</v>
      </c>
      <c r="K102" s="14">
        <v>4.095493662904709E-2</v>
      </c>
      <c r="L102" s="14">
        <v>4.095493662904709E-2</v>
      </c>
      <c r="M102" s="14">
        <v>4.095493662904709E-2</v>
      </c>
      <c r="N102" s="14">
        <v>1.2178018376225563E-2</v>
      </c>
      <c r="O102" s="14">
        <v>0</v>
      </c>
      <c r="P102" s="14">
        <v>0</v>
      </c>
      <c r="Q102" s="5">
        <v>4.095493662904709E-2</v>
      </c>
      <c r="R102" s="14">
        <v>4.1136586184039481E-2</v>
      </c>
      <c r="S102" s="14">
        <v>4.1136586184039481E-2</v>
      </c>
      <c r="T102" s="14">
        <v>4.1136586184039481E-2</v>
      </c>
      <c r="U102" s="14">
        <v>2.7156708920280992E-2</v>
      </c>
      <c r="V102" s="14">
        <v>2.5853752652903683E-2</v>
      </c>
      <c r="W102" s="14">
        <v>2.5853752652903683E-2</v>
      </c>
      <c r="X102" s="8">
        <v>4.1136586184039481E-2</v>
      </c>
      <c r="Z102" s="13" t="s">
        <v>11</v>
      </c>
      <c r="AA102" s="13">
        <f t="shared" si="30"/>
        <v>2.5853752652903683E-2</v>
      </c>
      <c r="AB102" s="5">
        <f t="shared" si="31"/>
        <v>4.095493662904709E-2</v>
      </c>
      <c r="AC102" s="5">
        <f t="shared" si="32"/>
        <v>4.1136586184039481E-2</v>
      </c>
      <c r="AD102" s="5"/>
    </row>
    <row r="103" spans="1:30" ht="15" thickBot="1" x14ac:dyDescent="0.4">
      <c r="A103" s="15" t="s">
        <v>12</v>
      </c>
      <c r="B103" s="15">
        <v>50.427515600002607</v>
      </c>
      <c r="C103" s="16">
        <v>50.427515600002607</v>
      </c>
      <c r="D103" s="16">
        <v>50.427515600002607</v>
      </c>
      <c r="E103" s="16">
        <v>0.67424305961801778</v>
      </c>
      <c r="F103" s="16">
        <v>0</v>
      </c>
      <c r="G103" s="16">
        <v>0</v>
      </c>
      <c r="H103" s="16">
        <v>4</v>
      </c>
      <c r="I103" s="16">
        <v>4</v>
      </c>
      <c r="J103" s="15">
        <v>5.3206273575540974E-2</v>
      </c>
      <c r="K103" s="16">
        <v>0.11095461884535684</v>
      </c>
      <c r="L103" s="16">
        <v>0.11095461884535684</v>
      </c>
      <c r="M103" s="16">
        <v>0.11095461884535684</v>
      </c>
      <c r="N103" s="16">
        <v>3.2739118169591519E-2</v>
      </c>
      <c r="O103" s="16">
        <v>0</v>
      </c>
      <c r="P103" s="16">
        <v>0</v>
      </c>
      <c r="Q103" s="17">
        <v>0.11095461884535684</v>
      </c>
      <c r="R103" s="16">
        <v>0.12346373422641327</v>
      </c>
      <c r="S103" s="16">
        <v>0.12346373422641327</v>
      </c>
      <c r="T103" s="16">
        <v>0.12346373422641327</v>
      </c>
      <c r="U103" s="16">
        <v>8.3254505320234595E-2</v>
      </c>
      <c r="V103" s="16">
        <v>5.3206273575540974E-2</v>
      </c>
      <c r="W103" s="16">
        <v>5.3206273575540974E-2</v>
      </c>
      <c r="X103" s="4">
        <v>0.12346373422641327</v>
      </c>
      <c r="Z103" s="15" t="s">
        <v>12</v>
      </c>
      <c r="AA103" s="15">
        <f t="shared" si="30"/>
        <v>5.3206273575540974E-2</v>
      </c>
      <c r="AB103" s="17">
        <f t="shared" si="31"/>
        <v>0.11095461884535684</v>
      </c>
      <c r="AC103" s="17">
        <f t="shared" si="32"/>
        <v>0.12346373422641327</v>
      </c>
      <c r="AD103" s="17"/>
    </row>
    <row r="104" spans="1:30" ht="15" thickBot="1" x14ac:dyDescent="0.4"/>
    <row r="105" spans="1:30" ht="15" thickBot="1" x14ac:dyDescent="0.4">
      <c r="A105" s="1" t="s">
        <v>43</v>
      </c>
      <c r="B105" s="3">
        <v>3</v>
      </c>
    </row>
    <row r="106" spans="1:30" ht="15" thickBot="1" x14ac:dyDescent="0.4">
      <c r="A106" s="1" t="s">
        <v>1</v>
      </c>
      <c r="B106" s="2" t="s">
        <v>29</v>
      </c>
      <c r="C106" s="3"/>
      <c r="AA106" s="27" t="s">
        <v>42</v>
      </c>
      <c r="AB106" s="28"/>
      <c r="AC106" s="14"/>
    </row>
    <row r="107" spans="1:30" ht="15" thickBot="1" x14ac:dyDescent="0.4">
      <c r="A107" s="1"/>
      <c r="B107" s="27" t="s">
        <v>31</v>
      </c>
      <c r="C107" s="12" t="s">
        <v>32</v>
      </c>
      <c r="D107" s="12" t="s">
        <v>33</v>
      </c>
      <c r="E107" s="12" t="s">
        <v>34</v>
      </c>
      <c r="F107" s="12" t="s">
        <v>35</v>
      </c>
      <c r="G107" s="12" t="s">
        <v>36</v>
      </c>
      <c r="H107" s="12" t="s">
        <v>37</v>
      </c>
      <c r="I107" s="12" t="s">
        <v>38</v>
      </c>
      <c r="J107" s="27" t="s">
        <v>13</v>
      </c>
      <c r="K107" s="12" t="s">
        <v>14</v>
      </c>
      <c r="L107" s="12" t="s">
        <v>15</v>
      </c>
      <c r="M107" s="12" t="s">
        <v>16</v>
      </c>
      <c r="N107" s="12" t="s">
        <v>17</v>
      </c>
      <c r="O107" s="12" t="s">
        <v>18</v>
      </c>
      <c r="P107" s="12" t="s">
        <v>19</v>
      </c>
      <c r="Q107" s="28" t="s">
        <v>20</v>
      </c>
      <c r="R107" s="12" t="s">
        <v>21</v>
      </c>
      <c r="S107" s="12" t="s">
        <v>22</v>
      </c>
      <c r="T107" s="12" t="s">
        <v>23</v>
      </c>
      <c r="U107" s="12" t="s">
        <v>24</v>
      </c>
      <c r="V107" s="12" t="s">
        <v>25</v>
      </c>
      <c r="W107" s="12" t="s">
        <v>26</v>
      </c>
      <c r="X107" s="7" t="s">
        <v>27</v>
      </c>
      <c r="AA107" s="6" t="s">
        <v>39</v>
      </c>
      <c r="AB107" s="3" t="s">
        <v>40</v>
      </c>
      <c r="AC107" s="3" t="s">
        <v>41</v>
      </c>
    </row>
    <row r="108" spans="1:30" x14ac:dyDescent="0.35">
      <c r="A108" s="27" t="s">
        <v>4</v>
      </c>
      <c r="B108" s="27" cm="1">
        <f t="array" ref="B108:X116">'Globals PS3'!B30:X38</f>
        <v>59.790162711999848</v>
      </c>
      <c r="C108" s="12">
        <v>59.790162711999848</v>
      </c>
      <c r="D108" s="12">
        <v>59.790162711999848</v>
      </c>
      <c r="E108" s="12">
        <v>0.82761880498780938</v>
      </c>
      <c r="F108" s="12">
        <v>0</v>
      </c>
      <c r="G108" s="12">
        <v>0</v>
      </c>
      <c r="H108" s="12">
        <v>72.12</v>
      </c>
      <c r="I108" s="12">
        <v>72.12</v>
      </c>
      <c r="J108" s="27">
        <v>0.929243821076149</v>
      </c>
      <c r="K108" s="12">
        <v>0.46707372476011161</v>
      </c>
      <c r="L108" s="12">
        <v>0.46707372476011161</v>
      </c>
      <c r="M108" s="12">
        <v>0.46707372476011161</v>
      </c>
      <c r="N108" s="12">
        <v>0.99705634293269951</v>
      </c>
      <c r="O108" s="12">
        <v>1</v>
      </c>
      <c r="P108" s="12">
        <v>1</v>
      </c>
      <c r="Q108" s="28">
        <v>0.46707372476011161</v>
      </c>
      <c r="R108" s="12">
        <v>0.43431686706207501</v>
      </c>
      <c r="S108" s="12">
        <v>0.43431686706207501</v>
      </c>
      <c r="T108" s="12">
        <v>0.43431686706207501</v>
      </c>
      <c r="U108" s="12">
        <v>0.92651336414351382</v>
      </c>
      <c r="V108" s="12">
        <v>0.929243821076149</v>
      </c>
      <c r="W108" s="12">
        <v>0.929243821076149</v>
      </c>
      <c r="X108" s="7">
        <v>0.43431686706207501</v>
      </c>
      <c r="Z108" s="27" t="s">
        <v>4</v>
      </c>
      <c r="AA108" s="27">
        <f t="shared" ref="AA108:AA116" si="33">J108</f>
        <v>0.929243821076149</v>
      </c>
      <c r="AB108" s="28">
        <f t="shared" ref="AB108:AB116" si="34">Q108</f>
        <v>0.46707372476011161</v>
      </c>
      <c r="AC108" s="28">
        <f t="shared" ref="AC108:AC116" si="35">X108</f>
        <v>0.43431686706207501</v>
      </c>
      <c r="AD108" s="28"/>
    </row>
    <row r="109" spans="1:30" x14ac:dyDescent="0.35">
      <c r="A109" s="13" t="s">
        <v>5</v>
      </c>
      <c r="B109" s="13">
        <v>13.644830231821061</v>
      </c>
      <c r="C109" s="14">
        <v>13.644830231821061</v>
      </c>
      <c r="D109" s="14">
        <v>13.644830231821061</v>
      </c>
      <c r="E109" s="14">
        <v>0.18311853971336589</v>
      </c>
      <c r="F109" s="14">
        <v>0</v>
      </c>
      <c r="G109" s="14">
        <v>0</v>
      </c>
      <c r="H109" s="14">
        <v>1.16619037896906</v>
      </c>
      <c r="I109" s="14">
        <v>1.16619037896906</v>
      </c>
      <c r="J109" s="13">
        <v>1.524430428424582E-2</v>
      </c>
      <c r="K109" s="14">
        <v>3.1353352847810649E-2</v>
      </c>
      <c r="L109" s="14">
        <v>3.1353352847810649E-2</v>
      </c>
      <c r="M109" s="14">
        <v>3.1353352847810649E-2</v>
      </c>
      <c r="N109" s="14">
        <v>9.0178631954481517E-3</v>
      </c>
      <c r="O109" s="14">
        <v>0</v>
      </c>
      <c r="P109" s="14">
        <v>0</v>
      </c>
      <c r="Q109" s="5">
        <v>3.1353352847810649E-2</v>
      </c>
      <c r="R109" s="14">
        <v>3.4392808385234043E-2</v>
      </c>
      <c r="S109" s="14">
        <v>3.4392808385234043E-2</v>
      </c>
      <c r="T109" s="14">
        <v>3.4392808385234043E-2</v>
      </c>
      <c r="U109" s="14">
        <v>1.7630067895652371E-2</v>
      </c>
      <c r="V109" s="14">
        <v>1.524430428424582E-2</v>
      </c>
      <c r="W109" s="14">
        <v>1.524430428424582E-2</v>
      </c>
      <c r="X109" s="8">
        <v>3.4392808385234043E-2</v>
      </c>
      <c r="Z109" s="13" t="s">
        <v>5</v>
      </c>
      <c r="AA109" s="13">
        <f t="shared" si="33"/>
        <v>1.524430428424582E-2</v>
      </c>
      <c r="AB109" s="5">
        <f t="shared" si="34"/>
        <v>3.1353352847810649E-2</v>
      </c>
      <c r="AC109" s="5">
        <f t="shared" si="35"/>
        <v>3.4392808385234043E-2</v>
      </c>
      <c r="AD109" s="5"/>
    </row>
    <row r="110" spans="1:30" x14ac:dyDescent="0.35">
      <c r="A110" s="13" t="s">
        <v>6</v>
      </c>
      <c r="B110" s="13">
        <v>37.870587000001251</v>
      </c>
      <c r="C110" s="14">
        <v>37.870587000001251</v>
      </c>
      <c r="D110" s="14">
        <v>37.870587000001251</v>
      </c>
      <c r="E110" s="14">
        <v>0.54884908695653989</v>
      </c>
      <c r="F110" s="14">
        <v>0</v>
      </c>
      <c r="G110" s="14">
        <v>0</v>
      </c>
      <c r="H110" s="14">
        <v>69</v>
      </c>
      <c r="I110" s="14">
        <v>69</v>
      </c>
      <c r="J110" s="13">
        <v>0.9178082191780822</v>
      </c>
      <c r="K110" s="14">
        <v>0.39722421277672149</v>
      </c>
      <c r="L110" s="14">
        <v>0.39722421277672149</v>
      </c>
      <c r="M110" s="14">
        <v>0.39722421277672149</v>
      </c>
      <c r="N110" s="14">
        <v>0.9639273544956225</v>
      </c>
      <c r="O110" s="14">
        <v>1</v>
      </c>
      <c r="P110" s="14">
        <v>1</v>
      </c>
      <c r="Q110" s="5">
        <v>0.39722421277672149</v>
      </c>
      <c r="R110" s="14">
        <v>0.36457564734301828</v>
      </c>
      <c r="S110" s="14">
        <v>0.36457564734301828</v>
      </c>
      <c r="T110" s="14">
        <v>0.36457564734301828</v>
      </c>
      <c r="U110" s="14">
        <v>0.88470044864666719</v>
      </c>
      <c r="V110" s="14">
        <v>0.9178082191780822</v>
      </c>
      <c r="W110" s="14">
        <v>0.9178082191780822</v>
      </c>
      <c r="X110" s="8">
        <v>0.36457564734301828</v>
      </c>
      <c r="Z110" s="13" t="s">
        <v>6</v>
      </c>
      <c r="AA110" s="13">
        <f t="shared" si="33"/>
        <v>0.9178082191780822</v>
      </c>
      <c r="AB110" s="5">
        <f t="shared" si="34"/>
        <v>0.39722421277672149</v>
      </c>
      <c r="AC110" s="5">
        <f t="shared" si="35"/>
        <v>0.36457564734301828</v>
      </c>
      <c r="AD110" s="5"/>
    </row>
    <row r="111" spans="1:30" x14ac:dyDescent="0.35">
      <c r="A111" s="13" t="s">
        <v>7</v>
      </c>
      <c r="B111" s="13">
        <v>51.085661200000573</v>
      </c>
      <c r="C111" s="14">
        <v>51.085661200000573</v>
      </c>
      <c r="D111" s="14">
        <v>51.085661200000573</v>
      </c>
      <c r="E111" s="14">
        <v>0.69980357808219962</v>
      </c>
      <c r="F111" s="14">
        <v>0</v>
      </c>
      <c r="G111" s="14">
        <v>0</v>
      </c>
      <c r="H111" s="14">
        <v>71</v>
      </c>
      <c r="I111" s="14">
        <v>71</v>
      </c>
      <c r="J111" s="13">
        <v>0.9178082191780822</v>
      </c>
      <c r="K111" s="14">
        <v>0.44760314032650622</v>
      </c>
      <c r="L111" s="14">
        <v>0.44760314032650622</v>
      </c>
      <c r="M111" s="14">
        <v>0.44760314032650622</v>
      </c>
      <c r="N111" s="14">
        <v>1</v>
      </c>
      <c r="O111" s="14">
        <v>1</v>
      </c>
      <c r="P111" s="14">
        <v>1</v>
      </c>
      <c r="Q111" s="5">
        <v>0.44760314032650622</v>
      </c>
      <c r="R111" s="14">
        <v>0.41081384112158792</v>
      </c>
      <c r="S111" s="14">
        <v>0.41081384112158792</v>
      </c>
      <c r="T111" s="14">
        <v>0.41081384112158792</v>
      </c>
      <c r="U111" s="14">
        <v>0.9178082191780822</v>
      </c>
      <c r="V111" s="14">
        <v>0.9178082191780822</v>
      </c>
      <c r="W111" s="14">
        <v>0.9178082191780822</v>
      </c>
      <c r="X111" s="8">
        <v>0.41081384112158792</v>
      </c>
      <c r="Z111" s="13" t="s">
        <v>7</v>
      </c>
      <c r="AA111" s="13">
        <f t="shared" si="33"/>
        <v>0.9178082191780822</v>
      </c>
      <c r="AB111" s="5">
        <f t="shared" si="34"/>
        <v>0.44760314032650622</v>
      </c>
      <c r="AC111" s="5">
        <f t="shared" si="35"/>
        <v>0.41081384112158792</v>
      </c>
      <c r="AD111" s="5"/>
    </row>
    <row r="112" spans="1:30" x14ac:dyDescent="0.35">
      <c r="A112" s="13" t="s">
        <v>8</v>
      </c>
      <c r="B112" s="13">
        <v>57.749333400000523</v>
      </c>
      <c r="C112" s="14">
        <v>57.749333400000523</v>
      </c>
      <c r="D112" s="14">
        <v>57.749333400000523</v>
      </c>
      <c r="E112" s="14">
        <v>0.79108675890411673</v>
      </c>
      <c r="F112" s="14">
        <v>0</v>
      </c>
      <c r="G112" s="14">
        <v>0</v>
      </c>
      <c r="H112" s="14">
        <v>73</v>
      </c>
      <c r="I112" s="14">
        <v>73</v>
      </c>
      <c r="J112" s="13">
        <v>0.9178082191780822</v>
      </c>
      <c r="K112" s="14">
        <v>0.46843986800430099</v>
      </c>
      <c r="L112" s="14">
        <v>0.46843986800430099</v>
      </c>
      <c r="M112" s="14">
        <v>0.46843986800430099</v>
      </c>
      <c r="N112" s="14">
        <v>1</v>
      </c>
      <c r="O112" s="14">
        <v>1</v>
      </c>
      <c r="P112" s="14">
        <v>1</v>
      </c>
      <c r="Q112" s="5">
        <v>0.46843986800430099</v>
      </c>
      <c r="R112" s="14">
        <v>0.42993796104504339</v>
      </c>
      <c r="S112" s="14">
        <v>0.42993796104504339</v>
      </c>
      <c r="T112" s="14">
        <v>0.42993796104504339</v>
      </c>
      <c r="U112" s="14">
        <v>0.9178082191780822</v>
      </c>
      <c r="V112" s="14">
        <v>0.9178082191780822</v>
      </c>
      <c r="W112" s="14">
        <v>0.9178082191780822</v>
      </c>
      <c r="X112" s="8">
        <v>0.42993796104504339</v>
      </c>
      <c r="Z112" s="13" t="s">
        <v>8</v>
      </c>
      <c r="AA112" s="13">
        <f t="shared" si="33"/>
        <v>0.9178082191780822</v>
      </c>
      <c r="AB112" s="5">
        <f t="shared" si="34"/>
        <v>0.46843986800430099</v>
      </c>
      <c r="AC112" s="5">
        <f t="shared" si="35"/>
        <v>0.42993796104504339</v>
      </c>
      <c r="AD112" s="5"/>
    </row>
    <row r="113" spans="1:30" x14ac:dyDescent="0.35">
      <c r="A113" s="13" t="s">
        <v>9</v>
      </c>
      <c r="B113" s="13">
        <v>66.835099799999341</v>
      </c>
      <c r="C113" s="14">
        <v>66.835099799999341</v>
      </c>
      <c r="D113" s="14">
        <v>66.835099799999341</v>
      </c>
      <c r="E113" s="14">
        <v>0.91554931232875814</v>
      </c>
      <c r="F113" s="14">
        <v>0</v>
      </c>
      <c r="G113" s="14">
        <v>0</v>
      </c>
      <c r="H113" s="14">
        <v>73</v>
      </c>
      <c r="I113" s="14">
        <v>73</v>
      </c>
      <c r="J113" s="13">
        <v>0.94366197183098588</v>
      </c>
      <c r="K113" s="14">
        <v>0.48609873036664358</v>
      </c>
      <c r="L113" s="14">
        <v>0.48609873036664358</v>
      </c>
      <c r="M113" s="14">
        <v>0.48609873036664358</v>
      </c>
      <c r="N113" s="14">
        <v>1</v>
      </c>
      <c r="O113" s="14">
        <v>1</v>
      </c>
      <c r="P113" s="14">
        <v>1</v>
      </c>
      <c r="Q113" s="5">
        <v>0.48609873036664358</v>
      </c>
      <c r="R113" s="14">
        <v>0.45559952633888767</v>
      </c>
      <c r="S113" s="14">
        <v>0.45559952633888767</v>
      </c>
      <c r="T113" s="14">
        <v>0.45559952633888767</v>
      </c>
      <c r="U113" s="14">
        <v>0.94366197183098588</v>
      </c>
      <c r="V113" s="14">
        <v>0.94366197183098588</v>
      </c>
      <c r="W113" s="14">
        <v>0.94366197183098588</v>
      </c>
      <c r="X113" s="8">
        <v>0.45559952633888767</v>
      </c>
      <c r="Z113" s="13" t="s">
        <v>9</v>
      </c>
      <c r="AA113" s="13">
        <f t="shared" si="33"/>
        <v>0.94366197183098588</v>
      </c>
      <c r="AB113" s="5">
        <f t="shared" si="34"/>
        <v>0.48609873036664358</v>
      </c>
      <c r="AC113" s="5">
        <f t="shared" si="35"/>
        <v>0.45559952633888767</v>
      </c>
      <c r="AD113" s="5"/>
    </row>
    <row r="114" spans="1:30" x14ac:dyDescent="0.35">
      <c r="A114" s="13" t="s">
        <v>10</v>
      </c>
      <c r="B114" s="13">
        <v>95.664135499998679</v>
      </c>
      <c r="C114" s="14">
        <v>95.664135499998679</v>
      </c>
      <c r="D114" s="14">
        <v>95.664135499998679</v>
      </c>
      <c r="E114" s="14">
        <v>1.3104676095890231</v>
      </c>
      <c r="F114" s="14">
        <v>0</v>
      </c>
      <c r="G114" s="14">
        <v>0</v>
      </c>
      <c r="H114" s="14">
        <v>73</v>
      </c>
      <c r="I114" s="14">
        <v>73</v>
      </c>
      <c r="J114" s="13">
        <v>0.97101449275362317</v>
      </c>
      <c r="K114" s="14">
        <v>0.53004772383069554</v>
      </c>
      <c r="L114" s="14">
        <v>0.53004772383069554</v>
      </c>
      <c r="M114" s="14">
        <v>0.53004772383069554</v>
      </c>
      <c r="N114" s="14">
        <v>1</v>
      </c>
      <c r="O114" s="14">
        <v>1</v>
      </c>
      <c r="P114" s="14">
        <v>1</v>
      </c>
      <c r="Q114" s="5">
        <v>0.53004772383069554</v>
      </c>
      <c r="R114" s="14">
        <v>0.5146840216906754</v>
      </c>
      <c r="S114" s="14">
        <v>0.5146840216906754</v>
      </c>
      <c r="T114" s="14">
        <v>0.5146840216906754</v>
      </c>
      <c r="U114" s="14">
        <v>0.97101449275362317</v>
      </c>
      <c r="V114" s="14">
        <v>0.97101449275362317</v>
      </c>
      <c r="W114" s="14">
        <v>0.97101449275362317</v>
      </c>
      <c r="X114" s="8">
        <v>0.5146840216906754</v>
      </c>
      <c r="Z114" s="13" t="s">
        <v>10</v>
      </c>
      <c r="AA114" s="13">
        <f t="shared" si="33"/>
        <v>0.97101449275362317</v>
      </c>
      <c r="AB114" s="5">
        <f t="shared" si="34"/>
        <v>0.53004772383069554</v>
      </c>
      <c r="AC114" s="5">
        <f t="shared" si="35"/>
        <v>0.5146840216906754</v>
      </c>
      <c r="AD114" s="5"/>
    </row>
    <row r="115" spans="1:30" x14ac:dyDescent="0.35">
      <c r="A115" s="13" t="s">
        <v>11</v>
      </c>
      <c r="B115" s="13">
        <v>15.749438599998768</v>
      </c>
      <c r="C115" s="14">
        <v>15.749438599998768</v>
      </c>
      <c r="D115" s="14">
        <v>15.749438599998768</v>
      </c>
      <c r="E115" s="14">
        <v>0.21574573424655852</v>
      </c>
      <c r="F115" s="14">
        <v>0</v>
      </c>
      <c r="G115" s="14">
        <v>0</v>
      </c>
      <c r="H115" s="14">
        <v>2</v>
      </c>
      <c r="I115" s="14">
        <v>2</v>
      </c>
      <c r="J115" s="13">
        <v>2.5853752652903683E-2</v>
      </c>
      <c r="K115" s="14">
        <v>3.8495590040137362E-2</v>
      </c>
      <c r="L115" s="14">
        <v>3.8495590040137362E-2</v>
      </c>
      <c r="M115" s="14">
        <v>3.8495590040137362E-2</v>
      </c>
      <c r="N115" s="14">
        <v>0</v>
      </c>
      <c r="O115" s="14">
        <v>0</v>
      </c>
      <c r="P115" s="14">
        <v>0</v>
      </c>
      <c r="Q115" s="5">
        <v>3.8495590040137362E-2</v>
      </c>
      <c r="R115" s="14">
        <v>4.4785685217299753E-2</v>
      </c>
      <c r="S115" s="14">
        <v>4.4785685217299753E-2</v>
      </c>
      <c r="T115" s="14">
        <v>4.4785685217299753E-2</v>
      </c>
      <c r="U115" s="14">
        <v>2.5853752652903683E-2</v>
      </c>
      <c r="V115" s="14">
        <v>2.5853752652903683E-2</v>
      </c>
      <c r="W115" s="14">
        <v>2.5853752652903683E-2</v>
      </c>
      <c r="X115" s="8">
        <v>4.4785685217299753E-2</v>
      </c>
      <c r="Z115" s="13" t="s">
        <v>11</v>
      </c>
      <c r="AA115" s="13">
        <f t="shared" si="33"/>
        <v>2.5853752652903683E-2</v>
      </c>
      <c r="AB115" s="5">
        <f t="shared" si="34"/>
        <v>3.8495590040137362E-2</v>
      </c>
      <c r="AC115" s="5">
        <f t="shared" si="35"/>
        <v>4.4785685217299753E-2</v>
      </c>
      <c r="AD115" s="5"/>
    </row>
    <row r="116" spans="1:30" ht="15" thickBot="1" x14ac:dyDescent="0.4">
      <c r="A116" s="15" t="s">
        <v>12</v>
      </c>
      <c r="B116" s="15">
        <v>57.793548499997428</v>
      </c>
      <c r="C116" s="16">
        <v>57.793548499997428</v>
      </c>
      <c r="D116" s="16">
        <v>57.793548499997428</v>
      </c>
      <c r="E116" s="16">
        <v>0.7616185226324832</v>
      </c>
      <c r="F116" s="16">
        <v>0</v>
      </c>
      <c r="G116" s="16">
        <v>0</v>
      </c>
      <c r="H116" s="16">
        <v>4</v>
      </c>
      <c r="I116" s="16">
        <v>4</v>
      </c>
      <c r="J116" s="15">
        <v>5.3206273575540974E-2</v>
      </c>
      <c r="K116" s="16">
        <v>0.13282351105397405</v>
      </c>
      <c r="L116" s="16">
        <v>0.13282351105397405</v>
      </c>
      <c r="M116" s="16">
        <v>0.13282351105397405</v>
      </c>
      <c r="N116" s="16">
        <v>3.6072645504377499E-2</v>
      </c>
      <c r="O116" s="16">
        <v>0</v>
      </c>
      <c r="P116" s="16">
        <v>0</v>
      </c>
      <c r="Q116" s="17">
        <v>0.13282351105397405</v>
      </c>
      <c r="R116" s="16">
        <v>0.15010837434765711</v>
      </c>
      <c r="S116" s="16">
        <v>0.15010837434765711</v>
      </c>
      <c r="T116" s="16">
        <v>0.15010837434765711</v>
      </c>
      <c r="U116" s="16">
        <v>8.6314044106955978E-2</v>
      </c>
      <c r="V116" s="16">
        <v>5.3206273575540974E-2</v>
      </c>
      <c r="W116" s="16">
        <v>5.3206273575540974E-2</v>
      </c>
      <c r="X116" s="4">
        <v>0.15010837434765711</v>
      </c>
      <c r="Z116" s="15" t="s">
        <v>12</v>
      </c>
      <c r="AA116" s="15">
        <f t="shared" si="33"/>
        <v>5.3206273575540974E-2</v>
      </c>
      <c r="AB116" s="17">
        <f t="shared" si="34"/>
        <v>0.13282351105397405</v>
      </c>
      <c r="AC116" s="17">
        <f t="shared" si="35"/>
        <v>0.15010837434765711</v>
      </c>
      <c r="AD116" s="17"/>
    </row>
  </sheetData>
  <conditionalFormatting sqref="AA4:AA12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{14AD6D0C-A6C0-4819-923B-9FB7B0307F29}</x14:id>
        </ext>
      </extLst>
    </cfRule>
  </conditionalFormatting>
  <conditionalFormatting sqref="AB4:AB12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{74B7CE32-7FB7-4B6B-A5F0-949B5E6C5A45}</x14:id>
        </ext>
      </extLst>
    </cfRule>
  </conditionalFormatting>
  <conditionalFormatting sqref="AC4:AC12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{5EF00A34-4DAD-4B93-8856-E9DBAAC91DC0}</x14:id>
        </ext>
      </extLst>
    </cfRule>
  </conditionalFormatting>
  <conditionalFormatting sqref="AA17:AA25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{A6201F20-598D-4B13-AB54-15AE6EE97B19}</x14:id>
        </ext>
      </extLst>
    </cfRule>
  </conditionalFormatting>
  <conditionalFormatting sqref="AB17:AB25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{8412A50E-B05A-4E11-979E-7CB62DEA7FD4}</x14:id>
        </ext>
      </extLst>
    </cfRule>
  </conditionalFormatting>
  <conditionalFormatting sqref="AC17:AC25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{9E607CB8-0744-498B-AE26-5A3F6A3E94D3}</x14:id>
        </ext>
      </extLst>
    </cfRule>
  </conditionalFormatting>
  <conditionalFormatting sqref="AA30:AA38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{C551F06B-0E49-4542-B749-DCF03DA14F4E}</x14:id>
        </ext>
      </extLst>
    </cfRule>
  </conditionalFormatting>
  <conditionalFormatting sqref="AB30:AB38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{37E9ED53-8DC9-499D-B495-ECB0A255B0E2}</x14:id>
        </ext>
      </extLst>
    </cfRule>
  </conditionalFormatting>
  <conditionalFormatting sqref="AC30:AC38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{08922563-F288-4E8E-A04C-1B6F42283B21}</x14:id>
        </ext>
      </extLst>
    </cfRule>
  </conditionalFormatting>
  <conditionalFormatting sqref="AA43:AA51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{5714B0C0-430E-4202-BC39-8A3A34A50845}</x14:id>
        </ext>
      </extLst>
    </cfRule>
  </conditionalFormatting>
  <conditionalFormatting sqref="AB43:AB51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{D6B06D17-47C8-401C-9DDA-50CFD5C50853}</x14:id>
        </ext>
      </extLst>
    </cfRule>
  </conditionalFormatting>
  <conditionalFormatting sqref="AC43:AC51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{B3304628-2945-4416-8929-48B52B69AF86}</x14:id>
        </ext>
      </extLst>
    </cfRule>
  </conditionalFormatting>
  <conditionalFormatting sqref="AA56:AA64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{A5F9B533-8FC7-4C3F-8273-67E32C432FA4}</x14:id>
        </ext>
      </extLst>
    </cfRule>
  </conditionalFormatting>
  <conditionalFormatting sqref="AB56:AB64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{4D8AF77A-8B24-4A5F-AB9B-7978C518FB94}</x14:id>
        </ext>
      </extLst>
    </cfRule>
  </conditionalFormatting>
  <conditionalFormatting sqref="AC56:AC64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{A4C7C975-5A52-4EDA-8351-C1D0553FB508}</x14:id>
        </ext>
      </extLst>
    </cfRule>
  </conditionalFormatting>
  <conditionalFormatting sqref="AA69:AA77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{47CDB036-9C2B-4291-9E81-F7ADBF3E9C42}</x14:id>
        </ext>
      </extLst>
    </cfRule>
  </conditionalFormatting>
  <conditionalFormatting sqref="AB69:AB77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{851DF2D4-54B0-4EDE-87F9-15F379991E36}</x14:id>
        </ext>
      </extLst>
    </cfRule>
  </conditionalFormatting>
  <conditionalFormatting sqref="AC69:AC77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{B92BE308-B7E4-4AE8-9DC6-E603005D711B}</x14:id>
        </ext>
      </extLst>
    </cfRule>
  </conditionalFormatting>
  <conditionalFormatting sqref="AA82:AA90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{9430F6E2-AB33-4B44-80DD-084FC3D418BC}</x14:id>
        </ext>
      </extLst>
    </cfRule>
  </conditionalFormatting>
  <conditionalFormatting sqref="AB82:AB90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{549A5ACE-1A5A-49C9-A702-DB52A2306D64}</x14:id>
        </ext>
      </extLst>
    </cfRule>
  </conditionalFormatting>
  <conditionalFormatting sqref="AC82:AC90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{B5BC4DA6-33DC-438D-840E-83E713E2C9E7}</x14:id>
        </ext>
      </extLst>
    </cfRule>
  </conditionalFormatting>
  <conditionalFormatting sqref="AA95:AA103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{4B3CF26E-6157-4119-84E4-ADA90B58851F}</x14:id>
        </ext>
      </extLst>
    </cfRule>
  </conditionalFormatting>
  <conditionalFormatting sqref="AB95:AB103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{DF522B55-6CEA-40C8-AD15-998AC0BF9FE0}</x14:id>
        </ext>
      </extLst>
    </cfRule>
  </conditionalFormatting>
  <conditionalFormatting sqref="AC95:AC103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{C1B51E53-2BDD-4D18-9E42-A8BC3343D688}</x14:id>
        </ext>
      </extLst>
    </cfRule>
  </conditionalFormatting>
  <conditionalFormatting sqref="AA108:AA116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{121FEBA0-A072-4658-81D4-47C48A9917DC}</x14:id>
        </ext>
      </extLst>
    </cfRule>
  </conditionalFormatting>
  <conditionalFormatting sqref="AB108:AB116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{16EC3BC0-6DC8-4F2C-BDAD-A54CC487A9DB}</x14:id>
        </ext>
      </extLst>
    </cfRule>
  </conditionalFormatting>
  <conditionalFormatting sqref="AC108:AC116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{AE84A3EF-583A-4151-928B-B405E1CFA5A7}</x14:id>
        </ext>
      </extLst>
    </cfRule>
  </conditionalFormatting>
  <conditionalFormatting sqref="AH4:AJ12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{00000000-000E-0000-0400-000002000000}</x14:id>
        </ext>
      </extLst>
    </cfRule>
    <cfRule type="colorScale" priority="3">
      <colorScale>
        <cfvo type="num" val="0"/>
        <cfvo type="num" val="1"/>
        <color rgb="FFFF0000"/>
        <color theme="0"/>
      </colorScale>
    </cfRule>
  </conditionalFormatting>
  <conditionalFormatting sqref="AH16:AJ24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{E179C12B-A4A8-49EA-9456-E87984F4EC7F}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AD6D0C-A6C0-4819-923B-9FB7B0307F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4B7CE32-7FB7-4B6B-A5F0-949B5E6C5A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5EF00A34-4DAD-4B93-8856-E9DBAAC91D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A6201F20-598D-4B13-AB54-15AE6EE97B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8412A50E-B05A-4E11-979E-7CB62DEA7F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9E607CB8-0744-498B-AE26-5A3F6A3E94D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C551F06B-0E49-4542-B749-DCF03DA14F4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37E9ED53-8DC9-499D-B495-ECB0A255B0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08922563-F288-4E8E-A04C-1B6F42283B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5714B0C0-430E-4202-BC39-8A3A34A508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6B06D17-47C8-401C-9DDA-50CFD5C508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B3304628-2945-4416-8929-48B52B69AF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A5F9B533-8FC7-4C3F-8273-67E32C432F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4D8AF77A-8B24-4A5F-AB9B-7978C518FB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A4C7C975-5A52-4EDA-8351-C1D0553FB50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47CDB036-9C2B-4291-9E81-F7ADBF3E9C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851DF2D4-54B0-4EDE-87F9-15F379991E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B92BE308-B7E4-4AE8-9DC6-E603005D71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9430F6E2-AB33-4B44-80DD-084FC3D418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549A5ACE-1A5A-49C9-A702-DB52A2306D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B5BC4DA6-33DC-438D-840E-83E713E2C9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4B3CF26E-6157-4119-84E4-ADA90B5885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DF522B55-6CEA-40C8-AD15-998AC0BF9FE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C1B51E53-2BDD-4D18-9E42-A8BC3343D6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21FEBA0-A072-4658-81D4-47C48A9917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16EC3BC0-6DC8-4F2C-BDAD-A54CC487A9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AE84A3EF-583A-4151-928B-B405E1CFA5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00000000-000E-0000-0400-00000200000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  <x14:conditionalFormatting xmlns:xm="http://schemas.microsoft.com/office/excel/2006/main">
          <x14:cfRule type="dataBar" id="{E179C12B-A4A8-49EA-9456-E87984F4EC7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AH16:AJ24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11E87713-31C6-4D7E-A45D-6EDBCEF558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Seqa'!AA17:AC17</xm:f>
              <xm:sqref>AD17</xm:sqref>
            </x14:sparkline>
            <x14:sparkline>
              <xm:f>'Globals All-Problems Seqa'!AA18:AC18</xm:f>
              <xm:sqref>AD18</xm:sqref>
            </x14:sparkline>
            <x14:sparkline>
              <xm:f>'Globals All-Problems Seqa'!AA19:AC19</xm:f>
              <xm:sqref>AD19</xm:sqref>
            </x14:sparkline>
            <x14:sparkline>
              <xm:f>'Globals All-Problems Seqa'!AA20:AC20</xm:f>
              <xm:sqref>AD20</xm:sqref>
            </x14:sparkline>
            <x14:sparkline>
              <xm:f>'Globals All-Problems Seqa'!AA21:AC21</xm:f>
              <xm:sqref>AD21</xm:sqref>
            </x14:sparkline>
            <x14:sparkline>
              <xm:f>'Globals All-Problems Seqa'!AA22:AC22</xm:f>
              <xm:sqref>AD22</xm:sqref>
            </x14:sparkline>
            <x14:sparkline>
              <xm:f>'Globals All-Problems Seqa'!AA23:AC23</xm:f>
              <xm:sqref>AD23</xm:sqref>
            </x14:sparkline>
            <x14:sparkline>
              <xm:f>'Globals All-Problems Seqa'!AA24:AC24</xm:f>
              <xm:sqref>AD24</xm:sqref>
            </x14:sparkline>
            <x14:sparkline>
              <xm:f>'Globals All-Problems Seqa'!AA25:AC25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8F2E9596-D590-46E9-9A6A-A82FC988C2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Seqa'!AA4:AC4</xm:f>
              <xm:sqref>AD4</xm:sqref>
            </x14:sparkline>
            <x14:sparkline>
              <xm:f>'Globals All-Problems Seqa'!AA5:AC5</xm:f>
              <xm:sqref>AD5</xm:sqref>
            </x14:sparkline>
            <x14:sparkline>
              <xm:f>'Globals All-Problems Seqa'!AA6:AC6</xm:f>
              <xm:sqref>AD6</xm:sqref>
            </x14:sparkline>
            <x14:sparkline>
              <xm:f>'Globals All-Problems Seqa'!AA7:AC7</xm:f>
              <xm:sqref>AD7</xm:sqref>
            </x14:sparkline>
            <x14:sparkline>
              <xm:f>'Globals All-Problems Seqa'!AA8:AC8</xm:f>
              <xm:sqref>AD8</xm:sqref>
            </x14:sparkline>
            <x14:sparkline>
              <xm:f>'Globals All-Problems Seqa'!AA9:AC9</xm:f>
              <xm:sqref>AD9</xm:sqref>
            </x14:sparkline>
            <x14:sparkline>
              <xm:f>'Globals All-Problems Seqa'!AA10:AC10</xm:f>
              <xm:sqref>AD10</xm:sqref>
            </x14:sparkline>
            <x14:sparkline>
              <xm:f>'Globals All-Problems Seqa'!AA11:AC11</xm:f>
              <xm:sqref>AD11</xm:sqref>
            </x14:sparkline>
            <x14:sparkline>
              <xm:f>'Globals All-Problems Seqa'!AA12:AC12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6B30168-7999-43B9-80BB-A0864A7B80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Seqa'!AA30:AC30</xm:f>
              <xm:sqref>AD30</xm:sqref>
            </x14:sparkline>
            <x14:sparkline>
              <xm:f>'Globals All-Problems Seqa'!AA31:AC31</xm:f>
              <xm:sqref>AD31</xm:sqref>
            </x14:sparkline>
            <x14:sparkline>
              <xm:f>'Globals All-Problems Seqa'!AA32:AC32</xm:f>
              <xm:sqref>AD32</xm:sqref>
            </x14:sparkline>
            <x14:sparkline>
              <xm:f>'Globals All-Problems Seqa'!AA33:AC33</xm:f>
              <xm:sqref>AD33</xm:sqref>
            </x14:sparkline>
            <x14:sparkline>
              <xm:f>'Globals All-Problems Seqa'!AA34:AC34</xm:f>
              <xm:sqref>AD34</xm:sqref>
            </x14:sparkline>
            <x14:sparkline>
              <xm:f>'Globals All-Problems Seqa'!AA35:AC35</xm:f>
              <xm:sqref>AD35</xm:sqref>
            </x14:sparkline>
            <x14:sparkline>
              <xm:f>'Globals All-Problems Seqa'!AA36:AC36</xm:f>
              <xm:sqref>AD36</xm:sqref>
            </x14:sparkline>
            <x14:sparkline>
              <xm:f>'Globals All-Problems Seqa'!AA37:AC37</xm:f>
              <xm:sqref>AD37</xm:sqref>
            </x14:sparkline>
            <x14:sparkline>
              <xm:f>'Globals All-Problems Seqa'!AA38:AC38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E7B2CF59-D4AD-446A-BADC-A1DC4FDDAE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Seqa'!AA43:AC43</xm:f>
              <xm:sqref>AD43</xm:sqref>
            </x14:sparkline>
            <x14:sparkline>
              <xm:f>'Globals All-Problems Seqa'!AA44:AC44</xm:f>
              <xm:sqref>AD44</xm:sqref>
            </x14:sparkline>
            <x14:sparkline>
              <xm:f>'Globals All-Problems Seqa'!AA45:AC45</xm:f>
              <xm:sqref>AD45</xm:sqref>
            </x14:sparkline>
            <x14:sparkline>
              <xm:f>'Globals All-Problems Seqa'!AA46:AC46</xm:f>
              <xm:sqref>AD46</xm:sqref>
            </x14:sparkline>
            <x14:sparkline>
              <xm:f>'Globals All-Problems Seqa'!AA47:AC47</xm:f>
              <xm:sqref>AD47</xm:sqref>
            </x14:sparkline>
            <x14:sparkline>
              <xm:f>'Globals All-Problems Seqa'!AA48:AC48</xm:f>
              <xm:sqref>AD48</xm:sqref>
            </x14:sparkline>
            <x14:sparkline>
              <xm:f>'Globals All-Problems Seqa'!AA49:AC49</xm:f>
              <xm:sqref>AD49</xm:sqref>
            </x14:sparkline>
            <x14:sparkline>
              <xm:f>'Globals All-Problems Seqa'!AA50:AC50</xm:f>
              <xm:sqref>AD50</xm:sqref>
            </x14:sparkline>
            <x14:sparkline>
              <xm:f>'Globals All-Problems Seqa'!AA51:AC51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6154E76E-ABE3-4EA8-87C4-DA9A12AF6E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Seqa'!AA56:AC56</xm:f>
              <xm:sqref>AD56</xm:sqref>
            </x14:sparkline>
            <x14:sparkline>
              <xm:f>'Globals All-Problems Seqa'!AA57:AC57</xm:f>
              <xm:sqref>AD57</xm:sqref>
            </x14:sparkline>
            <x14:sparkline>
              <xm:f>'Globals All-Problems Seqa'!AA58:AC58</xm:f>
              <xm:sqref>AD58</xm:sqref>
            </x14:sparkline>
            <x14:sparkline>
              <xm:f>'Globals All-Problems Seqa'!AA59:AC59</xm:f>
              <xm:sqref>AD59</xm:sqref>
            </x14:sparkline>
            <x14:sparkline>
              <xm:f>'Globals All-Problems Seqa'!AA60:AC60</xm:f>
              <xm:sqref>AD60</xm:sqref>
            </x14:sparkline>
            <x14:sparkline>
              <xm:f>'Globals All-Problems Seqa'!AA61:AC61</xm:f>
              <xm:sqref>AD61</xm:sqref>
            </x14:sparkline>
            <x14:sparkline>
              <xm:f>'Globals All-Problems Seqa'!AA62:AC62</xm:f>
              <xm:sqref>AD62</xm:sqref>
            </x14:sparkline>
            <x14:sparkline>
              <xm:f>'Globals All-Problems Seqa'!AA63:AC63</xm:f>
              <xm:sqref>AD63</xm:sqref>
            </x14:sparkline>
            <x14:sparkline>
              <xm:f>'Globals All-Problems Seqa'!AA64:AC64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7F0142B3-1717-4FC5-9B83-3F2D1365B64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Seqa'!AA69:AC69</xm:f>
              <xm:sqref>AD69</xm:sqref>
            </x14:sparkline>
            <x14:sparkline>
              <xm:f>'Globals All-Problems Seqa'!AA70:AC70</xm:f>
              <xm:sqref>AD70</xm:sqref>
            </x14:sparkline>
            <x14:sparkline>
              <xm:f>'Globals All-Problems Seqa'!AA71:AC71</xm:f>
              <xm:sqref>AD71</xm:sqref>
            </x14:sparkline>
            <x14:sparkline>
              <xm:f>'Globals All-Problems Seqa'!AA72:AC72</xm:f>
              <xm:sqref>AD72</xm:sqref>
            </x14:sparkline>
            <x14:sparkline>
              <xm:f>'Globals All-Problems Seqa'!AA73:AC73</xm:f>
              <xm:sqref>AD73</xm:sqref>
            </x14:sparkline>
            <x14:sparkline>
              <xm:f>'Globals All-Problems Seqa'!AA74:AC74</xm:f>
              <xm:sqref>AD74</xm:sqref>
            </x14:sparkline>
            <x14:sparkline>
              <xm:f>'Globals All-Problems Seqa'!AA75:AC75</xm:f>
              <xm:sqref>AD75</xm:sqref>
            </x14:sparkline>
            <x14:sparkline>
              <xm:f>'Globals All-Problems Seqa'!AA76:AC76</xm:f>
              <xm:sqref>AD76</xm:sqref>
            </x14:sparkline>
            <x14:sparkline>
              <xm:f>'Globals All-Problems Seqa'!AA77:AC77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9616F42B-B073-4137-A480-41EBBD9B2B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Seqa'!AA108:AC108</xm:f>
              <xm:sqref>AD108</xm:sqref>
            </x14:sparkline>
            <x14:sparkline>
              <xm:f>'Globals All-Problems Seqa'!AA109:AC109</xm:f>
              <xm:sqref>AD109</xm:sqref>
            </x14:sparkline>
            <x14:sparkline>
              <xm:f>'Globals All-Problems Seqa'!AA110:AC110</xm:f>
              <xm:sqref>AD110</xm:sqref>
            </x14:sparkline>
            <x14:sparkline>
              <xm:f>'Globals All-Problems Seqa'!AA111:AC111</xm:f>
              <xm:sqref>AD111</xm:sqref>
            </x14:sparkline>
            <x14:sparkline>
              <xm:f>'Globals All-Problems Seqa'!AA112:AC112</xm:f>
              <xm:sqref>AD112</xm:sqref>
            </x14:sparkline>
            <x14:sparkline>
              <xm:f>'Globals All-Problems Seqa'!AA113:AC113</xm:f>
              <xm:sqref>AD113</xm:sqref>
            </x14:sparkline>
            <x14:sparkline>
              <xm:f>'Globals All-Problems Seqa'!AA114:AC114</xm:f>
              <xm:sqref>AD114</xm:sqref>
            </x14:sparkline>
            <x14:sparkline>
              <xm:f>'Globals All-Problems Seqa'!AA115:AC115</xm:f>
              <xm:sqref>AD115</xm:sqref>
            </x14:sparkline>
            <x14:sparkline>
              <xm:f>'Globals All-Problems Seqa'!AA116:AC116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D8F36CF8-1CEB-4CF5-A1EB-2766DA5895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Seqa'!AA95:AC95</xm:f>
              <xm:sqref>AD95</xm:sqref>
            </x14:sparkline>
            <x14:sparkline>
              <xm:f>'Globals All-Problems Seqa'!AA96:AC96</xm:f>
              <xm:sqref>AD96</xm:sqref>
            </x14:sparkline>
            <x14:sparkline>
              <xm:f>'Globals All-Problems Seqa'!AA97:AC97</xm:f>
              <xm:sqref>AD97</xm:sqref>
            </x14:sparkline>
            <x14:sparkline>
              <xm:f>'Globals All-Problems Seqa'!AA98:AC98</xm:f>
              <xm:sqref>AD98</xm:sqref>
            </x14:sparkline>
            <x14:sparkline>
              <xm:f>'Globals All-Problems Seqa'!AA99:AC99</xm:f>
              <xm:sqref>AD99</xm:sqref>
            </x14:sparkline>
            <x14:sparkline>
              <xm:f>'Globals All-Problems Seqa'!AA100:AC100</xm:f>
              <xm:sqref>AD100</xm:sqref>
            </x14:sparkline>
            <x14:sparkline>
              <xm:f>'Globals All-Problems Seqa'!AA101:AC101</xm:f>
              <xm:sqref>AD101</xm:sqref>
            </x14:sparkline>
            <x14:sparkline>
              <xm:f>'Globals All-Problems Seqa'!AA102:AC102</xm:f>
              <xm:sqref>AD102</xm:sqref>
            </x14:sparkline>
            <x14:sparkline>
              <xm:f>'Globals All-Problems Seqa'!AA103:AC103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1C2C946D-41D5-4D70-A5B9-8B428C8073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Seqa'!AA82:AC82</xm:f>
              <xm:sqref>AD82</xm:sqref>
            </x14:sparkline>
            <x14:sparkline>
              <xm:f>'Globals All-Problems Seqa'!AA83:AC83</xm:f>
              <xm:sqref>AD83</xm:sqref>
            </x14:sparkline>
            <x14:sparkline>
              <xm:f>'Globals All-Problems Seqa'!AA84:AC84</xm:f>
              <xm:sqref>AD84</xm:sqref>
            </x14:sparkline>
            <x14:sparkline>
              <xm:f>'Globals All-Problems Seqa'!AA85:AC85</xm:f>
              <xm:sqref>AD85</xm:sqref>
            </x14:sparkline>
            <x14:sparkline>
              <xm:f>'Globals All-Problems Seqa'!AA86:AC86</xm:f>
              <xm:sqref>AD86</xm:sqref>
            </x14:sparkline>
            <x14:sparkline>
              <xm:f>'Globals All-Problems Seqa'!AA87:AC87</xm:f>
              <xm:sqref>AD87</xm:sqref>
            </x14:sparkline>
            <x14:sparkline>
              <xm:f>'Globals All-Problems Seqa'!AA88:AC88</xm:f>
              <xm:sqref>AD88</xm:sqref>
            </x14:sparkline>
            <x14:sparkline>
              <xm:f>'Globals All-Problems Seqa'!AA89:AC89</xm:f>
              <xm:sqref>AD89</xm:sqref>
            </x14:sparkline>
            <x14:sparkline>
              <xm:f>'Globals All-Problems Seqa'!AA90:AC90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07EF4BC4-F109-451B-9635-34745E1F2D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Seqa'!AH4:AJ4</xm:f>
              <xm:sqref>AK4</xm:sqref>
            </x14:sparkline>
            <x14:sparkline>
              <xm:f>'Globals All-Problems Seqa'!AH5:AJ5</xm:f>
              <xm:sqref>AK5</xm:sqref>
            </x14:sparkline>
            <x14:sparkline>
              <xm:f>'Globals All-Problems Seqa'!AH6:AJ6</xm:f>
              <xm:sqref>AK6</xm:sqref>
            </x14:sparkline>
            <x14:sparkline>
              <xm:f>'Globals All-Problems Seqa'!AH7:AJ7</xm:f>
              <xm:sqref>AK7</xm:sqref>
            </x14:sparkline>
            <x14:sparkline>
              <xm:f>'Globals All-Problems Seqa'!AH8:AJ8</xm:f>
              <xm:sqref>AK8</xm:sqref>
            </x14:sparkline>
            <x14:sparkline>
              <xm:f>'Globals All-Problems Seqa'!AH9:AJ9</xm:f>
              <xm:sqref>AK9</xm:sqref>
            </x14:sparkline>
            <x14:sparkline>
              <xm:f>'Globals All-Problems Seqa'!AH10:AJ10</xm:f>
              <xm:sqref>AK10</xm:sqref>
            </x14:sparkline>
            <x14:sparkline>
              <xm:f>'Globals All-Problems Seqa'!AH11:AJ11</xm:f>
              <xm:sqref>AK11</xm:sqref>
            </x14:sparkline>
            <x14:sparkline>
              <xm:f>'Globals All-Problems Seqa'!AH12:AJ12</xm:f>
              <xm:sqref>AK12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48E-8B48-4C6E-9C6E-C98F247A2F22}">
  <dimension ref="A1:EN89"/>
  <sheetViews>
    <sheetView workbookViewId="0">
      <selection activeCell="H14" sqref="H14"/>
    </sheetView>
  </sheetViews>
  <sheetFormatPr defaultRowHeight="14.5" x14ac:dyDescent="0.35"/>
  <sheetData>
    <row r="1" spans="1:144" ht="15" thickBot="1" x14ac:dyDescent="0.4">
      <c r="A1" s="1" t="s">
        <v>43</v>
      </c>
      <c r="B1" s="3">
        <v>1</v>
      </c>
    </row>
    <row r="2" spans="1:144" ht="15" thickBot="1" x14ac:dyDescent="0.4">
      <c r="A2" s="4" t="s">
        <v>50</v>
      </c>
      <c r="B2" s="17" t="s">
        <v>51</v>
      </c>
      <c r="C2" s="42" t="s">
        <v>52</v>
      </c>
      <c r="D2" s="43" t="s">
        <v>53</v>
      </c>
      <c r="E2" s="43" t="s">
        <v>54</v>
      </c>
      <c r="F2" s="43" t="s">
        <v>55</v>
      </c>
      <c r="G2" s="43" t="s">
        <v>56</v>
      </c>
      <c r="H2" s="43" t="s">
        <v>57</v>
      </c>
      <c r="I2" s="43" t="s">
        <v>58</v>
      </c>
      <c r="J2" s="43" t="s">
        <v>59</v>
      </c>
      <c r="K2" s="43" t="s">
        <v>60</v>
      </c>
      <c r="L2" s="43" t="s">
        <v>61</v>
      </c>
      <c r="M2" s="43" t="s">
        <v>62</v>
      </c>
      <c r="N2" s="43" t="s">
        <v>63</v>
      </c>
      <c r="O2" s="43" t="s">
        <v>64</v>
      </c>
      <c r="P2" s="43" t="s">
        <v>65</v>
      </c>
      <c r="Q2" s="43" t="s">
        <v>66</v>
      </c>
      <c r="R2" s="43" t="s">
        <v>67</v>
      </c>
      <c r="S2" s="43" t="s">
        <v>68</v>
      </c>
      <c r="T2" s="43" t="s">
        <v>69</v>
      </c>
      <c r="U2" s="43" t="s">
        <v>13</v>
      </c>
      <c r="V2" s="43" t="s">
        <v>70</v>
      </c>
      <c r="W2" s="43" t="s">
        <v>71</v>
      </c>
      <c r="X2" s="43" t="s">
        <v>16</v>
      </c>
      <c r="Y2" s="43" t="s">
        <v>17</v>
      </c>
      <c r="Z2" s="43" t="s">
        <v>18</v>
      </c>
      <c r="AA2" s="43" t="s">
        <v>19</v>
      </c>
      <c r="AB2" s="43" t="s">
        <v>20</v>
      </c>
      <c r="AC2" s="43" t="s">
        <v>72</v>
      </c>
      <c r="AD2" s="43" t="s">
        <v>73</v>
      </c>
      <c r="AE2" s="43" t="s">
        <v>23</v>
      </c>
      <c r="AF2" s="43" t="s">
        <v>24</v>
      </c>
      <c r="AG2" s="43" t="s">
        <v>25</v>
      </c>
      <c r="AH2" s="43" t="s">
        <v>26</v>
      </c>
      <c r="AI2" s="43" t="s">
        <v>27</v>
      </c>
      <c r="AJ2" s="43" t="s">
        <v>74</v>
      </c>
      <c r="AK2" s="43" t="s">
        <v>75</v>
      </c>
      <c r="AL2" s="43" t="s">
        <v>76</v>
      </c>
      <c r="AM2" s="43" t="s">
        <v>77</v>
      </c>
      <c r="AN2" s="43" t="s">
        <v>78</v>
      </c>
      <c r="AO2" s="43" t="s">
        <v>79</v>
      </c>
      <c r="AP2" s="43" t="s">
        <v>80</v>
      </c>
      <c r="AQ2" s="43" t="s">
        <v>81</v>
      </c>
      <c r="AR2" s="43" t="s">
        <v>82</v>
      </c>
      <c r="AS2" s="43" t="s">
        <v>83</v>
      </c>
      <c r="AT2" s="43" t="s">
        <v>84</v>
      </c>
      <c r="AU2" s="43" t="s">
        <v>85</v>
      </c>
      <c r="AV2" s="43" t="s">
        <v>86</v>
      </c>
      <c r="AW2" s="43" t="s">
        <v>87</v>
      </c>
      <c r="AX2" s="43" t="s">
        <v>88</v>
      </c>
      <c r="AY2" s="43" t="s">
        <v>89</v>
      </c>
      <c r="AZ2" s="43" t="s">
        <v>90</v>
      </c>
      <c r="BA2" s="43" t="s">
        <v>91</v>
      </c>
      <c r="BB2" s="43" t="s">
        <v>92</v>
      </c>
      <c r="BC2" s="43" t="s">
        <v>93</v>
      </c>
      <c r="BD2" s="43" t="s">
        <v>94</v>
      </c>
      <c r="BE2" s="43" t="s">
        <v>95</v>
      </c>
      <c r="BF2" s="43" t="s">
        <v>96</v>
      </c>
      <c r="BG2" s="43" t="s">
        <v>97</v>
      </c>
      <c r="BH2" s="43" t="s">
        <v>98</v>
      </c>
      <c r="BI2" s="43" t="s">
        <v>99</v>
      </c>
      <c r="BJ2" s="43" t="s">
        <v>100</v>
      </c>
      <c r="BK2" s="43" t="s">
        <v>101</v>
      </c>
      <c r="BL2" s="43" t="s">
        <v>102</v>
      </c>
      <c r="BM2" s="43" t="s">
        <v>103</v>
      </c>
      <c r="BN2" s="43" t="s">
        <v>104</v>
      </c>
      <c r="BO2" s="43" t="s">
        <v>105</v>
      </c>
      <c r="BP2" s="43" t="s">
        <v>106</v>
      </c>
      <c r="BQ2" s="43" t="s">
        <v>107</v>
      </c>
      <c r="BR2" s="43" t="s">
        <v>108</v>
      </c>
      <c r="BS2" s="43" t="s">
        <v>109</v>
      </c>
      <c r="BT2" s="43" t="s">
        <v>110</v>
      </c>
      <c r="BU2" s="43" t="s">
        <v>111</v>
      </c>
      <c r="BV2" s="43" t="s">
        <v>112</v>
      </c>
      <c r="BW2" s="43" t="s">
        <v>113</v>
      </c>
      <c r="BX2" s="43" t="s">
        <v>114</v>
      </c>
      <c r="BY2" s="43" t="s">
        <v>115</v>
      </c>
      <c r="BZ2" s="43" t="s">
        <v>116</v>
      </c>
      <c r="CA2" s="43" t="s">
        <v>117</v>
      </c>
      <c r="CB2" s="43" t="s">
        <v>118</v>
      </c>
      <c r="CC2" s="43" t="s">
        <v>119</v>
      </c>
      <c r="CD2" s="43" t="s">
        <v>120</v>
      </c>
      <c r="CE2" s="43" t="s">
        <v>121</v>
      </c>
      <c r="CF2" s="43" t="s">
        <v>122</v>
      </c>
      <c r="CG2" s="43" t="s">
        <v>123</v>
      </c>
      <c r="CH2" s="43" t="s">
        <v>124</v>
      </c>
      <c r="CI2" s="43" t="s">
        <v>125</v>
      </c>
      <c r="CJ2" s="43" t="s">
        <v>126</v>
      </c>
      <c r="CK2" s="43" t="s">
        <v>127</v>
      </c>
      <c r="CL2" s="43" t="s">
        <v>128</v>
      </c>
      <c r="CM2" s="43" t="s">
        <v>129</v>
      </c>
      <c r="CN2" s="43" t="s">
        <v>130</v>
      </c>
      <c r="CO2" s="43" t="s">
        <v>131</v>
      </c>
      <c r="CP2" s="43" t="s">
        <v>132</v>
      </c>
      <c r="CQ2" s="43" t="s">
        <v>133</v>
      </c>
      <c r="CR2" s="43" t="s">
        <v>134</v>
      </c>
      <c r="CS2" s="43" t="s">
        <v>135</v>
      </c>
      <c r="CT2" s="43" t="s">
        <v>136</v>
      </c>
      <c r="CU2" s="43" t="s">
        <v>137</v>
      </c>
      <c r="CV2" s="43" t="s">
        <v>138</v>
      </c>
      <c r="CW2" s="43" t="s">
        <v>139</v>
      </c>
      <c r="CX2" s="43" t="s">
        <v>140</v>
      </c>
      <c r="CY2" s="43" t="s">
        <v>141</v>
      </c>
      <c r="CZ2" s="43" t="s">
        <v>142</v>
      </c>
      <c r="DA2" s="43" t="s">
        <v>143</v>
      </c>
      <c r="DB2" s="43" t="s">
        <v>144</v>
      </c>
      <c r="DC2" s="43" t="s">
        <v>145</v>
      </c>
      <c r="DD2" s="43" t="s">
        <v>146</v>
      </c>
      <c r="DE2" s="43" t="s">
        <v>147</v>
      </c>
      <c r="DF2" s="43" t="s">
        <v>148</v>
      </c>
      <c r="DG2" s="43" t="s">
        <v>149</v>
      </c>
      <c r="DH2" s="43" t="s">
        <v>150</v>
      </c>
      <c r="DI2" s="43" t="s">
        <v>151</v>
      </c>
      <c r="DJ2" s="43" t="s">
        <v>152</v>
      </c>
      <c r="DK2" s="43" t="s">
        <v>153</v>
      </c>
      <c r="DL2" s="43" t="s">
        <v>154</v>
      </c>
      <c r="DM2" s="43" t="s">
        <v>155</v>
      </c>
      <c r="DN2" s="43" t="s">
        <v>156</v>
      </c>
      <c r="DO2" s="43" t="s">
        <v>157</v>
      </c>
      <c r="DP2" s="43" t="s">
        <v>158</v>
      </c>
      <c r="DQ2" s="43" t="s">
        <v>159</v>
      </c>
      <c r="DR2" s="43" t="s">
        <v>160</v>
      </c>
      <c r="DS2" s="43" t="s">
        <v>161</v>
      </c>
      <c r="DT2" s="43" t="s">
        <v>162</v>
      </c>
      <c r="DU2" s="43" t="s">
        <v>163</v>
      </c>
      <c r="DV2" s="43" t="s">
        <v>164</v>
      </c>
      <c r="DW2" s="43" t="s">
        <v>165</v>
      </c>
      <c r="DX2" s="43" t="s">
        <v>166</v>
      </c>
      <c r="DY2" s="43" t="s">
        <v>167</v>
      </c>
      <c r="DZ2" s="43" t="s">
        <v>168</v>
      </c>
      <c r="EA2" s="43" t="s">
        <v>169</v>
      </c>
      <c r="EB2" s="43" t="s">
        <v>170</v>
      </c>
      <c r="EC2" s="43" t="s">
        <v>171</v>
      </c>
      <c r="ED2" s="43" t="s">
        <v>172</v>
      </c>
      <c r="EE2" s="43" t="s">
        <v>173</v>
      </c>
      <c r="EF2" s="43" t="s">
        <v>174</v>
      </c>
      <c r="EG2" s="43" t="s">
        <v>175</v>
      </c>
      <c r="EH2" s="43" t="s">
        <v>176</v>
      </c>
      <c r="EI2" s="43" t="s">
        <v>177</v>
      </c>
      <c r="EJ2" s="43" t="s">
        <v>178</v>
      </c>
      <c r="EK2" s="43" t="s">
        <v>179</v>
      </c>
      <c r="EL2" s="43" t="s">
        <v>180</v>
      </c>
      <c r="EM2" s="43" t="s">
        <v>181</v>
      </c>
      <c r="EN2" s="44" t="s">
        <v>182</v>
      </c>
    </row>
    <row r="3" spans="1:144" x14ac:dyDescent="0.35">
      <c r="A3" s="54">
        <v>3</v>
      </c>
      <c r="B3" s="7" t="s">
        <v>4</v>
      </c>
      <c r="C3" s="2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28"/>
    </row>
    <row r="4" spans="1:144" x14ac:dyDescent="0.35">
      <c r="A4" s="56"/>
      <c r="B4" s="8" t="s">
        <v>5</v>
      </c>
      <c r="C4" s="13"/>
      <c r="EN4" s="5"/>
    </row>
    <row r="5" spans="1:144" x14ac:dyDescent="0.35">
      <c r="A5" s="56"/>
      <c r="B5" s="8" t="s">
        <v>6</v>
      </c>
      <c r="C5" s="13"/>
      <c r="EN5" s="5"/>
    </row>
    <row r="6" spans="1:144" x14ac:dyDescent="0.35">
      <c r="A6" s="56"/>
      <c r="B6" s="8" t="s">
        <v>7</v>
      </c>
      <c r="C6" s="13"/>
      <c r="EN6" s="5"/>
    </row>
    <row r="7" spans="1:144" x14ac:dyDescent="0.35">
      <c r="A7" s="56"/>
      <c r="B7" s="8" t="s">
        <v>8</v>
      </c>
      <c r="C7" s="13"/>
      <c r="EN7" s="5"/>
    </row>
    <row r="8" spans="1:144" x14ac:dyDescent="0.35">
      <c r="A8" s="56"/>
      <c r="B8" s="8" t="s">
        <v>9</v>
      </c>
      <c r="C8" s="13"/>
      <c r="EN8" s="5"/>
    </row>
    <row r="9" spans="1:144" x14ac:dyDescent="0.35">
      <c r="A9" s="56"/>
      <c r="B9" s="8" t="s">
        <v>10</v>
      </c>
      <c r="C9" s="13"/>
      <c r="EN9" s="5"/>
    </row>
    <row r="10" spans="1:144" x14ac:dyDescent="0.35">
      <c r="A10" s="56"/>
      <c r="B10" s="8" t="s">
        <v>11</v>
      </c>
      <c r="C10" s="13"/>
      <c r="EN10" s="5"/>
    </row>
    <row r="11" spans="1:144" ht="15" thickBot="1" x14ac:dyDescent="0.4">
      <c r="A11" s="56"/>
      <c r="B11" s="4" t="s">
        <v>12</v>
      </c>
      <c r="C11" s="13"/>
      <c r="EN11" s="5"/>
    </row>
    <row r="12" spans="1:144" x14ac:dyDescent="0.35">
      <c r="A12" s="56">
        <v>2</v>
      </c>
      <c r="B12" s="7" t="s">
        <v>4</v>
      </c>
      <c r="C12" s="2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28"/>
    </row>
    <row r="13" spans="1:144" x14ac:dyDescent="0.35">
      <c r="A13" s="56"/>
      <c r="B13" s="8" t="s">
        <v>5</v>
      </c>
      <c r="C13" s="13"/>
      <c r="EN13" s="5"/>
    </row>
    <row r="14" spans="1:144" x14ac:dyDescent="0.35">
      <c r="A14" s="56"/>
      <c r="B14" s="8" t="s">
        <v>6</v>
      </c>
      <c r="C14" s="13"/>
      <c r="EN14" s="5"/>
    </row>
    <row r="15" spans="1:144" x14ac:dyDescent="0.35">
      <c r="A15" s="56"/>
      <c r="B15" s="8" t="s">
        <v>7</v>
      </c>
      <c r="C15" s="13"/>
      <c r="EN15" s="5"/>
    </row>
    <row r="16" spans="1:144" x14ac:dyDescent="0.35">
      <c r="A16" s="56"/>
      <c r="B16" s="8" t="s">
        <v>8</v>
      </c>
      <c r="C16" s="13"/>
      <c r="EN16" s="5"/>
    </row>
    <row r="17" spans="1:144" x14ac:dyDescent="0.35">
      <c r="A17" s="56"/>
      <c r="B17" s="8" t="s">
        <v>9</v>
      </c>
      <c r="C17" s="13"/>
      <c r="EN17" s="5"/>
    </row>
    <row r="18" spans="1:144" x14ac:dyDescent="0.35">
      <c r="A18" s="56"/>
      <c r="B18" s="8" t="s">
        <v>10</v>
      </c>
      <c r="C18" s="13"/>
      <c r="EN18" s="5"/>
    </row>
    <row r="19" spans="1:144" x14ac:dyDescent="0.35">
      <c r="A19" s="56"/>
      <c r="B19" s="8" t="s">
        <v>11</v>
      </c>
      <c r="C19" s="13"/>
      <c r="EN19" s="5"/>
    </row>
    <row r="20" spans="1:144" ht="15" thickBot="1" x14ac:dyDescent="0.4">
      <c r="A20" s="56"/>
      <c r="B20" s="4" t="s">
        <v>12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7"/>
    </row>
    <row r="21" spans="1:144" x14ac:dyDescent="0.35">
      <c r="A21" s="56">
        <v>1</v>
      </c>
      <c r="B21" s="7" t="s">
        <v>4</v>
      </c>
      <c r="C21" s="13"/>
      <c r="EN21" s="5"/>
    </row>
    <row r="22" spans="1:144" x14ac:dyDescent="0.35">
      <c r="A22" s="56"/>
      <c r="B22" s="8" t="s">
        <v>5</v>
      </c>
      <c r="C22" s="13"/>
      <c r="EN22" s="5"/>
    </row>
    <row r="23" spans="1:144" x14ac:dyDescent="0.35">
      <c r="A23" s="56"/>
      <c r="B23" s="8" t="s">
        <v>6</v>
      </c>
      <c r="C23" s="13"/>
      <c r="EN23" s="5"/>
    </row>
    <row r="24" spans="1:144" x14ac:dyDescent="0.35">
      <c r="A24" s="56"/>
      <c r="B24" s="8" t="s">
        <v>7</v>
      </c>
      <c r="C24" s="13"/>
      <c r="EN24" s="5"/>
    </row>
    <row r="25" spans="1:144" x14ac:dyDescent="0.35">
      <c r="A25" s="56"/>
      <c r="B25" s="8" t="s">
        <v>8</v>
      </c>
      <c r="C25" s="13"/>
      <c r="EN25" s="5"/>
    </row>
    <row r="26" spans="1:144" x14ac:dyDescent="0.35">
      <c r="A26" s="56"/>
      <c r="B26" s="8" t="s">
        <v>9</v>
      </c>
      <c r="C26" s="13"/>
      <c r="EN26" s="5"/>
    </row>
    <row r="27" spans="1:144" x14ac:dyDescent="0.35">
      <c r="A27" s="56"/>
      <c r="B27" s="8" t="s">
        <v>10</v>
      </c>
      <c r="C27" s="13"/>
      <c r="EN27" s="5"/>
    </row>
    <row r="28" spans="1:144" x14ac:dyDescent="0.35">
      <c r="A28" s="56"/>
      <c r="B28" s="8" t="s">
        <v>11</v>
      </c>
      <c r="C28" s="13"/>
      <c r="EN28" s="5"/>
    </row>
    <row r="29" spans="1:144" ht="15" thickBot="1" x14ac:dyDescent="0.4">
      <c r="A29" s="55"/>
      <c r="B29" s="4" t="s">
        <v>12</v>
      </c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7"/>
    </row>
    <row r="30" spans="1:144" ht="15" thickBot="1" x14ac:dyDescent="0.4"/>
    <row r="31" spans="1:144" ht="15" thickBot="1" x14ac:dyDescent="0.4">
      <c r="A31" s="1" t="s">
        <v>43</v>
      </c>
      <c r="B31" s="3">
        <v>2</v>
      </c>
    </row>
    <row r="32" spans="1:144" ht="15" thickBot="1" x14ac:dyDescent="0.4">
      <c r="A32" s="4" t="s">
        <v>50</v>
      </c>
      <c r="B32" s="17" t="s">
        <v>51</v>
      </c>
      <c r="C32" s="42" t="s">
        <v>52</v>
      </c>
      <c r="D32" s="43" t="s">
        <v>53</v>
      </c>
      <c r="E32" s="43" t="s">
        <v>54</v>
      </c>
      <c r="F32" s="43" t="s">
        <v>55</v>
      </c>
      <c r="G32" s="43" t="s">
        <v>56</v>
      </c>
      <c r="H32" s="43" t="s">
        <v>57</v>
      </c>
      <c r="I32" s="43" t="s">
        <v>58</v>
      </c>
      <c r="J32" s="43" t="s">
        <v>59</v>
      </c>
      <c r="K32" s="43" t="s">
        <v>60</v>
      </c>
      <c r="L32" s="43" t="s">
        <v>61</v>
      </c>
      <c r="M32" s="43" t="s">
        <v>62</v>
      </c>
      <c r="N32" s="43" t="s">
        <v>63</v>
      </c>
      <c r="O32" s="43" t="s">
        <v>64</v>
      </c>
      <c r="P32" s="43" t="s">
        <v>65</v>
      </c>
      <c r="Q32" s="43" t="s">
        <v>66</v>
      </c>
      <c r="R32" s="43" t="s">
        <v>67</v>
      </c>
      <c r="S32" s="43" t="s">
        <v>68</v>
      </c>
      <c r="T32" s="43" t="s">
        <v>69</v>
      </c>
      <c r="U32" s="43" t="s">
        <v>13</v>
      </c>
      <c r="V32" s="43" t="s">
        <v>70</v>
      </c>
      <c r="W32" s="43" t="s">
        <v>71</v>
      </c>
      <c r="X32" s="43" t="s">
        <v>16</v>
      </c>
      <c r="Y32" s="43" t="s">
        <v>17</v>
      </c>
      <c r="Z32" s="43" t="s">
        <v>18</v>
      </c>
      <c r="AA32" s="43" t="s">
        <v>19</v>
      </c>
      <c r="AB32" s="43" t="s">
        <v>20</v>
      </c>
      <c r="AC32" s="43" t="s">
        <v>72</v>
      </c>
      <c r="AD32" s="43" t="s">
        <v>73</v>
      </c>
      <c r="AE32" s="43" t="s">
        <v>23</v>
      </c>
      <c r="AF32" s="43" t="s">
        <v>24</v>
      </c>
      <c r="AG32" s="43" t="s">
        <v>25</v>
      </c>
      <c r="AH32" s="43" t="s">
        <v>26</v>
      </c>
      <c r="AI32" s="43" t="s">
        <v>27</v>
      </c>
      <c r="AJ32" s="43" t="s">
        <v>74</v>
      </c>
      <c r="AK32" s="43" t="s">
        <v>75</v>
      </c>
      <c r="AL32" s="43" t="s">
        <v>76</v>
      </c>
      <c r="AM32" s="43" t="s">
        <v>77</v>
      </c>
      <c r="AN32" s="43" t="s">
        <v>78</v>
      </c>
      <c r="AO32" s="43" t="s">
        <v>79</v>
      </c>
      <c r="AP32" s="43" t="s">
        <v>80</v>
      </c>
      <c r="AQ32" s="43" t="s">
        <v>81</v>
      </c>
      <c r="AR32" s="43" t="s">
        <v>82</v>
      </c>
      <c r="AS32" s="43" t="s">
        <v>83</v>
      </c>
      <c r="AT32" s="43" t="s">
        <v>84</v>
      </c>
      <c r="AU32" s="43" t="s">
        <v>85</v>
      </c>
      <c r="AV32" s="43" t="s">
        <v>86</v>
      </c>
      <c r="AW32" s="43" t="s">
        <v>87</v>
      </c>
      <c r="AX32" s="43" t="s">
        <v>88</v>
      </c>
      <c r="AY32" s="43" t="s">
        <v>89</v>
      </c>
      <c r="AZ32" s="43" t="s">
        <v>90</v>
      </c>
      <c r="BA32" s="43" t="s">
        <v>91</v>
      </c>
      <c r="BB32" s="43" t="s">
        <v>92</v>
      </c>
      <c r="BC32" s="43" t="s">
        <v>93</v>
      </c>
      <c r="BD32" s="43" t="s">
        <v>94</v>
      </c>
      <c r="BE32" s="43" t="s">
        <v>95</v>
      </c>
      <c r="BF32" s="43" t="s">
        <v>96</v>
      </c>
      <c r="BG32" s="43" t="s">
        <v>97</v>
      </c>
      <c r="BH32" s="43" t="s">
        <v>98</v>
      </c>
      <c r="BI32" s="43" t="s">
        <v>99</v>
      </c>
      <c r="BJ32" s="43" t="s">
        <v>100</v>
      </c>
      <c r="BK32" s="43" t="s">
        <v>101</v>
      </c>
      <c r="BL32" s="43" t="s">
        <v>102</v>
      </c>
      <c r="BM32" s="43" t="s">
        <v>103</v>
      </c>
      <c r="BN32" s="43" t="s">
        <v>104</v>
      </c>
      <c r="BO32" s="43" t="s">
        <v>105</v>
      </c>
      <c r="BP32" s="43" t="s">
        <v>106</v>
      </c>
      <c r="BQ32" s="43" t="s">
        <v>107</v>
      </c>
      <c r="BR32" s="43" t="s">
        <v>108</v>
      </c>
      <c r="BS32" s="43" t="s">
        <v>109</v>
      </c>
      <c r="BT32" s="43" t="s">
        <v>110</v>
      </c>
      <c r="BU32" s="43" t="s">
        <v>111</v>
      </c>
      <c r="BV32" s="43" t="s">
        <v>112</v>
      </c>
      <c r="BW32" s="43" t="s">
        <v>113</v>
      </c>
      <c r="BX32" s="43" t="s">
        <v>114</v>
      </c>
      <c r="BY32" s="43" t="s">
        <v>115</v>
      </c>
      <c r="BZ32" s="43" t="s">
        <v>116</v>
      </c>
      <c r="CA32" s="43" t="s">
        <v>117</v>
      </c>
      <c r="CB32" s="43" t="s">
        <v>118</v>
      </c>
      <c r="CC32" s="43" t="s">
        <v>119</v>
      </c>
      <c r="CD32" s="43" t="s">
        <v>120</v>
      </c>
      <c r="CE32" s="43" t="s">
        <v>121</v>
      </c>
      <c r="CF32" s="43" t="s">
        <v>122</v>
      </c>
      <c r="CG32" s="43" t="s">
        <v>123</v>
      </c>
      <c r="CH32" s="43" t="s">
        <v>124</v>
      </c>
      <c r="CI32" s="43" t="s">
        <v>125</v>
      </c>
      <c r="CJ32" s="43" t="s">
        <v>126</v>
      </c>
      <c r="CK32" s="43" t="s">
        <v>127</v>
      </c>
      <c r="CL32" s="43" t="s">
        <v>128</v>
      </c>
      <c r="CM32" s="43" t="s">
        <v>129</v>
      </c>
      <c r="CN32" s="43" t="s">
        <v>130</v>
      </c>
      <c r="CO32" s="43" t="s">
        <v>131</v>
      </c>
      <c r="CP32" s="43" t="s">
        <v>132</v>
      </c>
      <c r="CQ32" s="43" t="s">
        <v>133</v>
      </c>
      <c r="CR32" s="43" t="s">
        <v>134</v>
      </c>
      <c r="CS32" s="43" t="s">
        <v>135</v>
      </c>
      <c r="CT32" s="43" t="s">
        <v>136</v>
      </c>
      <c r="CU32" s="43" t="s">
        <v>137</v>
      </c>
      <c r="CV32" s="43" t="s">
        <v>138</v>
      </c>
      <c r="CW32" s="43" t="s">
        <v>139</v>
      </c>
      <c r="CX32" s="43" t="s">
        <v>140</v>
      </c>
      <c r="CY32" s="43" t="s">
        <v>141</v>
      </c>
      <c r="CZ32" s="43" t="s">
        <v>142</v>
      </c>
      <c r="DA32" s="43" t="s">
        <v>143</v>
      </c>
      <c r="DB32" s="43" t="s">
        <v>144</v>
      </c>
      <c r="DC32" s="43" t="s">
        <v>145</v>
      </c>
      <c r="DD32" s="43" t="s">
        <v>146</v>
      </c>
      <c r="DE32" s="43" t="s">
        <v>147</v>
      </c>
      <c r="DF32" s="43" t="s">
        <v>148</v>
      </c>
      <c r="DG32" s="43" t="s">
        <v>149</v>
      </c>
      <c r="DH32" s="43" t="s">
        <v>150</v>
      </c>
      <c r="DI32" s="43" t="s">
        <v>151</v>
      </c>
      <c r="DJ32" s="43" t="s">
        <v>152</v>
      </c>
      <c r="DK32" s="43" t="s">
        <v>153</v>
      </c>
      <c r="DL32" s="43" t="s">
        <v>154</v>
      </c>
      <c r="DM32" s="43" t="s">
        <v>155</v>
      </c>
      <c r="DN32" s="43" t="s">
        <v>156</v>
      </c>
      <c r="DO32" s="43" t="s">
        <v>157</v>
      </c>
      <c r="DP32" s="43" t="s">
        <v>158</v>
      </c>
      <c r="DQ32" s="43" t="s">
        <v>159</v>
      </c>
      <c r="DR32" s="43" t="s">
        <v>160</v>
      </c>
      <c r="DS32" s="43" t="s">
        <v>161</v>
      </c>
      <c r="DT32" s="43" t="s">
        <v>162</v>
      </c>
      <c r="DU32" s="43" t="s">
        <v>163</v>
      </c>
      <c r="DV32" s="43" t="s">
        <v>164</v>
      </c>
      <c r="DW32" s="43" t="s">
        <v>165</v>
      </c>
      <c r="DX32" s="43" t="s">
        <v>166</v>
      </c>
      <c r="DY32" s="43" t="s">
        <v>167</v>
      </c>
      <c r="DZ32" s="43" t="s">
        <v>168</v>
      </c>
      <c r="EA32" s="43" t="s">
        <v>169</v>
      </c>
      <c r="EB32" s="43" t="s">
        <v>170</v>
      </c>
      <c r="EC32" s="43" t="s">
        <v>171</v>
      </c>
      <c r="ED32" s="43" t="s">
        <v>172</v>
      </c>
      <c r="EE32" s="43" t="s">
        <v>173</v>
      </c>
      <c r="EF32" s="43" t="s">
        <v>174</v>
      </c>
      <c r="EG32" s="43" t="s">
        <v>175</v>
      </c>
      <c r="EH32" s="43" t="s">
        <v>176</v>
      </c>
      <c r="EI32" s="43" t="s">
        <v>177</v>
      </c>
      <c r="EJ32" s="43" t="s">
        <v>178</v>
      </c>
      <c r="EK32" s="43" t="s">
        <v>179</v>
      </c>
      <c r="EL32" s="43" t="s">
        <v>180</v>
      </c>
      <c r="EM32" s="43" t="s">
        <v>181</v>
      </c>
      <c r="EN32" s="44" t="s">
        <v>182</v>
      </c>
    </row>
    <row r="33" spans="1:144" x14ac:dyDescent="0.35">
      <c r="A33" s="54">
        <v>3</v>
      </c>
      <c r="B33" s="7" t="s">
        <v>4</v>
      </c>
      <c r="C33" s="2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28"/>
    </row>
    <row r="34" spans="1:144" x14ac:dyDescent="0.35">
      <c r="A34" s="56"/>
      <c r="B34" s="8" t="s">
        <v>5</v>
      </c>
      <c r="C34" s="13"/>
      <c r="EN34" s="5"/>
    </row>
    <row r="35" spans="1:144" x14ac:dyDescent="0.35">
      <c r="A35" s="56"/>
      <c r="B35" s="8" t="s">
        <v>6</v>
      </c>
      <c r="C35" s="13"/>
      <c r="EN35" s="5"/>
    </row>
    <row r="36" spans="1:144" x14ac:dyDescent="0.35">
      <c r="A36" s="56"/>
      <c r="B36" s="8" t="s">
        <v>7</v>
      </c>
      <c r="C36" s="13"/>
      <c r="EN36" s="5"/>
    </row>
    <row r="37" spans="1:144" x14ac:dyDescent="0.35">
      <c r="A37" s="56"/>
      <c r="B37" s="8" t="s">
        <v>8</v>
      </c>
      <c r="C37" s="13"/>
      <c r="EN37" s="5"/>
    </row>
    <row r="38" spans="1:144" x14ac:dyDescent="0.35">
      <c r="A38" s="56"/>
      <c r="B38" s="8" t="s">
        <v>9</v>
      </c>
      <c r="C38" s="13"/>
      <c r="EN38" s="5"/>
    </row>
    <row r="39" spans="1:144" x14ac:dyDescent="0.35">
      <c r="A39" s="56"/>
      <c r="B39" s="8" t="s">
        <v>10</v>
      </c>
      <c r="C39" s="13"/>
      <c r="EN39" s="5"/>
    </row>
    <row r="40" spans="1:144" x14ac:dyDescent="0.35">
      <c r="A40" s="56"/>
      <c r="B40" s="8" t="s">
        <v>11</v>
      </c>
      <c r="C40" s="13"/>
      <c r="EN40" s="5"/>
    </row>
    <row r="41" spans="1:144" ht="15" thickBot="1" x14ac:dyDescent="0.4">
      <c r="A41" s="56"/>
      <c r="B41" s="4" t="s">
        <v>12</v>
      </c>
      <c r="C41" s="13"/>
      <c r="EN41" s="5"/>
    </row>
    <row r="42" spans="1:144" x14ac:dyDescent="0.35">
      <c r="A42" s="56">
        <v>2</v>
      </c>
      <c r="B42" s="7" t="s">
        <v>4</v>
      </c>
      <c r="C42" s="2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28"/>
    </row>
    <row r="43" spans="1:144" x14ac:dyDescent="0.35">
      <c r="A43" s="56"/>
      <c r="B43" s="8" t="s">
        <v>5</v>
      </c>
      <c r="C43" s="13"/>
      <c r="EN43" s="5"/>
    </row>
    <row r="44" spans="1:144" x14ac:dyDescent="0.35">
      <c r="A44" s="56"/>
      <c r="B44" s="8" t="s">
        <v>6</v>
      </c>
      <c r="C44" s="13"/>
      <c r="EN44" s="5"/>
    </row>
    <row r="45" spans="1:144" x14ac:dyDescent="0.35">
      <c r="A45" s="56"/>
      <c r="B45" s="8" t="s">
        <v>7</v>
      </c>
      <c r="C45" s="13"/>
      <c r="EN45" s="5"/>
    </row>
    <row r="46" spans="1:144" x14ac:dyDescent="0.35">
      <c r="A46" s="56"/>
      <c r="B46" s="8" t="s">
        <v>8</v>
      </c>
      <c r="C46" s="13"/>
      <c r="EN46" s="5"/>
    </row>
    <row r="47" spans="1:144" x14ac:dyDescent="0.35">
      <c r="A47" s="56"/>
      <c r="B47" s="8" t="s">
        <v>9</v>
      </c>
      <c r="C47" s="13"/>
      <c r="EN47" s="5"/>
    </row>
    <row r="48" spans="1:144" x14ac:dyDescent="0.35">
      <c r="A48" s="56"/>
      <c r="B48" s="8" t="s">
        <v>10</v>
      </c>
      <c r="C48" s="13"/>
      <c r="EN48" s="5"/>
    </row>
    <row r="49" spans="1:144" x14ac:dyDescent="0.35">
      <c r="A49" s="56"/>
      <c r="B49" s="8" t="s">
        <v>11</v>
      </c>
      <c r="C49" s="13"/>
      <c r="EN49" s="5"/>
    </row>
    <row r="50" spans="1:144" ht="15" thickBot="1" x14ac:dyDescent="0.4">
      <c r="A50" s="56"/>
      <c r="B50" s="4" t="s">
        <v>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7"/>
    </row>
    <row r="51" spans="1:144" x14ac:dyDescent="0.35">
      <c r="A51" s="56">
        <v>1</v>
      </c>
      <c r="B51" s="7" t="s">
        <v>4</v>
      </c>
      <c r="C51" s="13"/>
      <c r="EN51" s="5"/>
    </row>
    <row r="52" spans="1:144" x14ac:dyDescent="0.35">
      <c r="A52" s="56"/>
      <c r="B52" s="8" t="s">
        <v>5</v>
      </c>
      <c r="C52" s="13"/>
      <c r="EN52" s="5"/>
    </row>
    <row r="53" spans="1:144" x14ac:dyDescent="0.35">
      <c r="A53" s="56"/>
      <c r="B53" s="8" t="s">
        <v>6</v>
      </c>
      <c r="C53" s="13"/>
      <c r="EN53" s="5"/>
    </row>
    <row r="54" spans="1:144" x14ac:dyDescent="0.35">
      <c r="A54" s="56"/>
      <c r="B54" s="8" t="s">
        <v>7</v>
      </c>
      <c r="C54" s="13"/>
      <c r="EN54" s="5"/>
    </row>
    <row r="55" spans="1:144" x14ac:dyDescent="0.35">
      <c r="A55" s="56"/>
      <c r="B55" s="8" t="s">
        <v>8</v>
      </c>
      <c r="C55" s="13"/>
      <c r="EN55" s="5"/>
    </row>
    <row r="56" spans="1:144" x14ac:dyDescent="0.35">
      <c r="A56" s="56"/>
      <c r="B56" s="8" t="s">
        <v>9</v>
      </c>
      <c r="C56" s="13"/>
      <c r="EN56" s="5"/>
    </row>
    <row r="57" spans="1:144" x14ac:dyDescent="0.35">
      <c r="A57" s="56"/>
      <c r="B57" s="8" t="s">
        <v>10</v>
      </c>
      <c r="C57" s="13"/>
      <c r="EN57" s="5"/>
    </row>
    <row r="58" spans="1:144" x14ac:dyDescent="0.35">
      <c r="A58" s="56"/>
      <c r="B58" s="8" t="s">
        <v>11</v>
      </c>
      <c r="C58" s="13"/>
      <c r="EN58" s="5"/>
    </row>
    <row r="59" spans="1:144" ht="15" thickBot="1" x14ac:dyDescent="0.4">
      <c r="A59" s="55"/>
      <c r="B59" s="4" t="s">
        <v>12</v>
      </c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7"/>
    </row>
    <row r="60" spans="1:144" ht="15" thickBot="1" x14ac:dyDescent="0.4"/>
    <row r="61" spans="1:144" ht="15" thickBot="1" x14ac:dyDescent="0.4">
      <c r="A61" s="1" t="s">
        <v>43</v>
      </c>
      <c r="B61" s="3">
        <v>3</v>
      </c>
    </row>
    <row r="62" spans="1:144" ht="15" thickBot="1" x14ac:dyDescent="0.4">
      <c r="A62" s="4" t="s">
        <v>50</v>
      </c>
      <c r="B62" s="17" t="s">
        <v>51</v>
      </c>
      <c r="C62" s="42" t="s">
        <v>52</v>
      </c>
      <c r="D62" s="43" t="s">
        <v>53</v>
      </c>
      <c r="E62" s="43" t="s">
        <v>54</v>
      </c>
      <c r="F62" s="43" t="s">
        <v>55</v>
      </c>
      <c r="G62" s="43" t="s">
        <v>56</v>
      </c>
      <c r="H62" s="43" t="s">
        <v>57</v>
      </c>
      <c r="I62" s="43" t="s">
        <v>58</v>
      </c>
      <c r="J62" s="43" t="s">
        <v>59</v>
      </c>
      <c r="K62" s="43" t="s">
        <v>60</v>
      </c>
      <c r="L62" s="43" t="s">
        <v>61</v>
      </c>
      <c r="M62" s="43" t="s">
        <v>62</v>
      </c>
      <c r="N62" s="43" t="s">
        <v>63</v>
      </c>
      <c r="O62" s="43" t="s">
        <v>64</v>
      </c>
      <c r="P62" s="43" t="s">
        <v>65</v>
      </c>
      <c r="Q62" s="43" t="s">
        <v>66</v>
      </c>
      <c r="R62" s="43" t="s">
        <v>67</v>
      </c>
      <c r="S62" s="43" t="s">
        <v>68</v>
      </c>
      <c r="T62" s="43" t="s">
        <v>69</v>
      </c>
      <c r="U62" s="43" t="s">
        <v>13</v>
      </c>
      <c r="V62" s="43" t="s">
        <v>70</v>
      </c>
      <c r="W62" s="43" t="s">
        <v>71</v>
      </c>
      <c r="X62" s="43" t="s">
        <v>16</v>
      </c>
      <c r="Y62" s="43" t="s">
        <v>17</v>
      </c>
      <c r="Z62" s="43" t="s">
        <v>18</v>
      </c>
      <c r="AA62" s="43" t="s">
        <v>19</v>
      </c>
      <c r="AB62" s="43" t="s">
        <v>20</v>
      </c>
      <c r="AC62" s="43" t="s">
        <v>72</v>
      </c>
      <c r="AD62" s="43" t="s">
        <v>73</v>
      </c>
      <c r="AE62" s="43" t="s">
        <v>23</v>
      </c>
      <c r="AF62" s="43" t="s">
        <v>24</v>
      </c>
      <c r="AG62" s="43" t="s">
        <v>25</v>
      </c>
      <c r="AH62" s="43" t="s">
        <v>26</v>
      </c>
      <c r="AI62" s="43" t="s">
        <v>27</v>
      </c>
      <c r="AJ62" s="43" t="s">
        <v>74</v>
      </c>
      <c r="AK62" s="43" t="s">
        <v>75</v>
      </c>
      <c r="AL62" s="43" t="s">
        <v>76</v>
      </c>
      <c r="AM62" s="43" t="s">
        <v>77</v>
      </c>
      <c r="AN62" s="43" t="s">
        <v>78</v>
      </c>
      <c r="AO62" s="43" t="s">
        <v>79</v>
      </c>
      <c r="AP62" s="43" t="s">
        <v>80</v>
      </c>
      <c r="AQ62" s="43" t="s">
        <v>81</v>
      </c>
      <c r="AR62" s="43" t="s">
        <v>82</v>
      </c>
      <c r="AS62" s="43" t="s">
        <v>83</v>
      </c>
      <c r="AT62" s="43" t="s">
        <v>84</v>
      </c>
      <c r="AU62" s="43" t="s">
        <v>85</v>
      </c>
      <c r="AV62" s="43" t="s">
        <v>86</v>
      </c>
      <c r="AW62" s="43" t="s">
        <v>87</v>
      </c>
      <c r="AX62" s="43" t="s">
        <v>88</v>
      </c>
      <c r="AY62" s="43" t="s">
        <v>89</v>
      </c>
      <c r="AZ62" s="43" t="s">
        <v>90</v>
      </c>
      <c r="BA62" s="43" t="s">
        <v>91</v>
      </c>
      <c r="BB62" s="43" t="s">
        <v>92</v>
      </c>
      <c r="BC62" s="43" t="s">
        <v>93</v>
      </c>
      <c r="BD62" s="43" t="s">
        <v>94</v>
      </c>
      <c r="BE62" s="43" t="s">
        <v>95</v>
      </c>
      <c r="BF62" s="43" t="s">
        <v>96</v>
      </c>
      <c r="BG62" s="43" t="s">
        <v>97</v>
      </c>
      <c r="BH62" s="43" t="s">
        <v>98</v>
      </c>
      <c r="BI62" s="43" t="s">
        <v>99</v>
      </c>
      <c r="BJ62" s="43" t="s">
        <v>100</v>
      </c>
      <c r="BK62" s="43" t="s">
        <v>101</v>
      </c>
      <c r="BL62" s="43" t="s">
        <v>102</v>
      </c>
      <c r="BM62" s="43" t="s">
        <v>103</v>
      </c>
      <c r="BN62" s="43" t="s">
        <v>104</v>
      </c>
      <c r="BO62" s="43" t="s">
        <v>105</v>
      </c>
      <c r="BP62" s="43" t="s">
        <v>106</v>
      </c>
      <c r="BQ62" s="43" t="s">
        <v>107</v>
      </c>
      <c r="BR62" s="43" t="s">
        <v>108</v>
      </c>
      <c r="BS62" s="43" t="s">
        <v>109</v>
      </c>
      <c r="BT62" s="43" t="s">
        <v>110</v>
      </c>
      <c r="BU62" s="43" t="s">
        <v>111</v>
      </c>
      <c r="BV62" s="43" t="s">
        <v>112</v>
      </c>
      <c r="BW62" s="43" t="s">
        <v>113</v>
      </c>
      <c r="BX62" s="43" t="s">
        <v>114</v>
      </c>
      <c r="BY62" s="43" t="s">
        <v>115</v>
      </c>
      <c r="BZ62" s="43" t="s">
        <v>116</v>
      </c>
      <c r="CA62" s="43" t="s">
        <v>117</v>
      </c>
      <c r="CB62" s="43" t="s">
        <v>118</v>
      </c>
      <c r="CC62" s="43" t="s">
        <v>119</v>
      </c>
      <c r="CD62" s="43" t="s">
        <v>120</v>
      </c>
      <c r="CE62" s="43" t="s">
        <v>121</v>
      </c>
      <c r="CF62" s="43" t="s">
        <v>122</v>
      </c>
      <c r="CG62" s="43" t="s">
        <v>123</v>
      </c>
      <c r="CH62" s="43" t="s">
        <v>124</v>
      </c>
      <c r="CI62" s="43" t="s">
        <v>125</v>
      </c>
      <c r="CJ62" s="43" t="s">
        <v>126</v>
      </c>
      <c r="CK62" s="43" t="s">
        <v>127</v>
      </c>
      <c r="CL62" s="43" t="s">
        <v>128</v>
      </c>
      <c r="CM62" s="43" t="s">
        <v>129</v>
      </c>
      <c r="CN62" s="43" t="s">
        <v>130</v>
      </c>
      <c r="CO62" s="43" t="s">
        <v>131</v>
      </c>
      <c r="CP62" s="43" t="s">
        <v>132</v>
      </c>
      <c r="CQ62" s="43" t="s">
        <v>133</v>
      </c>
      <c r="CR62" s="43" t="s">
        <v>134</v>
      </c>
      <c r="CS62" s="43" t="s">
        <v>135</v>
      </c>
      <c r="CT62" s="43" t="s">
        <v>136</v>
      </c>
      <c r="CU62" s="43" t="s">
        <v>137</v>
      </c>
      <c r="CV62" s="43" t="s">
        <v>138</v>
      </c>
      <c r="CW62" s="43" t="s">
        <v>139</v>
      </c>
      <c r="CX62" s="43" t="s">
        <v>140</v>
      </c>
      <c r="CY62" s="43" t="s">
        <v>141</v>
      </c>
      <c r="CZ62" s="43" t="s">
        <v>142</v>
      </c>
      <c r="DA62" s="43" t="s">
        <v>143</v>
      </c>
      <c r="DB62" s="43" t="s">
        <v>144</v>
      </c>
      <c r="DC62" s="43" t="s">
        <v>145</v>
      </c>
      <c r="DD62" s="43" t="s">
        <v>146</v>
      </c>
      <c r="DE62" s="43" t="s">
        <v>147</v>
      </c>
      <c r="DF62" s="43" t="s">
        <v>148</v>
      </c>
      <c r="DG62" s="43" t="s">
        <v>149</v>
      </c>
      <c r="DH62" s="43" t="s">
        <v>150</v>
      </c>
      <c r="DI62" s="43" t="s">
        <v>151</v>
      </c>
      <c r="DJ62" s="43" t="s">
        <v>152</v>
      </c>
      <c r="DK62" s="43" t="s">
        <v>153</v>
      </c>
      <c r="DL62" s="43" t="s">
        <v>154</v>
      </c>
      <c r="DM62" s="43" t="s">
        <v>155</v>
      </c>
      <c r="DN62" s="43" t="s">
        <v>156</v>
      </c>
      <c r="DO62" s="43" t="s">
        <v>157</v>
      </c>
      <c r="DP62" s="43" t="s">
        <v>158</v>
      </c>
      <c r="DQ62" s="43" t="s">
        <v>159</v>
      </c>
      <c r="DR62" s="43" t="s">
        <v>160</v>
      </c>
      <c r="DS62" s="43" t="s">
        <v>161</v>
      </c>
      <c r="DT62" s="43" t="s">
        <v>162</v>
      </c>
      <c r="DU62" s="43" t="s">
        <v>163</v>
      </c>
      <c r="DV62" s="43" t="s">
        <v>164</v>
      </c>
      <c r="DW62" s="43" t="s">
        <v>165</v>
      </c>
      <c r="DX62" s="43" t="s">
        <v>166</v>
      </c>
      <c r="DY62" s="43" t="s">
        <v>167</v>
      </c>
      <c r="DZ62" s="43" t="s">
        <v>168</v>
      </c>
      <c r="EA62" s="43" t="s">
        <v>169</v>
      </c>
      <c r="EB62" s="43" t="s">
        <v>170</v>
      </c>
      <c r="EC62" s="43" t="s">
        <v>171</v>
      </c>
      <c r="ED62" s="43" t="s">
        <v>172</v>
      </c>
      <c r="EE62" s="43" t="s">
        <v>173</v>
      </c>
      <c r="EF62" s="43" t="s">
        <v>174</v>
      </c>
      <c r="EG62" s="43" t="s">
        <v>175</v>
      </c>
      <c r="EH62" s="43" t="s">
        <v>176</v>
      </c>
      <c r="EI62" s="43" t="s">
        <v>177</v>
      </c>
      <c r="EJ62" s="43" t="s">
        <v>178</v>
      </c>
      <c r="EK62" s="43" t="s">
        <v>179</v>
      </c>
      <c r="EL62" s="43" t="s">
        <v>180</v>
      </c>
      <c r="EM62" s="43" t="s">
        <v>181</v>
      </c>
      <c r="EN62" s="44" t="s">
        <v>182</v>
      </c>
    </row>
    <row r="63" spans="1:144" x14ac:dyDescent="0.35">
      <c r="A63" s="54">
        <v>3</v>
      </c>
      <c r="B63" s="7" t="s">
        <v>4</v>
      </c>
      <c r="C63" s="2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28"/>
    </row>
    <row r="64" spans="1:144" x14ac:dyDescent="0.35">
      <c r="A64" s="56"/>
      <c r="B64" s="8" t="s">
        <v>5</v>
      </c>
      <c r="C64" s="13"/>
      <c r="EN64" s="5"/>
    </row>
    <row r="65" spans="1:144" x14ac:dyDescent="0.35">
      <c r="A65" s="56"/>
      <c r="B65" s="8" t="s">
        <v>6</v>
      </c>
      <c r="C65" s="13"/>
      <c r="EN65" s="5"/>
    </row>
    <row r="66" spans="1:144" x14ac:dyDescent="0.35">
      <c r="A66" s="56"/>
      <c r="B66" s="8" t="s">
        <v>7</v>
      </c>
      <c r="C66" s="13"/>
      <c r="EN66" s="5"/>
    </row>
    <row r="67" spans="1:144" x14ac:dyDescent="0.35">
      <c r="A67" s="56"/>
      <c r="B67" s="8" t="s">
        <v>8</v>
      </c>
      <c r="C67" s="13"/>
      <c r="EN67" s="5"/>
    </row>
    <row r="68" spans="1:144" x14ac:dyDescent="0.35">
      <c r="A68" s="56"/>
      <c r="B68" s="8" t="s">
        <v>9</v>
      </c>
      <c r="C68" s="13"/>
      <c r="EN68" s="5"/>
    </row>
    <row r="69" spans="1:144" x14ac:dyDescent="0.35">
      <c r="A69" s="56"/>
      <c r="B69" s="8" t="s">
        <v>10</v>
      </c>
      <c r="C69" s="13"/>
      <c r="EN69" s="5"/>
    </row>
    <row r="70" spans="1:144" x14ac:dyDescent="0.35">
      <c r="A70" s="56"/>
      <c r="B70" s="8" t="s">
        <v>11</v>
      </c>
      <c r="C70" s="13"/>
      <c r="EN70" s="5"/>
    </row>
    <row r="71" spans="1:144" ht="15" thickBot="1" x14ac:dyDescent="0.4">
      <c r="A71" s="56"/>
      <c r="B71" s="4" t="s">
        <v>12</v>
      </c>
      <c r="C71" s="13"/>
      <c r="EN71" s="5"/>
    </row>
    <row r="72" spans="1:144" x14ac:dyDescent="0.35">
      <c r="A72" s="56">
        <v>2</v>
      </c>
      <c r="B72" s="7" t="s">
        <v>4</v>
      </c>
      <c r="C72" s="2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28"/>
    </row>
    <row r="73" spans="1:144" x14ac:dyDescent="0.35">
      <c r="A73" s="56"/>
      <c r="B73" s="8" t="s">
        <v>5</v>
      </c>
      <c r="C73" s="13"/>
      <c r="EN73" s="5"/>
    </row>
    <row r="74" spans="1:144" x14ac:dyDescent="0.35">
      <c r="A74" s="56"/>
      <c r="B74" s="8" t="s">
        <v>6</v>
      </c>
      <c r="C74" s="13"/>
      <c r="EN74" s="5"/>
    </row>
    <row r="75" spans="1:144" x14ac:dyDescent="0.35">
      <c r="A75" s="56"/>
      <c r="B75" s="8" t="s">
        <v>7</v>
      </c>
      <c r="C75" s="13"/>
      <c r="EN75" s="5"/>
    </row>
    <row r="76" spans="1:144" x14ac:dyDescent="0.35">
      <c r="A76" s="56"/>
      <c r="B76" s="8" t="s">
        <v>8</v>
      </c>
      <c r="C76" s="13"/>
      <c r="EN76" s="5"/>
    </row>
    <row r="77" spans="1:144" x14ac:dyDescent="0.35">
      <c r="A77" s="56"/>
      <c r="B77" s="8" t="s">
        <v>9</v>
      </c>
      <c r="C77" s="13"/>
      <c r="EN77" s="5"/>
    </row>
    <row r="78" spans="1:144" x14ac:dyDescent="0.35">
      <c r="A78" s="56"/>
      <c r="B78" s="8" t="s">
        <v>10</v>
      </c>
      <c r="C78" s="13"/>
      <c r="EN78" s="5"/>
    </row>
    <row r="79" spans="1:144" x14ac:dyDescent="0.35">
      <c r="A79" s="56"/>
      <c r="B79" s="8" t="s">
        <v>11</v>
      </c>
      <c r="C79" s="13"/>
      <c r="EN79" s="5"/>
    </row>
    <row r="80" spans="1:144" ht="15" thickBot="1" x14ac:dyDescent="0.4">
      <c r="A80" s="56"/>
      <c r="B80" s="4" t="s">
        <v>12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7"/>
    </row>
    <row r="81" spans="1:144" x14ac:dyDescent="0.35">
      <c r="A81" s="56">
        <v>1</v>
      </c>
      <c r="B81" s="7" t="s">
        <v>4</v>
      </c>
      <c r="C81" s="13"/>
      <c r="EN81" s="5"/>
    </row>
    <row r="82" spans="1:144" x14ac:dyDescent="0.35">
      <c r="A82" s="56"/>
      <c r="B82" s="8" t="s">
        <v>5</v>
      </c>
      <c r="C82" s="13"/>
      <c r="EN82" s="5"/>
    </row>
    <row r="83" spans="1:144" x14ac:dyDescent="0.35">
      <c r="A83" s="56"/>
      <c r="B83" s="8" t="s">
        <v>6</v>
      </c>
      <c r="C83" s="13"/>
      <c r="EN83" s="5"/>
    </row>
    <row r="84" spans="1:144" x14ac:dyDescent="0.35">
      <c r="A84" s="56"/>
      <c r="B84" s="8" t="s">
        <v>7</v>
      </c>
      <c r="C84" s="13"/>
      <c r="EN84" s="5"/>
    </row>
    <row r="85" spans="1:144" x14ac:dyDescent="0.35">
      <c r="A85" s="56"/>
      <c r="B85" s="8" t="s">
        <v>8</v>
      </c>
      <c r="C85" s="13"/>
      <c r="EN85" s="5"/>
    </row>
    <row r="86" spans="1:144" x14ac:dyDescent="0.35">
      <c r="A86" s="56"/>
      <c r="B86" s="8" t="s">
        <v>9</v>
      </c>
      <c r="C86" s="13"/>
      <c r="EN86" s="5"/>
    </row>
    <row r="87" spans="1:144" x14ac:dyDescent="0.35">
      <c r="A87" s="56"/>
      <c r="B87" s="8" t="s">
        <v>10</v>
      </c>
      <c r="C87" s="13"/>
      <c r="EN87" s="5"/>
    </row>
    <row r="88" spans="1:144" x14ac:dyDescent="0.35">
      <c r="A88" s="56"/>
      <c r="B88" s="8" t="s">
        <v>11</v>
      </c>
      <c r="C88" s="13"/>
      <c r="EN88" s="5"/>
    </row>
    <row r="89" spans="1:144" ht="15" thickBot="1" x14ac:dyDescent="0.4">
      <c r="A89" s="55"/>
      <c r="B89" s="4" t="s">
        <v>12</v>
      </c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7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 PS1</vt:lpstr>
      <vt:lpstr>Globals PS2</vt:lpstr>
      <vt:lpstr>Globals PS3</vt:lpstr>
      <vt:lpstr>Global Type-Wise Aggregates</vt:lpstr>
      <vt:lpstr>Globals All-Problems Seqa</vt:lpstr>
      <vt:lpstr>Level-Wise Min-Bound Seqa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2022-02-17T20:47:15Z</dcterms:modified>
</cp:coreProperties>
</file>