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riers/Programming/VirtualTourSimple/media/"/>
    </mc:Choice>
  </mc:AlternateContent>
  <xr:revisionPtr revIDLastSave="0" documentId="13_ncr:1_{00F582C4-64E5-5243-B03E-24939AF9FA8A}" xr6:coauthVersionLast="47" xr6:coauthVersionMax="47" xr10:uidLastSave="{00000000-0000-0000-0000-000000000000}"/>
  <bookViews>
    <workbookView xWindow="0" yWindow="760" windowWidth="30240" windowHeight="18880" activeTab="1" xr2:uid="{C7E4CCE4-367B-CA47-9A9B-7FA18B74D0DB}"/>
  </bookViews>
  <sheets>
    <sheet name="Sheet1" sheetId="1" r:id="rId1"/>
    <sheet name="TourInfo" sheetId="2" r:id="rId2"/>
    <sheet name="Map Coordin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2" i="2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F2" i="3"/>
  <c r="E2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2" i="3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I2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<sst xmlns="http://schemas.openxmlformats.org/spreadsheetml/2006/main" count="694" uniqueCount="209">
  <si>
    <t>Folder Name</t>
  </si>
  <si>
    <t>PIC_20221015_104245</t>
  </si>
  <si>
    <t>PIC_20221015_104452</t>
  </si>
  <si>
    <t>PIC_20221015_104533</t>
  </si>
  <si>
    <t>PIC_20221015_104623</t>
  </si>
  <si>
    <t>PIC_20221015_104734</t>
  </si>
  <si>
    <t>PIC_20221015_104819</t>
  </si>
  <si>
    <t>PIC_20221015_104910</t>
  </si>
  <si>
    <t>PIC_20221015_104952</t>
  </si>
  <si>
    <t>PIC_20221015_105045</t>
  </si>
  <si>
    <t>PIC_20221015_105138</t>
  </si>
  <si>
    <t>PIC_20221015_105217</t>
  </si>
  <si>
    <t>PIC_20221015_105259</t>
  </si>
  <si>
    <t>PIC_20221015_105343</t>
  </si>
  <si>
    <t>PIC_20221015_105419</t>
  </si>
  <si>
    <t>PIC_20221015_105501</t>
  </si>
  <si>
    <t>PIC_20221015_105550</t>
  </si>
  <si>
    <t>PIC_20221015_105628</t>
  </si>
  <si>
    <t>PIC_20221015_105710</t>
  </si>
  <si>
    <t>PIC_20221015_105802</t>
  </si>
  <si>
    <t>PIC_20221015_105844</t>
  </si>
  <si>
    <t>PIC_20221015_105928</t>
  </si>
  <si>
    <t>PIC_20221015_110029</t>
  </si>
  <si>
    <t>PIC_20221015_110121</t>
  </si>
  <si>
    <t>PIC_20221015_110241</t>
  </si>
  <si>
    <t>PIC_20221015_110336</t>
  </si>
  <si>
    <t>PIC_20221015_110411</t>
  </si>
  <si>
    <t>PIC_20221015_110453</t>
  </si>
  <si>
    <t>PIC_20221015_110528</t>
  </si>
  <si>
    <t>PIC_20221015_111606</t>
  </si>
  <si>
    <t>PIC_20221015_111710</t>
  </si>
  <si>
    <t>PIC_20221015_111749</t>
  </si>
  <si>
    <t>PIC_20221015_111830</t>
  </si>
  <si>
    <t>PIC_20221015_111911</t>
  </si>
  <si>
    <t>PIC_20221015_111948</t>
  </si>
  <si>
    <t>PIC_20221015_112233</t>
  </si>
  <si>
    <t>PIC_20221015_112400</t>
  </si>
  <si>
    <t>PIC_20221015_112444</t>
  </si>
  <si>
    <t>PIC_20221015_112526</t>
  </si>
  <si>
    <t>PIC_20221015_112639</t>
  </si>
  <si>
    <t>PIC_20221015_112815</t>
  </si>
  <si>
    <t>PIC_20221015_112846</t>
  </si>
  <si>
    <t>PIC_20221015_112918</t>
  </si>
  <si>
    <t>PIC_20221015_113002</t>
  </si>
  <si>
    <t>PIC_20221015_113049</t>
  </si>
  <si>
    <t>PIC_20221015_113453</t>
  </si>
  <si>
    <t>PIC_20221015_113526</t>
  </si>
  <si>
    <t>PIC_20221015_113606</t>
  </si>
  <si>
    <t>PIC_20221015_113820</t>
  </si>
  <si>
    <t>PIC_20221015_113952</t>
  </si>
  <si>
    <t>PIC_20221015_114108</t>
  </si>
  <si>
    <t>PIC_20221015_114200</t>
  </si>
  <si>
    <t>PIC_20221015_114254</t>
  </si>
  <si>
    <t>PIC_20221015_114335</t>
  </si>
  <si>
    <t>PIC_20221015_114448</t>
  </si>
  <si>
    <t>PIC_20221015_114625</t>
  </si>
  <si>
    <t>PIC_20221015_114711</t>
  </si>
  <si>
    <t>PIC_20221015_114758</t>
  </si>
  <si>
    <t>PIC_20221015_114844</t>
  </si>
  <si>
    <t>PIC_20221015_114929</t>
  </si>
  <si>
    <t>PIC_20221015_115023</t>
  </si>
  <si>
    <t>PIC_20221015_115122</t>
  </si>
  <si>
    <t>PIC_20221015_115313</t>
  </si>
  <si>
    <t>PIC_20221015_115512</t>
  </si>
  <si>
    <t>PIC_20221015_115634</t>
  </si>
  <si>
    <t>PIC_20221015_115743</t>
  </si>
  <si>
    <t>PIC_20221015_115833</t>
  </si>
  <si>
    <t>PIC_20221015_115947</t>
  </si>
  <si>
    <t>PIC_20221015_120049</t>
  </si>
  <si>
    <t>PIC_20221015_120157</t>
  </si>
  <si>
    <t>PIC_20221015_120316</t>
  </si>
  <si>
    <t>PIC_20221015_120413</t>
  </si>
  <si>
    <t>PIC_20221015_120531</t>
  </si>
  <si>
    <t>PIC_20221015_120722</t>
  </si>
  <si>
    <t>PIC_20221015_120934</t>
  </si>
  <si>
    <t>PIC_20221015_121047</t>
  </si>
  <si>
    <t>PIC_20221015_121158</t>
  </si>
  <si>
    <t>PIC_20221015_121244</t>
  </si>
  <si>
    <t>PIC_20221015_121333</t>
  </si>
  <si>
    <t>PIC_20221015_121426</t>
  </si>
  <si>
    <t>PIC_20221015_121518</t>
  </si>
  <si>
    <t>PIC_20221015_123516</t>
  </si>
  <si>
    <t>PIC_20221015_123543</t>
  </si>
  <si>
    <t>mv</t>
  </si>
  <si>
    <t>Room Code</t>
  </si>
  <si>
    <t>Grid</t>
  </si>
  <si>
    <t>1S01</t>
  </si>
  <si>
    <t>1S02</t>
  </si>
  <si>
    <t>1S03</t>
  </si>
  <si>
    <t>12</t>
  </si>
  <si>
    <t>11</t>
  </si>
  <si>
    <t>1S04</t>
  </si>
  <si>
    <t>20</t>
  </si>
  <si>
    <t>1N04</t>
  </si>
  <si>
    <t>00</t>
  </si>
  <si>
    <t>01</t>
  </si>
  <si>
    <t>02</t>
  </si>
  <si>
    <t>22</t>
  </si>
  <si>
    <t>1N03</t>
  </si>
  <si>
    <t>10</t>
  </si>
  <si>
    <t>1N02</t>
  </si>
  <si>
    <t>1W02</t>
  </si>
  <si>
    <t>1W01</t>
  </si>
  <si>
    <t>LN01</t>
  </si>
  <si>
    <t>LS01</t>
  </si>
  <si>
    <t>LS02</t>
  </si>
  <si>
    <t>LS03</t>
  </si>
  <si>
    <t>LS04</t>
  </si>
  <si>
    <t>LN04</t>
  </si>
  <si>
    <t>LN05</t>
  </si>
  <si>
    <t>LS05</t>
  </si>
  <si>
    <t>New Name</t>
  </si>
  <si>
    <t>1S05</t>
  </si>
  <si>
    <t>21</t>
  </si>
  <si>
    <t>1N05</t>
  </si>
  <si>
    <t>1N01</t>
  </si>
  <si>
    <t>2N02</t>
  </si>
  <si>
    <t>2N01</t>
  </si>
  <si>
    <t>2S01</t>
  </si>
  <si>
    <t>2S02</t>
  </si>
  <si>
    <t>2S03</t>
  </si>
  <si>
    <t>2N03</t>
  </si>
  <si>
    <t>2S04</t>
  </si>
  <si>
    <t>2N04</t>
  </si>
  <si>
    <t>LN03</t>
  </si>
  <si>
    <t>LN02</t>
  </si>
  <si>
    <t>RS03</t>
  </si>
  <si>
    <t>01a</t>
  </si>
  <si>
    <t>01b</t>
  </si>
  <si>
    <t>10a</t>
  </si>
  <si>
    <t>10b</t>
  </si>
  <si>
    <t>Command</t>
  </si>
  <si>
    <t>label</t>
  </si>
  <si>
    <t>alignment[0]</t>
  </si>
  <si>
    <t>alignment[1]</t>
  </si>
  <si>
    <t>alignment[2]</t>
  </si>
  <si>
    <t>mapInfo.building</t>
  </si>
  <si>
    <t>mapInfo.floor</t>
  </si>
  <si>
    <t>mapInfo.image</t>
  </si>
  <si>
    <t>mapInfo.x</t>
  </si>
  <si>
    <t>mapInfo.y</t>
  </si>
  <si>
    <t>hotspots[]</t>
  </si>
  <si>
    <t>Room Grid Label</t>
  </si>
  <si>
    <t>X</t>
  </si>
  <si>
    <t>Y</t>
  </si>
  <si>
    <t>S</t>
  </si>
  <si>
    <t>N</t>
  </si>
  <si>
    <t>Slice</t>
  </si>
  <si>
    <t>Side</t>
  </si>
  <si>
    <t>03</t>
  </si>
  <si>
    <t>04</t>
  </si>
  <si>
    <t>05</t>
  </si>
  <si>
    <t>Slice/Side</t>
  </si>
  <si>
    <t>key</t>
  </si>
  <si>
    <t>Control Room</t>
  </si>
  <si>
    <t>Between Boilers 1 &amp; 2</t>
  </si>
  <si>
    <t>Boiler 1 Front</t>
  </si>
  <si>
    <t>Boiler 2 Front</t>
  </si>
  <si>
    <t>Between Boilers 2 &amp; 3</t>
  </si>
  <si>
    <t>Boiler 3 Front</t>
  </si>
  <si>
    <t>Between Boilers 3 &amp; 4</t>
  </si>
  <si>
    <t>Door to Chiller Plant</t>
  </si>
  <si>
    <t>Boiler 4 West Side</t>
  </si>
  <si>
    <t>Boiler 4 Northwest Corner</t>
  </si>
  <si>
    <t>Boiler 4 Back</t>
  </si>
  <si>
    <t>Boiler 4 Northeast Corner</t>
  </si>
  <si>
    <t>Boiler 4 East Side</t>
  </si>
  <si>
    <t>Boiler 3 Northwest Corner</t>
  </si>
  <si>
    <t>Boiler 3 West Side</t>
  </si>
  <si>
    <t>Boiler 3 Back</t>
  </si>
  <si>
    <t>Boiler 3 East Side / Boiler 2 West Side</t>
  </si>
  <si>
    <t>Boiler 3 NE Corner / Boiler 2 NW Corner</t>
  </si>
  <si>
    <t>Boiler 2 Back</t>
  </si>
  <si>
    <t>Boiler 2 East Side / Boiler 1 West Side</t>
  </si>
  <si>
    <t>Water Room West</t>
  </si>
  <si>
    <t>Water Room East</t>
  </si>
  <si>
    <t>exits[0]</t>
  </si>
  <si>
    <t>Boiler 1 East Side</t>
  </si>
  <si>
    <t>Boiler 1 NE Corner</t>
  </si>
  <si>
    <t>exits[1]</t>
  </si>
  <si>
    <t>{ "key": "1S01_10", "direction": -90, "type": "door" }</t>
  </si>
  <si>
    <t>{ "key": "1N01_11", "direction": 180, "type": "door" }</t>
  </si>
  <si>
    <t>{ "key": "1S01_10", "direction": 90, "type": "arrow" }</t>
  </si>
  <si>
    <t>{ "key": "1S01_22", "direction": 90, "type": "door" }</t>
  </si>
  <si>
    <t>{ "key": "1S02_12", "direction": -90, "type": "arrow" }</t>
  </si>
  <si>
    <t>{ "key": "1S02_11", "direction": -90, "type": "arrow" }</t>
  </si>
  <si>
    <t>{ "key": "1S03_12", "direction": -90, "type": "arrow" }</t>
  </si>
  <si>
    <t>{ "key": "1S04_20", "direction": -90, "type": "arrow" }</t>
  </si>
  <si>
    <t>{ "key": "1S02_11", "direction": 90, "type": "arrow" }</t>
  </si>
  <si>
    <t>{ "key": "1S02_12", "direction": 90, "type": "arrow" }</t>
  </si>
  <si>
    <t>{ "key": "1S03_12", "direction": 90, "type": "arrow" }</t>
  </si>
  <si>
    <t>{ "key": "1S04_20", "direction": 90, "type": "arrow" }</t>
  </si>
  <si>
    <t>exits[2]</t>
  </si>
  <si>
    <t>exits[3]</t>
  </si>
  <si>
    <t>{ "key": "1N04_20", "direction": 105, "type": "arrow" }</t>
  </si>
  <si>
    <t>{ "key": "10S4_20", "direction": -75, "type": "arrow" }</t>
  </si>
  <si>
    <t>{ "key": "1N04_20", "direction": 180, "type": "arrow" }</t>
  </si>
  <si>
    <t>{ "key": "1S04_12", "direction": -90, "type": "arrow" }</t>
  </si>
  <si>
    <t>{ "key": "1S04_12", "direction": 105, "type": "arrow" }</t>
  </si>
  <si>
    <t>{ "key": "1S04_12", "direction": 75, "type": "arrow" }</t>
  </si>
  <si>
    <t>{ "key": "10S4_20", "direction": 0, "type": "arrow" }</t>
  </si>
  <si>
    <t>{ "key": "1N04_00", "direction": 180, "type": "arrow" }</t>
  </si>
  <si>
    <t>{ "key": "1N04_01", "direction": 90, "type": "arrow" }</t>
  </si>
  <si>
    <t>{ "key": "1N04_20", "direction": 0, "type": "arrow" }</t>
  </si>
  <si>
    <t>{ "key": "1S04_00", "direction": -90, "type": "arrow" }</t>
  </si>
  <si>
    <t>{ "key": "1N04_02", "direction": 90, "type": "arrow" }</t>
  </si>
  <si>
    <t>{ "key": "1N04_01", "direction": -90, "type": "arrow" }</t>
  </si>
  <si>
    <t>{ "key": "1N04_22", "direction": 0, "type": "arrow" }</t>
  </si>
  <si>
    <t>{ "key": "1N03_10", "direction": 45, "type": "arrow"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</si>
</sst>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A377-CD15-384E-86A4-E28243462717}">
  <dimension ref="A1:H83"/>
  <sheetViews>
    <sheetView workbookViewId="0">
      <selection activeCell="I2" sqref="I2"/>
    </sheetView>
  </sheetViews>
  <sheetFormatPr baseColWidth="10" defaultRowHeight="16" x14ac:dyDescent="0.2"/>
  <cols>
    <col min="1" max="1" width="5.6640625" customWidth="1"/>
    <col min="2" max="2" width="21.1640625" customWidth="1"/>
    <col min="5" max="5" width="10.5" bestFit="1" customWidth="1"/>
    <col min="6" max="6" width="38.5" customWidth="1"/>
    <col min="7" max="7" width="22.83203125" customWidth="1"/>
    <col min="8" max="8" width="17.83203125" bestFit="1" customWidth="1"/>
  </cols>
  <sheetData>
    <row r="1" spans="1:8" x14ac:dyDescent="0.2">
      <c r="B1" t="s">
        <v>0</v>
      </c>
      <c r="C1" t="s">
        <v>84</v>
      </c>
      <c r="D1" t="s">
        <v>85</v>
      </c>
      <c r="E1" t="s">
        <v>111</v>
      </c>
      <c r="F1" t="s">
        <v>131</v>
      </c>
    </row>
    <row r="2" spans="1:8" x14ac:dyDescent="0.2">
      <c r="A2" t="s">
        <v>83</v>
      </c>
      <c r="B2" t="s">
        <v>1</v>
      </c>
      <c r="C2" s="1" t="s">
        <v>86</v>
      </c>
      <c r="D2" s="1">
        <v>22</v>
      </c>
      <c r="E2" t="str">
        <f xml:space="preserve"> C2 &amp; "_" &amp; D2</f>
        <v>1S01_22</v>
      </c>
      <c r="F2" t="str">
        <f t="shared" ref="F2:F33" si="0" xml:space="preserve"> A2 &amp; " " &amp; B2 &amp; " " &amp; C2 &amp; "_" &amp; D2</f>
        <v>mv PIC_20221015_104245 1S01_22</v>
      </c>
      <c r="G2" t="str">
        <f xml:space="preserve"> E2 &amp; "_Left.jpg"</f>
        <v>1S01_22_Left.jpg</v>
      </c>
      <c r="H2" t="str">
        <f xml:space="preserve"> E2 &amp; "_Right.jpg"</f>
        <v>1S01_22_Right.jpg</v>
      </c>
    </row>
    <row r="3" spans="1:8" x14ac:dyDescent="0.2">
      <c r="A3" t="s">
        <v>83</v>
      </c>
      <c r="B3" t="s">
        <v>2</v>
      </c>
      <c r="C3" s="1" t="s">
        <v>86</v>
      </c>
      <c r="D3" s="1">
        <v>10</v>
      </c>
      <c r="E3" t="str">
        <f t="shared" ref="E3:E66" si="1" xml:space="preserve"> C3 &amp; "_" &amp; D3</f>
        <v>1S01_10</v>
      </c>
      <c r="F3" t="str">
        <f t="shared" si="0"/>
        <v>mv PIC_20221015_104452 1S01_10</v>
      </c>
      <c r="G3" t="str">
        <f t="shared" ref="G3:G66" si="2" xml:space="preserve"> E3 &amp; "_Left.jpg"</f>
        <v>1S01_10_Left.jpg</v>
      </c>
      <c r="H3" t="str">
        <f t="shared" ref="H3:H66" si="3" xml:space="preserve"> E3 &amp; "_Right.jpg"</f>
        <v>1S01_10_Right.jpg</v>
      </c>
    </row>
    <row r="4" spans="1:8" x14ac:dyDescent="0.2">
      <c r="A4" t="s">
        <v>83</v>
      </c>
      <c r="B4" t="s">
        <v>3</v>
      </c>
      <c r="C4" s="1" t="s">
        <v>87</v>
      </c>
      <c r="D4" s="1" t="s">
        <v>89</v>
      </c>
      <c r="E4" t="str">
        <f t="shared" si="1"/>
        <v>1S02_12</v>
      </c>
      <c r="F4" t="str">
        <f t="shared" si="0"/>
        <v>mv PIC_20221015_104533 1S02_12</v>
      </c>
      <c r="G4" t="str">
        <f t="shared" si="2"/>
        <v>1S02_12_Left.jpg</v>
      </c>
      <c r="H4" t="str">
        <f t="shared" si="3"/>
        <v>1S02_12_Right.jpg</v>
      </c>
    </row>
    <row r="5" spans="1:8" x14ac:dyDescent="0.2">
      <c r="A5" t="s">
        <v>83</v>
      </c>
      <c r="B5" t="s">
        <v>4</v>
      </c>
      <c r="C5" s="1" t="s">
        <v>87</v>
      </c>
      <c r="D5" s="1" t="s">
        <v>90</v>
      </c>
      <c r="E5" t="str">
        <f t="shared" si="1"/>
        <v>1S02_11</v>
      </c>
      <c r="F5" t="str">
        <f t="shared" si="0"/>
        <v>mv PIC_20221015_104623 1S02_11</v>
      </c>
      <c r="G5" t="str">
        <f t="shared" si="2"/>
        <v>1S02_11_Left.jpg</v>
      </c>
      <c r="H5" t="str">
        <f t="shared" si="3"/>
        <v>1S02_11_Right.jpg</v>
      </c>
    </row>
    <row r="6" spans="1:8" x14ac:dyDescent="0.2">
      <c r="A6" t="s">
        <v>83</v>
      </c>
      <c r="B6" t="s">
        <v>5</v>
      </c>
      <c r="C6" s="1" t="s">
        <v>88</v>
      </c>
      <c r="D6" s="1" t="s">
        <v>89</v>
      </c>
      <c r="E6" t="str">
        <f t="shared" si="1"/>
        <v>1S03_12</v>
      </c>
      <c r="F6" t="str">
        <f t="shared" si="0"/>
        <v>mv PIC_20221015_104734 1S03_12</v>
      </c>
      <c r="G6" t="str">
        <f t="shared" si="2"/>
        <v>1S03_12_Left.jpg</v>
      </c>
      <c r="H6" t="str">
        <f t="shared" si="3"/>
        <v>1S03_12_Right.jpg</v>
      </c>
    </row>
    <row r="7" spans="1:8" x14ac:dyDescent="0.2">
      <c r="A7" t="s">
        <v>83</v>
      </c>
      <c r="B7" t="s">
        <v>6</v>
      </c>
      <c r="C7" s="1" t="s">
        <v>88</v>
      </c>
      <c r="D7" s="1" t="s">
        <v>90</v>
      </c>
      <c r="E7" t="str">
        <f t="shared" si="1"/>
        <v>1S03_11</v>
      </c>
      <c r="F7" t="str">
        <f t="shared" si="0"/>
        <v>mv PIC_20221015_104819 1S03_11</v>
      </c>
      <c r="G7" t="str">
        <f t="shared" si="2"/>
        <v>1S03_11_Left.jpg</v>
      </c>
      <c r="H7" t="str">
        <f t="shared" si="3"/>
        <v>1S03_11_Right.jpg</v>
      </c>
    </row>
    <row r="8" spans="1:8" x14ac:dyDescent="0.2">
      <c r="A8" t="s">
        <v>83</v>
      </c>
      <c r="B8" t="s">
        <v>7</v>
      </c>
      <c r="C8" s="1" t="s">
        <v>91</v>
      </c>
      <c r="D8" s="1" t="s">
        <v>89</v>
      </c>
      <c r="E8" t="str">
        <f t="shared" si="1"/>
        <v>1S04_12</v>
      </c>
      <c r="F8" t="str">
        <f t="shared" si="0"/>
        <v>mv PIC_20221015_104910 1S04_12</v>
      </c>
      <c r="G8" t="str">
        <f t="shared" si="2"/>
        <v>1S04_12_Left.jpg</v>
      </c>
      <c r="H8" t="str">
        <f t="shared" si="3"/>
        <v>1S04_12_Right.jpg</v>
      </c>
    </row>
    <row r="9" spans="1:8" x14ac:dyDescent="0.2">
      <c r="A9" t="s">
        <v>83</v>
      </c>
      <c r="B9" t="s">
        <v>8</v>
      </c>
      <c r="C9" s="1" t="s">
        <v>91</v>
      </c>
      <c r="D9" s="1" t="s">
        <v>92</v>
      </c>
      <c r="E9" t="str">
        <f t="shared" si="1"/>
        <v>1S04_20</v>
      </c>
      <c r="F9" t="str">
        <f t="shared" si="0"/>
        <v>mv PIC_20221015_104952 1S04_20</v>
      </c>
      <c r="G9" t="str">
        <f t="shared" si="2"/>
        <v>1S04_20_Left.jpg</v>
      </c>
      <c r="H9" t="str">
        <f t="shared" si="3"/>
        <v>1S04_20_Right.jpg</v>
      </c>
    </row>
    <row r="10" spans="1:8" x14ac:dyDescent="0.2">
      <c r="A10" t="s">
        <v>83</v>
      </c>
      <c r="B10" t="s">
        <v>9</v>
      </c>
      <c r="C10" s="1" t="s">
        <v>93</v>
      </c>
      <c r="D10" s="1" t="s">
        <v>92</v>
      </c>
      <c r="E10" t="str">
        <f t="shared" si="1"/>
        <v>1N04_20</v>
      </c>
      <c r="F10" t="str">
        <f t="shared" si="0"/>
        <v>mv PIC_20221015_105045 1N04_20</v>
      </c>
      <c r="G10" t="str">
        <f t="shared" si="2"/>
        <v>1N04_20_Left.jpg</v>
      </c>
      <c r="H10" t="str">
        <f t="shared" si="3"/>
        <v>1N04_20_Right.jpg</v>
      </c>
    </row>
    <row r="11" spans="1:8" x14ac:dyDescent="0.2">
      <c r="A11" t="s">
        <v>83</v>
      </c>
      <c r="B11" t="s">
        <v>10</v>
      </c>
      <c r="C11" s="1" t="s">
        <v>93</v>
      </c>
      <c r="D11" s="1" t="s">
        <v>94</v>
      </c>
      <c r="E11" t="str">
        <f t="shared" si="1"/>
        <v>1N04_00</v>
      </c>
      <c r="F11" t="str">
        <f t="shared" si="0"/>
        <v>mv PIC_20221015_105138 1N04_00</v>
      </c>
      <c r="G11" t="str">
        <f t="shared" si="2"/>
        <v>1N04_00_Left.jpg</v>
      </c>
      <c r="H11" t="str">
        <f t="shared" si="3"/>
        <v>1N04_00_Right.jpg</v>
      </c>
    </row>
    <row r="12" spans="1:8" x14ac:dyDescent="0.2">
      <c r="A12" t="s">
        <v>83</v>
      </c>
      <c r="B12" t="s">
        <v>11</v>
      </c>
      <c r="C12" s="1" t="s">
        <v>93</v>
      </c>
      <c r="D12" s="1" t="s">
        <v>95</v>
      </c>
      <c r="E12" t="str">
        <f t="shared" si="1"/>
        <v>1N04_01</v>
      </c>
      <c r="F12" t="str">
        <f t="shared" si="0"/>
        <v>mv PIC_20221015_105217 1N04_01</v>
      </c>
      <c r="G12" t="str">
        <f t="shared" si="2"/>
        <v>1N04_01_Left.jpg</v>
      </c>
      <c r="H12" t="str">
        <f t="shared" si="3"/>
        <v>1N04_01_Right.jpg</v>
      </c>
    </row>
    <row r="13" spans="1:8" x14ac:dyDescent="0.2">
      <c r="A13" t="s">
        <v>83</v>
      </c>
      <c r="B13" t="s">
        <v>12</v>
      </c>
      <c r="C13" s="1" t="s">
        <v>93</v>
      </c>
      <c r="D13" s="1" t="s">
        <v>96</v>
      </c>
      <c r="E13" t="str">
        <f t="shared" si="1"/>
        <v>1N04_02</v>
      </c>
      <c r="F13" t="str">
        <f t="shared" si="0"/>
        <v>mv PIC_20221015_105259 1N04_02</v>
      </c>
      <c r="G13" t="str">
        <f t="shared" si="2"/>
        <v>1N04_02_Left.jpg</v>
      </c>
      <c r="H13" t="str">
        <f t="shared" si="3"/>
        <v>1N04_02_Right.jpg</v>
      </c>
    </row>
    <row r="14" spans="1:8" x14ac:dyDescent="0.2">
      <c r="A14" t="s">
        <v>83</v>
      </c>
      <c r="B14" t="s">
        <v>13</v>
      </c>
      <c r="C14" s="1" t="s">
        <v>93</v>
      </c>
      <c r="D14" s="1" t="s">
        <v>97</v>
      </c>
      <c r="E14" t="str">
        <f t="shared" si="1"/>
        <v>1N04_22</v>
      </c>
      <c r="F14" t="str">
        <f t="shared" si="0"/>
        <v>mv PIC_20221015_105343 1N04_22</v>
      </c>
      <c r="G14" t="str">
        <f t="shared" si="2"/>
        <v>1N04_22_Left.jpg</v>
      </c>
      <c r="H14" t="str">
        <f t="shared" si="3"/>
        <v>1N04_22_Right.jpg</v>
      </c>
    </row>
    <row r="15" spans="1:8" x14ac:dyDescent="0.2">
      <c r="A15" t="s">
        <v>83</v>
      </c>
      <c r="B15" t="s">
        <v>14</v>
      </c>
      <c r="C15" s="1" t="s">
        <v>98</v>
      </c>
      <c r="D15" s="1" t="s">
        <v>99</v>
      </c>
      <c r="E15" t="str">
        <f t="shared" si="1"/>
        <v>1N03_10</v>
      </c>
      <c r="F15" t="str">
        <f t="shared" si="0"/>
        <v>mv PIC_20221015_105419 1N03_10</v>
      </c>
      <c r="G15" t="str">
        <f t="shared" si="2"/>
        <v>1N03_10_Left.jpg</v>
      </c>
      <c r="H15" t="str">
        <f t="shared" si="3"/>
        <v>1N03_10_Right.jpg</v>
      </c>
    </row>
    <row r="16" spans="1:8" x14ac:dyDescent="0.2">
      <c r="A16" t="s">
        <v>83</v>
      </c>
      <c r="B16" t="s">
        <v>15</v>
      </c>
      <c r="C16" s="1" t="s">
        <v>98</v>
      </c>
      <c r="D16" s="1" t="s">
        <v>92</v>
      </c>
      <c r="E16" t="str">
        <f t="shared" si="1"/>
        <v>1N03_20</v>
      </c>
      <c r="F16" t="str">
        <f t="shared" si="0"/>
        <v>mv PIC_20221015_105501 1N03_20</v>
      </c>
      <c r="G16" t="str">
        <f t="shared" si="2"/>
        <v>1N03_20_Left.jpg</v>
      </c>
      <c r="H16" t="str">
        <f t="shared" si="3"/>
        <v>1N03_20_Right.jpg</v>
      </c>
    </row>
    <row r="17" spans="1:8" x14ac:dyDescent="0.2">
      <c r="A17" t="s">
        <v>83</v>
      </c>
      <c r="B17" t="s">
        <v>16</v>
      </c>
      <c r="C17" s="1" t="s">
        <v>98</v>
      </c>
      <c r="D17" s="1" t="s">
        <v>90</v>
      </c>
      <c r="E17" t="str">
        <f t="shared" si="1"/>
        <v>1N03_11</v>
      </c>
      <c r="F17" t="str">
        <f t="shared" si="0"/>
        <v>mv PIC_20221015_105550 1N03_11</v>
      </c>
      <c r="G17" t="str">
        <f t="shared" si="2"/>
        <v>1N03_11_Left.jpg</v>
      </c>
      <c r="H17" t="str">
        <f t="shared" si="3"/>
        <v>1N03_11_Right.jpg</v>
      </c>
    </row>
    <row r="18" spans="1:8" x14ac:dyDescent="0.2">
      <c r="A18" t="s">
        <v>83</v>
      </c>
      <c r="B18" t="s">
        <v>17</v>
      </c>
      <c r="C18" s="1" t="s">
        <v>98</v>
      </c>
      <c r="D18" s="1" t="s">
        <v>89</v>
      </c>
      <c r="E18" t="str">
        <f t="shared" si="1"/>
        <v>1N03_12</v>
      </c>
      <c r="F18" t="str">
        <f t="shared" si="0"/>
        <v>mv PIC_20221015_105628 1N03_12</v>
      </c>
      <c r="G18" t="str">
        <f t="shared" si="2"/>
        <v>1N03_12_Left.jpg</v>
      </c>
      <c r="H18" t="str">
        <f t="shared" si="3"/>
        <v>1N03_12_Right.jpg</v>
      </c>
    </row>
    <row r="19" spans="1:8" x14ac:dyDescent="0.2">
      <c r="A19" t="s">
        <v>83</v>
      </c>
      <c r="B19" t="s">
        <v>18</v>
      </c>
      <c r="C19" s="1" t="s">
        <v>88</v>
      </c>
      <c r="D19" s="1" t="s">
        <v>96</v>
      </c>
      <c r="E19" t="str">
        <f t="shared" si="1"/>
        <v>1S03_02</v>
      </c>
      <c r="F19" t="str">
        <f t="shared" si="0"/>
        <v>mv PIC_20221015_105710 1S03_02</v>
      </c>
      <c r="G19" t="str">
        <f t="shared" si="2"/>
        <v>1S03_02_Left.jpg</v>
      </c>
      <c r="H19" t="str">
        <f t="shared" si="3"/>
        <v>1S03_02_Right.jpg</v>
      </c>
    </row>
    <row r="20" spans="1:8" x14ac:dyDescent="0.2">
      <c r="A20" t="s">
        <v>83</v>
      </c>
      <c r="B20" t="s">
        <v>19</v>
      </c>
      <c r="C20" s="1" t="s">
        <v>100</v>
      </c>
      <c r="D20" s="1" t="s">
        <v>90</v>
      </c>
      <c r="E20" t="str">
        <f t="shared" si="1"/>
        <v>1N02_11</v>
      </c>
      <c r="F20" t="str">
        <f t="shared" si="0"/>
        <v>mv PIC_20221015_105802 1N02_11</v>
      </c>
      <c r="G20" t="str">
        <f t="shared" si="2"/>
        <v>1N02_11_Left.jpg</v>
      </c>
      <c r="H20" t="str">
        <f t="shared" si="3"/>
        <v>1N02_11_Right.jpg</v>
      </c>
    </row>
    <row r="21" spans="1:8" x14ac:dyDescent="0.2">
      <c r="A21" t="s">
        <v>83</v>
      </c>
      <c r="B21" t="s">
        <v>20</v>
      </c>
      <c r="C21" s="1" t="s">
        <v>100</v>
      </c>
      <c r="D21" s="1" t="s">
        <v>89</v>
      </c>
      <c r="E21" t="str">
        <f t="shared" si="1"/>
        <v>1N02_12</v>
      </c>
      <c r="F21" t="str">
        <f t="shared" si="0"/>
        <v>mv PIC_20221015_105844 1N02_12</v>
      </c>
      <c r="G21" t="str">
        <f t="shared" si="2"/>
        <v>1N02_12_Left.jpg</v>
      </c>
      <c r="H21" t="str">
        <f t="shared" si="3"/>
        <v>1N02_12_Right.jpg</v>
      </c>
    </row>
    <row r="22" spans="1:8" x14ac:dyDescent="0.2">
      <c r="A22" t="s">
        <v>83</v>
      </c>
      <c r="B22" t="s">
        <v>21</v>
      </c>
      <c r="C22" s="1" t="s">
        <v>87</v>
      </c>
      <c r="D22" s="1" t="s">
        <v>96</v>
      </c>
      <c r="E22" t="str">
        <f t="shared" si="1"/>
        <v>1S02_02</v>
      </c>
      <c r="F22" t="str">
        <f t="shared" si="0"/>
        <v>mv PIC_20221015_105928 1S02_02</v>
      </c>
      <c r="G22" t="str">
        <f t="shared" si="2"/>
        <v>1S02_02_Left.jpg</v>
      </c>
      <c r="H22" t="str">
        <f t="shared" si="3"/>
        <v>1S02_02_Right.jpg</v>
      </c>
    </row>
    <row r="23" spans="1:8" x14ac:dyDescent="0.2">
      <c r="A23" t="s">
        <v>83</v>
      </c>
      <c r="B23" t="s">
        <v>22</v>
      </c>
      <c r="C23" s="1" t="s">
        <v>101</v>
      </c>
      <c r="D23" s="1" t="s">
        <v>90</v>
      </c>
      <c r="E23" t="str">
        <f t="shared" si="1"/>
        <v>1W02_11</v>
      </c>
      <c r="F23" t="str">
        <f t="shared" si="0"/>
        <v>mv PIC_20221015_110029 1W02_11</v>
      </c>
      <c r="G23" t="str">
        <f t="shared" si="2"/>
        <v>1W02_11_Left.jpg</v>
      </c>
      <c r="H23" t="str">
        <f t="shared" si="3"/>
        <v>1W02_11_Right.jpg</v>
      </c>
    </row>
    <row r="24" spans="1:8" x14ac:dyDescent="0.2">
      <c r="A24" t="s">
        <v>83</v>
      </c>
      <c r="B24" t="s">
        <v>23</v>
      </c>
      <c r="C24" s="1" t="s">
        <v>102</v>
      </c>
      <c r="D24" s="1" t="s">
        <v>90</v>
      </c>
      <c r="E24" t="str">
        <f t="shared" si="1"/>
        <v>1W01_11</v>
      </c>
      <c r="F24" t="str">
        <f t="shared" si="0"/>
        <v>mv PIC_20221015_110121 1W01_11</v>
      </c>
      <c r="G24" t="str">
        <f t="shared" si="2"/>
        <v>1W01_11_Left.jpg</v>
      </c>
      <c r="H24" t="str">
        <f t="shared" si="3"/>
        <v>1W01_11_Right.jpg</v>
      </c>
    </row>
    <row r="25" spans="1:8" x14ac:dyDescent="0.2">
      <c r="A25" t="s">
        <v>83</v>
      </c>
      <c r="B25" t="s">
        <v>24</v>
      </c>
      <c r="C25" s="1" t="s">
        <v>103</v>
      </c>
      <c r="D25" s="1" t="s">
        <v>95</v>
      </c>
      <c r="E25" t="str">
        <f t="shared" si="1"/>
        <v>LN01_01</v>
      </c>
      <c r="F25" t="str">
        <f t="shared" si="0"/>
        <v>mv PIC_20221015_110241 LN01_01</v>
      </c>
      <c r="G25" t="str">
        <f t="shared" si="2"/>
        <v>LN01_01_Left.jpg</v>
      </c>
      <c r="H25" t="str">
        <f t="shared" si="3"/>
        <v>LN01_01_Right.jpg</v>
      </c>
    </row>
    <row r="26" spans="1:8" x14ac:dyDescent="0.2">
      <c r="A26" t="s">
        <v>83</v>
      </c>
      <c r="B26" t="s">
        <v>25</v>
      </c>
      <c r="C26" s="1" t="s">
        <v>103</v>
      </c>
      <c r="D26" s="1" t="s">
        <v>96</v>
      </c>
      <c r="E26" t="str">
        <f t="shared" si="1"/>
        <v>LN01_02</v>
      </c>
      <c r="F26" t="str">
        <f t="shared" si="0"/>
        <v>mv PIC_20221015_110336 LN01_02</v>
      </c>
      <c r="G26" t="str">
        <f t="shared" si="2"/>
        <v>LN01_02_Left.jpg</v>
      </c>
      <c r="H26" t="str">
        <f t="shared" si="3"/>
        <v>LN01_02_Right.jpg</v>
      </c>
    </row>
    <row r="27" spans="1:8" x14ac:dyDescent="0.2">
      <c r="A27" t="s">
        <v>83</v>
      </c>
      <c r="B27" t="s">
        <v>26</v>
      </c>
      <c r="C27" s="1" t="s">
        <v>103</v>
      </c>
      <c r="D27" s="1" t="s">
        <v>97</v>
      </c>
      <c r="E27" t="str">
        <f t="shared" si="1"/>
        <v>LN01_22</v>
      </c>
      <c r="F27" t="str">
        <f t="shared" si="0"/>
        <v>mv PIC_20221015_110411 LN01_22</v>
      </c>
      <c r="G27" t="str">
        <f t="shared" si="2"/>
        <v>LN01_22_Left.jpg</v>
      </c>
      <c r="H27" t="str">
        <f t="shared" si="3"/>
        <v>LN01_22_Right.jpg</v>
      </c>
    </row>
    <row r="28" spans="1:8" x14ac:dyDescent="0.2">
      <c r="A28" t="s">
        <v>83</v>
      </c>
      <c r="B28" t="s">
        <v>27</v>
      </c>
      <c r="C28" s="1" t="s">
        <v>104</v>
      </c>
      <c r="D28" s="1" t="s">
        <v>90</v>
      </c>
      <c r="E28" t="str">
        <f t="shared" si="1"/>
        <v>LS01_11</v>
      </c>
      <c r="F28" t="str">
        <f t="shared" si="0"/>
        <v>mv PIC_20221015_110453 LS01_11</v>
      </c>
      <c r="G28" t="str">
        <f t="shared" si="2"/>
        <v>LS01_11_Left.jpg</v>
      </c>
      <c r="H28" t="str">
        <f t="shared" si="3"/>
        <v>LS01_11_Right.jpg</v>
      </c>
    </row>
    <row r="29" spans="1:8" x14ac:dyDescent="0.2">
      <c r="A29" t="s">
        <v>83</v>
      </c>
      <c r="B29" t="s">
        <v>28</v>
      </c>
      <c r="C29" s="1" t="s">
        <v>105</v>
      </c>
      <c r="D29" s="1" t="s">
        <v>89</v>
      </c>
      <c r="E29" t="str">
        <f t="shared" si="1"/>
        <v>LS02_12</v>
      </c>
      <c r="F29" t="str">
        <f t="shared" si="0"/>
        <v>mv PIC_20221015_110528 LS02_12</v>
      </c>
      <c r="G29" t="str">
        <f t="shared" si="2"/>
        <v>LS02_12_Left.jpg</v>
      </c>
      <c r="H29" t="str">
        <f t="shared" si="3"/>
        <v>LS02_12_Right.jpg</v>
      </c>
    </row>
    <row r="30" spans="1:8" x14ac:dyDescent="0.2">
      <c r="A30" t="s">
        <v>83</v>
      </c>
      <c r="B30" t="s">
        <v>29</v>
      </c>
      <c r="C30" s="1" t="s">
        <v>105</v>
      </c>
      <c r="D30" s="1" t="s">
        <v>99</v>
      </c>
      <c r="E30" t="str">
        <f t="shared" si="1"/>
        <v>LS02_10</v>
      </c>
      <c r="F30" t="str">
        <f t="shared" si="0"/>
        <v>mv PIC_20221015_111606 LS02_10</v>
      </c>
      <c r="G30" t="str">
        <f t="shared" si="2"/>
        <v>LS02_10_Left.jpg</v>
      </c>
      <c r="H30" t="str">
        <f t="shared" si="3"/>
        <v>LS02_10_Right.jpg</v>
      </c>
    </row>
    <row r="31" spans="1:8" x14ac:dyDescent="0.2">
      <c r="A31" t="s">
        <v>83</v>
      </c>
      <c r="B31" t="s">
        <v>30</v>
      </c>
      <c r="C31" s="1" t="s">
        <v>106</v>
      </c>
      <c r="D31" s="1" t="s">
        <v>90</v>
      </c>
      <c r="E31" t="str">
        <f t="shared" si="1"/>
        <v>LS03_11</v>
      </c>
      <c r="F31" t="str">
        <f t="shared" si="0"/>
        <v>mv PIC_20221015_111710 LS03_11</v>
      </c>
      <c r="G31" t="str">
        <f t="shared" si="2"/>
        <v>LS03_11_Left.jpg</v>
      </c>
      <c r="H31" t="str">
        <f t="shared" si="3"/>
        <v>LS03_11_Right.jpg</v>
      </c>
    </row>
    <row r="32" spans="1:8" x14ac:dyDescent="0.2">
      <c r="A32" t="s">
        <v>83</v>
      </c>
      <c r="B32" t="s">
        <v>31</v>
      </c>
      <c r="C32" s="1" t="s">
        <v>107</v>
      </c>
      <c r="D32" s="1" t="s">
        <v>89</v>
      </c>
      <c r="E32" t="str">
        <f t="shared" si="1"/>
        <v>LS04_12</v>
      </c>
      <c r="F32" t="str">
        <f t="shared" si="0"/>
        <v>mv PIC_20221015_111749 LS04_12</v>
      </c>
      <c r="G32" t="str">
        <f t="shared" si="2"/>
        <v>LS04_12_Left.jpg</v>
      </c>
      <c r="H32" t="str">
        <f t="shared" si="3"/>
        <v>LS04_12_Right.jpg</v>
      </c>
    </row>
    <row r="33" spans="1:8" x14ac:dyDescent="0.2">
      <c r="A33" t="s">
        <v>83</v>
      </c>
      <c r="B33" t="s">
        <v>32</v>
      </c>
      <c r="C33" s="1" t="s">
        <v>107</v>
      </c>
      <c r="D33" s="1" t="s">
        <v>99</v>
      </c>
      <c r="E33" t="str">
        <f t="shared" si="1"/>
        <v>LS04_10</v>
      </c>
      <c r="F33" t="str">
        <f t="shared" si="0"/>
        <v>mv PIC_20221015_111830 LS04_10</v>
      </c>
      <c r="G33" t="str">
        <f t="shared" si="2"/>
        <v>LS04_10_Left.jpg</v>
      </c>
      <c r="H33" t="str">
        <f t="shared" si="3"/>
        <v>LS04_10_Right.jpg</v>
      </c>
    </row>
    <row r="34" spans="1:8" x14ac:dyDescent="0.2">
      <c r="A34" t="s">
        <v>83</v>
      </c>
      <c r="B34" t="s">
        <v>33</v>
      </c>
      <c r="C34" s="1" t="s">
        <v>108</v>
      </c>
      <c r="D34" s="1" t="s">
        <v>99</v>
      </c>
      <c r="E34" t="str">
        <f t="shared" si="1"/>
        <v>LN04_10</v>
      </c>
      <c r="F34" t="str">
        <f t="shared" ref="F34:F65" si="4" xml:space="preserve"> A34 &amp; " " &amp; B34 &amp; " " &amp; C34 &amp; "_" &amp; D34</f>
        <v>mv PIC_20221015_111911 LN04_10</v>
      </c>
      <c r="G34" t="str">
        <f t="shared" si="2"/>
        <v>LN04_10_Left.jpg</v>
      </c>
      <c r="H34" t="str">
        <f t="shared" si="3"/>
        <v>LN04_10_Right.jpg</v>
      </c>
    </row>
    <row r="35" spans="1:8" x14ac:dyDescent="0.2">
      <c r="A35" t="s">
        <v>83</v>
      </c>
      <c r="B35" t="s">
        <v>34</v>
      </c>
      <c r="C35" s="1" t="s">
        <v>108</v>
      </c>
      <c r="D35" s="1" t="s">
        <v>89</v>
      </c>
      <c r="E35" t="str">
        <f t="shared" si="1"/>
        <v>LN04_12</v>
      </c>
      <c r="F35" t="str">
        <f t="shared" si="4"/>
        <v>mv PIC_20221015_111948 LN04_12</v>
      </c>
      <c r="G35" t="str">
        <f t="shared" si="2"/>
        <v>LN04_12_Left.jpg</v>
      </c>
      <c r="H35" t="str">
        <f t="shared" si="3"/>
        <v>LN04_12_Right.jpg</v>
      </c>
    </row>
    <row r="36" spans="1:8" x14ac:dyDescent="0.2">
      <c r="A36" t="s">
        <v>83</v>
      </c>
      <c r="B36" t="s">
        <v>35</v>
      </c>
      <c r="C36" s="1" t="s">
        <v>109</v>
      </c>
      <c r="D36" s="1" t="s">
        <v>90</v>
      </c>
      <c r="E36" t="str">
        <f t="shared" si="1"/>
        <v>LN05_11</v>
      </c>
      <c r="F36" t="str">
        <f t="shared" si="4"/>
        <v>mv PIC_20221015_112233 LN05_11</v>
      </c>
      <c r="G36" t="str">
        <f t="shared" si="2"/>
        <v>LN05_11_Left.jpg</v>
      </c>
      <c r="H36" t="str">
        <f t="shared" si="3"/>
        <v>LN05_11_Right.jpg</v>
      </c>
    </row>
    <row r="37" spans="1:8" x14ac:dyDescent="0.2">
      <c r="A37" t="s">
        <v>83</v>
      </c>
      <c r="B37" t="s">
        <v>36</v>
      </c>
      <c r="C37" s="1" t="s">
        <v>110</v>
      </c>
      <c r="D37" s="1" t="s">
        <v>90</v>
      </c>
      <c r="E37" t="str">
        <f t="shared" si="1"/>
        <v>LS05_11</v>
      </c>
      <c r="F37" t="str">
        <f t="shared" si="4"/>
        <v>mv PIC_20221015_112400 LS05_11</v>
      </c>
      <c r="G37" t="str">
        <f t="shared" si="2"/>
        <v>LS05_11_Left.jpg</v>
      </c>
      <c r="H37" t="str">
        <f t="shared" si="3"/>
        <v>LS05_11_Right.jpg</v>
      </c>
    </row>
    <row r="38" spans="1:8" x14ac:dyDescent="0.2">
      <c r="A38" t="s">
        <v>83</v>
      </c>
      <c r="B38" t="s">
        <v>37</v>
      </c>
      <c r="C38" s="1" t="s">
        <v>110</v>
      </c>
      <c r="D38" s="1" t="s">
        <v>129</v>
      </c>
      <c r="E38" t="str">
        <f t="shared" si="1"/>
        <v>LS05_10a</v>
      </c>
      <c r="F38" t="str">
        <f t="shared" si="4"/>
        <v>mv PIC_20221015_112444 LS05_10a</v>
      </c>
      <c r="G38" t="str">
        <f t="shared" si="2"/>
        <v>LS05_10a_Left.jpg</v>
      </c>
      <c r="H38" t="str">
        <f t="shared" si="3"/>
        <v>LS05_10a_Right.jpg</v>
      </c>
    </row>
    <row r="39" spans="1:8" x14ac:dyDescent="0.2">
      <c r="A39" t="s">
        <v>83</v>
      </c>
      <c r="B39" t="s">
        <v>38</v>
      </c>
      <c r="C39" s="1" t="s">
        <v>110</v>
      </c>
      <c r="D39" s="1" t="s">
        <v>130</v>
      </c>
      <c r="E39" t="str">
        <f t="shared" si="1"/>
        <v>LS05_10b</v>
      </c>
      <c r="F39" t="str">
        <f t="shared" si="4"/>
        <v>mv PIC_20221015_112526 LS05_10b</v>
      </c>
      <c r="G39" t="str">
        <f t="shared" si="2"/>
        <v>LS05_10b_Left.jpg</v>
      </c>
      <c r="H39" t="str">
        <f t="shared" si="3"/>
        <v>LS05_10b_Right.jpg</v>
      </c>
    </row>
    <row r="40" spans="1:8" x14ac:dyDescent="0.2">
      <c r="A40" t="s">
        <v>83</v>
      </c>
      <c r="B40" t="s">
        <v>39</v>
      </c>
      <c r="C40" s="1" t="s">
        <v>110</v>
      </c>
      <c r="D40" s="1" t="s">
        <v>92</v>
      </c>
      <c r="E40" t="str">
        <f t="shared" si="1"/>
        <v>LS05_20</v>
      </c>
      <c r="F40" t="str">
        <f t="shared" si="4"/>
        <v>mv PIC_20221015_112639 LS05_20</v>
      </c>
      <c r="G40" t="str">
        <f t="shared" si="2"/>
        <v>LS05_20_Left.jpg</v>
      </c>
      <c r="H40" t="str">
        <f t="shared" si="3"/>
        <v>LS05_20_Right.jpg</v>
      </c>
    </row>
    <row r="41" spans="1:8" x14ac:dyDescent="0.2">
      <c r="A41" t="s">
        <v>83</v>
      </c>
      <c r="B41" t="s">
        <v>40</v>
      </c>
      <c r="C41" s="1" t="s">
        <v>112</v>
      </c>
      <c r="D41" s="1" t="s">
        <v>113</v>
      </c>
      <c r="E41" t="str">
        <f t="shared" si="1"/>
        <v>1S05_21</v>
      </c>
      <c r="F41" t="str">
        <f t="shared" si="4"/>
        <v>mv PIC_20221015_112815 1S05_21</v>
      </c>
      <c r="G41" t="str">
        <f t="shared" si="2"/>
        <v>1S05_21_Left.jpg</v>
      </c>
      <c r="H41" t="str">
        <f t="shared" si="3"/>
        <v>1S05_21_Right.jpg</v>
      </c>
    </row>
    <row r="42" spans="1:8" x14ac:dyDescent="0.2">
      <c r="A42" t="s">
        <v>83</v>
      </c>
      <c r="B42" t="s">
        <v>41</v>
      </c>
      <c r="C42" s="1" t="s">
        <v>112</v>
      </c>
      <c r="D42" s="1" t="s">
        <v>99</v>
      </c>
      <c r="E42" t="str">
        <f t="shared" si="1"/>
        <v>1S05_10</v>
      </c>
      <c r="F42" t="str">
        <f t="shared" si="4"/>
        <v>mv PIC_20221015_112846 1S05_10</v>
      </c>
      <c r="G42" t="str">
        <f t="shared" si="2"/>
        <v>1S05_10_Left.jpg</v>
      </c>
      <c r="H42" t="str">
        <f t="shared" si="3"/>
        <v>1S05_10_Right.jpg</v>
      </c>
    </row>
    <row r="43" spans="1:8" x14ac:dyDescent="0.2">
      <c r="A43" t="s">
        <v>83</v>
      </c>
      <c r="B43" t="s">
        <v>42</v>
      </c>
      <c r="C43" s="1" t="s">
        <v>112</v>
      </c>
      <c r="D43" s="1" t="s">
        <v>94</v>
      </c>
      <c r="E43" t="str">
        <f t="shared" si="1"/>
        <v>1S05_00</v>
      </c>
      <c r="F43" t="str">
        <f t="shared" si="4"/>
        <v>mv PIC_20221015_112918 1S05_00</v>
      </c>
      <c r="G43" t="str">
        <f t="shared" si="2"/>
        <v>1S05_00_Left.jpg</v>
      </c>
      <c r="H43" t="str">
        <f t="shared" si="3"/>
        <v>1S05_00_Right.jpg</v>
      </c>
    </row>
    <row r="44" spans="1:8" x14ac:dyDescent="0.2">
      <c r="A44" t="s">
        <v>83</v>
      </c>
      <c r="B44" t="s">
        <v>43</v>
      </c>
      <c r="C44" s="1" t="s">
        <v>112</v>
      </c>
      <c r="D44" s="1" t="s">
        <v>90</v>
      </c>
      <c r="E44" t="str">
        <f t="shared" si="1"/>
        <v>1S05_11</v>
      </c>
      <c r="F44" t="str">
        <f t="shared" si="4"/>
        <v>mv PIC_20221015_113002 1S05_11</v>
      </c>
      <c r="G44" t="str">
        <f t="shared" si="2"/>
        <v>1S05_11_Left.jpg</v>
      </c>
      <c r="H44" t="str">
        <f t="shared" si="3"/>
        <v>1S05_11_Right.jpg</v>
      </c>
    </row>
    <row r="45" spans="1:8" x14ac:dyDescent="0.2">
      <c r="A45" t="s">
        <v>83</v>
      </c>
      <c r="B45" t="s">
        <v>44</v>
      </c>
      <c r="C45" s="1" t="s">
        <v>114</v>
      </c>
      <c r="D45" s="1" t="s">
        <v>113</v>
      </c>
      <c r="E45" t="str">
        <f t="shared" si="1"/>
        <v>1N05_21</v>
      </c>
      <c r="F45" t="str">
        <f t="shared" si="4"/>
        <v>mv PIC_20221015_113049 1N05_21</v>
      </c>
      <c r="G45" t="str">
        <f t="shared" si="2"/>
        <v>1N05_21_Left.jpg</v>
      </c>
      <c r="H45" t="str">
        <f t="shared" si="3"/>
        <v>1N05_21_Right.jpg</v>
      </c>
    </row>
    <row r="46" spans="1:8" x14ac:dyDescent="0.2">
      <c r="A46" t="s">
        <v>83</v>
      </c>
      <c r="B46" t="s">
        <v>45</v>
      </c>
      <c r="C46" s="1" t="s">
        <v>114</v>
      </c>
      <c r="D46" s="1" t="s">
        <v>99</v>
      </c>
      <c r="E46" t="str">
        <f t="shared" si="1"/>
        <v>1N05_10</v>
      </c>
      <c r="F46" t="str">
        <f t="shared" si="4"/>
        <v>mv PIC_20221015_113453 1N05_10</v>
      </c>
      <c r="G46" t="str">
        <f t="shared" si="2"/>
        <v>1N05_10_Left.jpg</v>
      </c>
      <c r="H46" t="str">
        <f t="shared" si="3"/>
        <v>1N05_10_Right.jpg</v>
      </c>
    </row>
    <row r="47" spans="1:8" x14ac:dyDescent="0.2">
      <c r="A47" t="s">
        <v>83</v>
      </c>
      <c r="B47" t="s">
        <v>46</v>
      </c>
      <c r="C47" s="1" t="s">
        <v>114</v>
      </c>
      <c r="D47" s="1" t="s">
        <v>90</v>
      </c>
      <c r="E47" t="str">
        <f t="shared" si="1"/>
        <v>1N05_11</v>
      </c>
      <c r="F47" t="str">
        <f t="shared" si="4"/>
        <v>mv PIC_20221015_113526 1N05_11</v>
      </c>
      <c r="G47" t="str">
        <f t="shared" si="2"/>
        <v>1N05_11_Left.jpg</v>
      </c>
      <c r="H47" t="str">
        <f t="shared" si="3"/>
        <v>1N05_11_Right.jpg</v>
      </c>
    </row>
    <row r="48" spans="1:8" x14ac:dyDescent="0.2">
      <c r="A48" t="s">
        <v>83</v>
      </c>
      <c r="B48" t="s">
        <v>47</v>
      </c>
      <c r="C48" s="1" t="s">
        <v>114</v>
      </c>
      <c r="D48" s="1" t="s">
        <v>95</v>
      </c>
      <c r="E48" t="str">
        <f t="shared" si="1"/>
        <v>1N05_01</v>
      </c>
      <c r="F48" t="str">
        <f t="shared" si="4"/>
        <v>mv PIC_20221015_113606 1N05_01</v>
      </c>
      <c r="G48" t="str">
        <f t="shared" si="2"/>
        <v>1N05_01_Left.jpg</v>
      </c>
      <c r="H48" t="str">
        <f t="shared" si="3"/>
        <v>1N05_01_Right.jpg</v>
      </c>
    </row>
    <row r="49" spans="1:8" x14ac:dyDescent="0.2">
      <c r="A49" t="s">
        <v>83</v>
      </c>
      <c r="B49" t="s">
        <v>48</v>
      </c>
      <c r="C49" s="1" t="s">
        <v>112</v>
      </c>
      <c r="D49" s="1" t="s">
        <v>97</v>
      </c>
      <c r="E49" t="str">
        <f t="shared" si="1"/>
        <v>1S05_22</v>
      </c>
      <c r="F49" t="str">
        <f t="shared" si="4"/>
        <v>mv PIC_20221015_113820 1S05_22</v>
      </c>
      <c r="G49" t="str">
        <f t="shared" si="2"/>
        <v>1S05_22_Left.jpg</v>
      </c>
      <c r="H49" t="str">
        <f t="shared" si="3"/>
        <v>1S05_22_Right.jpg</v>
      </c>
    </row>
    <row r="50" spans="1:8" x14ac:dyDescent="0.2">
      <c r="A50" t="s">
        <v>83</v>
      </c>
      <c r="B50" t="s">
        <v>49</v>
      </c>
      <c r="C50" s="1" t="s">
        <v>91</v>
      </c>
      <c r="D50" s="1" t="s">
        <v>90</v>
      </c>
      <c r="E50" t="str">
        <f t="shared" si="1"/>
        <v>1S04_11</v>
      </c>
      <c r="F50" t="str">
        <f t="shared" si="4"/>
        <v>mv PIC_20221015_113952 1S04_11</v>
      </c>
      <c r="G50" t="str">
        <f t="shared" si="2"/>
        <v>1S04_11_Left.jpg</v>
      </c>
      <c r="H50" t="str">
        <f t="shared" si="3"/>
        <v>1S04_11_Right.jpg</v>
      </c>
    </row>
    <row r="51" spans="1:8" x14ac:dyDescent="0.2">
      <c r="A51" t="s">
        <v>83</v>
      </c>
      <c r="B51" t="s">
        <v>50</v>
      </c>
      <c r="C51" s="1" t="s">
        <v>86</v>
      </c>
      <c r="D51" s="1" t="s">
        <v>95</v>
      </c>
      <c r="E51" t="str">
        <f t="shared" si="1"/>
        <v>1S01_01</v>
      </c>
      <c r="F51" t="str">
        <f t="shared" si="4"/>
        <v>mv PIC_20221015_114108 1S01_01</v>
      </c>
      <c r="G51" t="str">
        <f t="shared" si="2"/>
        <v>1S01_01_Left.jpg</v>
      </c>
      <c r="H51" t="str">
        <f t="shared" si="3"/>
        <v>1S01_01_Right.jpg</v>
      </c>
    </row>
    <row r="52" spans="1:8" x14ac:dyDescent="0.2">
      <c r="A52" t="s">
        <v>83</v>
      </c>
      <c r="B52" t="s">
        <v>51</v>
      </c>
      <c r="C52" s="1" t="s">
        <v>115</v>
      </c>
      <c r="D52" s="1" t="s">
        <v>90</v>
      </c>
      <c r="E52" t="str">
        <f t="shared" si="1"/>
        <v>1N01_11</v>
      </c>
      <c r="F52" t="str">
        <f t="shared" si="4"/>
        <v>mv PIC_20221015_114200 1N01_11</v>
      </c>
      <c r="G52" t="str">
        <f t="shared" si="2"/>
        <v>1N01_11_Left.jpg</v>
      </c>
      <c r="H52" t="str">
        <f t="shared" si="3"/>
        <v>1N01_11_Right.jpg</v>
      </c>
    </row>
    <row r="53" spans="1:8" x14ac:dyDescent="0.2">
      <c r="A53" t="s">
        <v>83</v>
      </c>
      <c r="B53" t="s">
        <v>52</v>
      </c>
      <c r="C53" s="1" t="s">
        <v>115</v>
      </c>
      <c r="D53" s="1" t="s">
        <v>94</v>
      </c>
      <c r="E53" t="str">
        <f t="shared" si="1"/>
        <v>1N01_00</v>
      </c>
      <c r="F53" t="str">
        <f t="shared" si="4"/>
        <v>mv PIC_20221015_114254 1N01_00</v>
      </c>
      <c r="G53" t="str">
        <f t="shared" si="2"/>
        <v>1N01_00_Left.jpg</v>
      </c>
      <c r="H53" t="str">
        <f t="shared" si="3"/>
        <v>1N01_00_Right.jpg</v>
      </c>
    </row>
    <row r="54" spans="1:8" x14ac:dyDescent="0.2">
      <c r="A54" t="s">
        <v>83</v>
      </c>
      <c r="B54" t="s">
        <v>53</v>
      </c>
      <c r="C54" s="1" t="s">
        <v>116</v>
      </c>
      <c r="D54" s="1" t="s">
        <v>96</v>
      </c>
      <c r="E54" t="str">
        <f t="shared" si="1"/>
        <v>2N02_02</v>
      </c>
      <c r="F54" t="str">
        <f t="shared" si="4"/>
        <v>mv PIC_20221015_114335 2N02_02</v>
      </c>
      <c r="G54" t="str">
        <f t="shared" si="2"/>
        <v>2N02_02_Left.jpg</v>
      </c>
      <c r="H54" t="str">
        <f t="shared" si="3"/>
        <v>2N02_02_Right.jpg</v>
      </c>
    </row>
    <row r="55" spans="1:8" x14ac:dyDescent="0.2">
      <c r="A55" t="s">
        <v>83</v>
      </c>
      <c r="B55" t="s">
        <v>54</v>
      </c>
      <c r="C55" s="1" t="s">
        <v>117</v>
      </c>
      <c r="D55" s="1" t="s">
        <v>94</v>
      </c>
      <c r="E55" t="str">
        <f t="shared" si="1"/>
        <v>2N01_00</v>
      </c>
      <c r="F55" t="str">
        <f t="shared" si="4"/>
        <v>mv PIC_20221015_114448 2N01_00</v>
      </c>
      <c r="G55" t="str">
        <f t="shared" si="2"/>
        <v>2N01_00_Left.jpg</v>
      </c>
      <c r="H55" t="str">
        <f t="shared" si="3"/>
        <v>2N01_00_Right.jpg</v>
      </c>
    </row>
    <row r="56" spans="1:8" x14ac:dyDescent="0.2">
      <c r="A56" t="s">
        <v>83</v>
      </c>
      <c r="B56" t="s">
        <v>55</v>
      </c>
      <c r="C56" s="1" t="s">
        <v>117</v>
      </c>
      <c r="D56" s="1" t="s">
        <v>90</v>
      </c>
      <c r="E56" t="str">
        <f t="shared" si="1"/>
        <v>2N01_11</v>
      </c>
      <c r="F56" t="str">
        <f t="shared" si="4"/>
        <v>mv PIC_20221015_114625 2N01_11</v>
      </c>
      <c r="G56" t="str">
        <f t="shared" si="2"/>
        <v>2N01_11_Left.jpg</v>
      </c>
      <c r="H56" t="str">
        <f t="shared" si="3"/>
        <v>2N01_11_Right.jpg</v>
      </c>
    </row>
    <row r="57" spans="1:8" x14ac:dyDescent="0.2">
      <c r="A57" t="s">
        <v>83</v>
      </c>
      <c r="B57" t="s">
        <v>56</v>
      </c>
      <c r="C57" s="1" t="s">
        <v>117</v>
      </c>
      <c r="D57" s="1" t="s">
        <v>113</v>
      </c>
      <c r="E57" t="str">
        <f t="shared" si="1"/>
        <v>2N01_21</v>
      </c>
      <c r="F57" t="str">
        <f t="shared" si="4"/>
        <v>mv PIC_20221015_114711 2N01_21</v>
      </c>
      <c r="G57" t="str">
        <f t="shared" si="2"/>
        <v>2N01_21_Left.jpg</v>
      </c>
      <c r="H57" t="str">
        <f t="shared" si="3"/>
        <v>2N01_21_Right.jpg</v>
      </c>
    </row>
    <row r="58" spans="1:8" x14ac:dyDescent="0.2">
      <c r="A58" t="s">
        <v>83</v>
      </c>
      <c r="B58" t="s">
        <v>57</v>
      </c>
      <c r="C58" s="1" t="s">
        <v>118</v>
      </c>
      <c r="D58" s="1" t="s">
        <v>90</v>
      </c>
      <c r="E58" t="str">
        <f t="shared" si="1"/>
        <v>2S01_11</v>
      </c>
      <c r="F58" t="str">
        <f t="shared" si="4"/>
        <v>mv PIC_20221015_114758 2S01_11</v>
      </c>
      <c r="G58" t="str">
        <f t="shared" si="2"/>
        <v>2S01_11_Left.jpg</v>
      </c>
      <c r="H58" t="str">
        <f t="shared" si="3"/>
        <v>2S01_11_Right.jpg</v>
      </c>
    </row>
    <row r="59" spans="1:8" x14ac:dyDescent="0.2">
      <c r="A59" t="s">
        <v>83</v>
      </c>
      <c r="B59" t="s">
        <v>58</v>
      </c>
      <c r="C59" s="1" t="s">
        <v>119</v>
      </c>
      <c r="D59" s="1" t="s">
        <v>89</v>
      </c>
      <c r="E59" t="str">
        <f t="shared" si="1"/>
        <v>2S02_12</v>
      </c>
      <c r="F59" t="str">
        <f t="shared" si="4"/>
        <v>mv PIC_20221015_114844 2S02_12</v>
      </c>
      <c r="G59" t="str">
        <f t="shared" si="2"/>
        <v>2S02_12_Left.jpg</v>
      </c>
      <c r="H59" t="str">
        <f t="shared" si="3"/>
        <v>2S02_12_Right.jpg</v>
      </c>
    </row>
    <row r="60" spans="1:8" x14ac:dyDescent="0.2">
      <c r="A60" t="s">
        <v>83</v>
      </c>
      <c r="B60" t="s">
        <v>59</v>
      </c>
      <c r="C60" s="1" t="s">
        <v>119</v>
      </c>
      <c r="D60" s="1" t="s">
        <v>99</v>
      </c>
      <c r="E60" t="str">
        <f t="shared" si="1"/>
        <v>2S02_10</v>
      </c>
      <c r="F60" t="str">
        <f t="shared" si="4"/>
        <v>mv PIC_20221015_114929 2S02_10</v>
      </c>
      <c r="G60" t="str">
        <f t="shared" si="2"/>
        <v>2S02_10_Left.jpg</v>
      </c>
      <c r="H60" t="str">
        <f t="shared" si="3"/>
        <v>2S02_10_Right.jpg</v>
      </c>
    </row>
    <row r="61" spans="1:8" x14ac:dyDescent="0.2">
      <c r="A61" t="s">
        <v>83</v>
      </c>
      <c r="B61" t="s">
        <v>60</v>
      </c>
      <c r="C61" s="1" t="s">
        <v>120</v>
      </c>
      <c r="D61" s="1" t="s">
        <v>96</v>
      </c>
      <c r="E61" t="str">
        <f t="shared" si="1"/>
        <v>2S03_02</v>
      </c>
      <c r="F61" t="str">
        <f t="shared" si="4"/>
        <v>mv PIC_20221015_115023 2S03_02</v>
      </c>
      <c r="G61" t="str">
        <f t="shared" si="2"/>
        <v>2S03_02_Left.jpg</v>
      </c>
      <c r="H61" t="str">
        <f t="shared" si="3"/>
        <v>2S03_02_Right.jpg</v>
      </c>
    </row>
    <row r="62" spans="1:8" x14ac:dyDescent="0.2">
      <c r="A62" t="s">
        <v>83</v>
      </c>
      <c r="B62" t="s">
        <v>61</v>
      </c>
      <c r="C62" s="1" t="s">
        <v>121</v>
      </c>
      <c r="D62" s="1" t="s">
        <v>97</v>
      </c>
      <c r="E62" t="str">
        <f t="shared" si="1"/>
        <v>2N03_22</v>
      </c>
      <c r="F62" t="str">
        <f t="shared" si="4"/>
        <v>mv PIC_20221015_115122 2N03_22</v>
      </c>
      <c r="G62" t="str">
        <f t="shared" si="2"/>
        <v>2N03_22_Left.jpg</v>
      </c>
      <c r="H62" t="str">
        <f t="shared" si="3"/>
        <v>2N03_22_Right.jpg</v>
      </c>
    </row>
    <row r="63" spans="1:8" x14ac:dyDescent="0.2">
      <c r="A63" t="s">
        <v>83</v>
      </c>
      <c r="B63" t="s">
        <v>62</v>
      </c>
      <c r="C63" s="1" t="s">
        <v>121</v>
      </c>
      <c r="D63" s="1" t="s">
        <v>113</v>
      </c>
      <c r="E63" t="str">
        <f t="shared" si="1"/>
        <v>2N03_21</v>
      </c>
      <c r="F63" t="str">
        <f t="shared" si="4"/>
        <v>mv PIC_20221015_115313 2N03_21</v>
      </c>
      <c r="G63" t="str">
        <f t="shared" si="2"/>
        <v>2N03_21_Left.jpg</v>
      </c>
      <c r="H63" t="str">
        <f t="shared" si="3"/>
        <v>2N03_21_Right.jpg</v>
      </c>
    </row>
    <row r="64" spans="1:8" x14ac:dyDescent="0.2">
      <c r="A64" t="s">
        <v>83</v>
      </c>
      <c r="B64" t="s">
        <v>63</v>
      </c>
      <c r="C64" s="1" t="s">
        <v>116</v>
      </c>
      <c r="D64" s="1" t="s">
        <v>113</v>
      </c>
      <c r="E64" t="str">
        <f t="shared" si="1"/>
        <v>2N02_21</v>
      </c>
      <c r="F64" t="str">
        <f t="shared" si="4"/>
        <v>mv PIC_20221015_115512 2N02_21</v>
      </c>
      <c r="G64" t="str">
        <f t="shared" si="2"/>
        <v>2N02_21_Left.jpg</v>
      </c>
      <c r="H64" t="str">
        <f t="shared" si="3"/>
        <v>2N02_21_Right.jpg</v>
      </c>
    </row>
    <row r="65" spans="1:8" x14ac:dyDescent="0.2">
      <c r="A65" t="s">
        <v>83</v>
      </c>
      <c r="B65" t="s">
        <v>64</v>
      </c>
      <c r="C65" s="1" t="s">
        <v>116</v>
      </c>
      <c r="D65" s="1" t="s">
        <v>89</v>
      </c>
      <c r="E65" t="str">
        <f t="shared" si="1"/>
        <v>2N02_12</v>
      </c>
      <c r="F65" t="str">
        <f t="shared" si="4"/>
        <v>mv PIC_20221015_115634 2N02_12</v>
      </c>
      <c r="G65" t="str">
        <f t="shared" si="2"/>
        <v>2N02_12_Left.jpg</v>
      </c>
      <c r="H65" t="str">
        <f t="shared" si="3"/>
        <v>2N02_12_Right.jpg</v>
      </c>
    </row>
    <row r="66" spans="1:8" x14ac:dyDescent="0.2">
      <c r="A66" t="s">
        <v>83</v>
      </c>
      <c r="B66" t="s">
        <v>65</v>
      </c>
      <c r="C66" s="1" t="s">
        <v>121</v>
      </c>
      <c r="D66" s="1" t="s">
        <v>99</v>
      </c>
      <c r="E66" t="str">
        <f t="shared" si="1"/>
        <v>2N03_10</v>
      </c>
      <c r="F66" t="str">
        <f t="shared" ref="F66:F83" si="5" xml:space="preserve"> A66 &amp; " " &amp; B66 &amp; " " &amp; C66 &amp; "_" &amp; D66</f>
        <v>mv PIC_20221015_115743 2N03_10</v>
      </c>
      <c r="G66" t="str">
        <f t="shared" si="2"/>
        <v>2N03_10_Left.jpg</v>
      </c>
      <c r="H66" t="str">
        <f t="shared" si="3"/>
        <v>2N03_10_Right.jpg</v>
      </c>
    </row>
    <row r="67" spans="1:8" x14ac:dyDescent="0.2">
      <c r="A67" t="s">
        <v>83</v>
      </c>
      <c r="B67" t="s">
        <v>66</v>
      </c>
      <c r="C67" s="1" t="s">
        <v>120</v>
      </c>
      <c r="D67" s="1" t="s">
        <v>99</v>
      </c>
      <c r="E67" t="str">
        <f t="shared" ref="E67:E83" si="6" xml:space="preserve"> C67 &amp; "_" &amp; D67</f>
        <v>2S03_10</v>
      </c>
      <c r="F67" t="str">
        <f t="shared" si="5"/>
        <v>mv PIC_20221015_115833 2S03_10</v>
      </c>
      <c r="G67" t="str">
        <f t="shared" ref="G67:G83" si="7" xml:space="preserve"> E67 &amp; "_Left.jpg"</f>
        <v>2S03_10_Left.jpg</v>
      </c>
      <c r="H67" t="str">
        <f t="shared" ref="H67:H83" si="8" xml:space="preserve"> E67 &amp; "_Right.jpg"</f>
        <v>2S03_10_Right.jpg</v>
      </c>
    </row>
    <row r="68" spans="1:8" x14ac:dyDescent="0.2">
      <c r="A68" t="s">
        <v>83</v>
      </c>
      <c r="B68" t="s">
        <v>67</v>
      </c>
      <c r="C68" s="1" t="s">
        <v>122</v>
      </c>
      <c r="D68" s="1" t="s">
        <v>89</v>
      </c>
      <c r="E68" t="str">
        <f t="shared" si="6"/>
        <v>2S04_12</v>
      </c>
      <c r="F68" t="str">
        <f t="shared" si="5"/>
        <v>mv PIC_20221015_115947 2S04_12</v>
      </c>
      <c r="G68" t="str">
        <f t="shared" si="7"/>
        <v>2S04_12_Left.jpg</v>
      </c>
      <c r="H68" t="str">
        <f t="shared" si="8"/>
        <v>2S04_12_Right.jpg</v>
      </c>
    </row>
    <row r="69" spans="1:8" x14ac:dyDescent="0.2">
      <c r="A69" t="s">
        <v>83</v>
      </c>
      <c r="B69" t="s">
        <v>68</v>
      </c>
      <c r="C69" s="1" t="s">
        <v>123</v>
      </c>
      <c r="D69" s="1" t="s">
        <v>97</v>
      </c>
      <c r="E69" t="str">
        <f t="shared" si="6"/>
        <v>2N04_22</v>
      </c>
      <c r="F69" t="str">
        <f t="shared" si="5"/>
        <v>mv PIC_20221015_120049 2N04_22</v>
      </c>
      <c r="G69" t="str">
        <f t="shared" si="7"/>
        <v>2N04_22_Left.jpg</v>
      </c>
      <c r="H69" t="str">
        <f t="shared" si="8"/>
        <v>2N04_22_Right.jpg</v>
      </c>
    </row>
    <row r="70" spans="1:8" x14ac:dyDescent="0.2">
      <c r="A70" t="s">
        <v>83</v>
      </c>
      <c r="B70" t="s">
        <v>69</v>
      </c>
      <c r="C70" s="1" t="s">
        <v>123</v>
      </c>
      <c r="D70" s="1" t="s">
        <v>113</v>
      </c>
      <c r="E70" t="str">
        <f t="shared" si="6"/>
        <v>2N04_21</v>
      </c>
      <c r="F70" t="str">
        <f t="shared" si="5"/>
        <v>mv PIC_20221015_120157 2N04_21</v>
      </c>
      <c r="G70" t="str">
        <f t="shared" si="7"/>
        <v>2N04_21_Left.jpg</v>
      </c>
      <c r="H70" t="str">
        <f t="shared" si="8"/>
        <v>2N04_21_Right.jpg</v>
      </c>
    </row>
    <row r="71" spans="1:8" x14ac:dyDescent="0.2">
      <c r="A71" t="s">
        <v>83</v>
      </c>
      <c r="B71" t="s">
        <v>70</v>
      </c>
      <c r="C71" s="1" t="s">
        <v>122</v>
      </c>
      <c r="D71" s="1" t="s">
        <v>94</v>
      </c>
      <c r="E71" t="str">
        <f t="shared" si="6"/>
        <v>2S04_00</v>
      </c>
      <c r="F71" t="str">
        <f t="shared" si="5"/>
        <v>mv PIC_20221015_120316 2S04_00</v>
      </c>
      <c r="G71" t="str">
        <f t="shared" si="7"/>
        <v>2S04_00_Left.jpg</v>
      </c>
      <c r="H71" t="str">
        <f t="shared" si="8"/>
        <v>2S04_00_Right.jpg</v>
      </c>
    </row>
    <row r="72" spans="1:8" x14ac:dyDescent="0.2">
      <c r="A72" t="s">
        <v>83</v>
      </c>
      <c r="B72" t="s">
        <v>71</v>
      </c>
      <c r="C72" s="1" t="s">
        <v>122</v>
      </c>
      <c r="D72" s="1" t="s">
        <v>99</v>
      </c>
      <c r="E72" t="str">
        <f t="shared" si="6"/>
        <v>2S04_10</v>
      </c>
      <c r="F72" t="str">
        <f t="shared" si="5"/>
        <v>mv PIC_20221015_120413 2S04_10</v>
      </c>
      <c r="G72" t="str">
        <f t="shared" si="7"/>
        <v>2S04_10_Left.jpg</v>
      </c>
      <c r="H72" t="str">
        <f t="shared" si="8"/>
        <v>2S04_10_Right.jpg</v>
      </c>
    </row>
    <row r="73" spans="1:8" x14ac:dyDescent="0.2">
      <c r="A73" t="s">
        <v>83</v>
      </c>
      <c r="B73" t="s">
        <v>72</v>
      </c>
      <c r="C73" s="1" t="s">
        <v>122</v>
      </c>
      <c r="D73" s="1" t="s">
        <v>92</v>
      </c>
      <c r="E73" t="str">
        <f t="shared" si="6"/>
        <v>2S04_20</v>
      </c>
      <c r="F73" t="str">
        <f t="shared" si="5"/>
        <v>mv PIC_20221015_120531 2S04_20</v>
      </c>
      <c r="G73" t="str">
        <f t="shared" si="7"/>
        <v>2S04_20_Left.jpg</v>
      </c>
      <c r="H73" t="str">
        <f t="shared" si="8"/>
        <v>2S04_20_Right.jpg</v>
      </c>
    </row>
    <row r="74" spans="1:8" x14ac:dyDescent="0.2">
      <c r="A74" t="s">
        <v>83</v>
      </c>
      <c r="B74" t="s">
        <v>73</v>
      </c>
      <c r="C74" s="1" t="s">
        <v>120</v>
      </c>
      <c r="D74" s="1" t="s">
        <v>89</v>
      </c>
      <c r="E74" t="str">
        <f t="shared" si="6"/>
        <v>2S03_12</v>
      </c>
      <c r="F74" t="str">
        <f t="shared" si="5"/>
        <v>mv PIC_20221015_120722 2S03_12</v>
      </c>
      <c r="G74" t="str">
        <f t="shared" si="7"/>
        <v>2S03_12_Left.jpg</v>
      </c>
      <c r="H74" t="str">
        <f t="shared" si="8"/>
        <v>2S03_12_Right.jpg</v>
      </c>
    </row>
    <row r="75" spans="1:8" x14ac:dyDescent="0.2">
      <c r="A75" t="s">
        <v>83</v>
      </c>
      <c r="B75" t="s">
        <v>74</v>
      </c>
      <c r="C75" s="1" t="s">
        <v>124</v>
      </c>
      <c r="D75" s="1" t="s">
        <v>95</v>
      </c>
      <c r="E75" t="str">
        <f t="shared" si="6"/>
        <v>LN03_01</v>
      </c>
      <c r="F75" t="str">
        <f t="shared" si="5"/>
        <v>mv PIC_20221015_120934 LN03_01</v>
      </c>
      <c r="G75" t="str">
        <f t="shared" si="7"/>
        <v>LN03_01_Left.jpg</v>
      </c>
      <c r="H75" t="str">
        <f t="shared" si="8"/>
        <v>LN03_01_Right.jpg</v>
      </c>
    </row>
    <row r="76" spans="1:8" x14ac:dyDescent="0.2">
      <c r="A76" t="s">
        <v>83</v>
      </c>
      <c r="B76" t="s">
        <v>75</v>
      </c>
      <c r="C76" s="1" t="s">
        <v>93</v>
      </c>
      <c r="D76" s="1" t="s">
        <v>99</v>
      </c>
      <c r="E76" t="str">
        <f t="shared" si="6"/>
        <v>1N04_10</v>
      </c>
      <c r="F76" t="str">
        <f t="shared" si="5"/>
        <v>mv PIC_20221015_121047 1N04_10</v>
      </c>
      <c r="G76" t="str">
        <f t="shared" si="7"/>
        <v>1N04_10_Left.jpg</v>
      </c>
      <c r="H76" t="str">
        <f t="shared" si="8"/>
        <v>1N04_10_Right.jpg</v>
      </c>
    </row>
    <row r="77" spans="1:8" x14ac:dyDescent="0.2">
      <c r="A77" t="s">
        <v>83</v>
      </c>
      <c r="B77" t="s">
        <v>76</v>
      </c>
      <c r="C77" s="1" t="s">
        <v>124</v>
      </c>
      <c r="D77" s="1" t="s">
        <v>89</v>
      </c>
      <c r="E77" t="str">
        <f t="shared" si="6"/>
        <v>LN03_12</v>
      </c>
      <c r="F77" t="str">
        <f t="shared" si="5"/>
        <v>mv PIC_20221015_121158 LN03_12</v>
      </c>
      <c r="G77" t="str">
        <f t="shared" si="7"/>
        <v>LN03_12_Left.jpg</v>
      </c>
      <c r="H77" t="str">
        <f t="shared" si="8"/>
        <v>LN03_12_Right.jpg</v>
      </c>
    </row>
    <row r="78" spans="1:8" x14ac:dyDescent="0.2">
      <c r="A78" t="s">
        <v>83</v>
      </c>
      <c r="B78" t="s">
        <v>77</v>
      </c>
      <c r="C78" s="1" t="s">
        <v>125</v>
      </c>
      <c r="D78" s="1" t="s">
        <v>90</v>
      </c>
      <c r="E78" t="str">
        <f t="shared" si="6"/>
        <v>LN02_11</v>
      </c>
      <c r="F78" t="str">
        <f t="shared" si="5"/>
        <v>mv PIC_20221015_121244 LN02_11</v>
      </c>
      <c r="G78" t="str">
        <f t="shared" si="7"/>
        <v>LN02_11_Left.jpg</v>
      </c>
      <c r="H78" t="str">
        <f t="shared" si="8"/>
        <v>LN02_11_Right.jpg</v>
      </c>
    </row>
    <row r="79" spans="1:8" x14ac:dyDescent="0.2">
      <c r="A79" t="s">
        <v>83</v>
      </c>
      <c r="B79" t="s">
        <v>78</v>
      </c>
      <c r="C79" s="1" t="s">
        <v>105</v>
      </c>
      <c r="D79" s="1" t="s">
        <v>95</v>
      </c>
      <c r="E79" t="str">
        <f t="shared" si="6"/>
        <v>LS02_01</v>
      </c>
      <c r="F79" t="str">
        <f t="shared" si="5"/>
        <v>mv PIC_20221015_121333 LS02_01</v>
      </c>
      <c r="G79" t="str">
        <f t="shared" si="7"/>
        <v>LS02_01_Left.jpg</v>
      </c>
      <c r="H79" t="str">
        <f t="shared" si="8"/>
        <v>LS02_01_Right.jpg</v>
      </c>
    </row>
    <row r="80" spans="1:8" x14ac:dyDescent="0.2">
      <c r="A80" t="s">
        <v>83</v>
      </c>
      <c r="B80" t="s">
        <v>79</v>
      </c>
      <c r="C80" s="1" t="s">
        <v>106</v>
      </c>
      <c r="D80" s="1" t="s">
        <v>96</v>
      </c>
      <c r="E80" t="str">
        <f t="shared" si="6"/>
        <v>LS03_02</v>
      </c>
      <c r="F80" t="str">
        <f t="shared" si="5"/>
        <v>mv PIC_20221015_121426 LS03_02</v>
      </c>
      <c r="G80" t="str">
        <f t="shared" si="7"/>
        <v>LS03_02_Left.jpg</v>
      </c>
      <c r="H80" t="str">
        <f t="shared" si="8"/>
        <v>LS03_02_Right.jpg</v>
      </c>
    </row>
    <row r="81" spans="1:8" x14ac:dyDescent="0.2">
      <c r="A81" t="s">
        <v>83</v>
      </c>
      <c r="B81" t="s">
        <v>80</v>
      </c>
      <c r="C81" s="1" t="s">
        <v>103</v>
      </c>
      <c r="D81" s="1" t="s">
        <v>99</v>
      </c>
      <c r="E81" t="str">
        <f t="shared" si="6"/>
        <v>LN01_10</v>
      </c>
      <c r="F81" t="str">
        <f t="shared" si="5"/>
        <v>mv PIC_20221015_121518 LN01_10</v>
      </c>
      <c r="G81" t="str">
        <f t="shared" si="7"/>
        <v>LN01_10_Left.jpg</v>
      </c>
      <c r="H81" t="str">
        <f t="shared" si="8"/>
        <v>LN01_10_Right.jpg</v>
      </c>
    </row>
    <row r="82" spans="1:8" x14ac:dyDescent="0.2">
      <c r="A82" t="s">
        <v>83</v>
      </c>
      <c r="B82" t="s">
        <v>81</v>
      </c>
      <c r="C82" s="1" t="s">
        <v>126</v>
      </c>
      <c r="D82" s="1" t="s">
        <v>127</v>
      </c>
      <c r="E82" t="str">
        <f t="shared" si="6"/>
        <v>RS03_01a</v>
      </c>
      <c r="F82" t="str">
        <f t="shared" si="5"/>
        <v>mv PIC_20221015_123516 RS03_01a</v>
      </c>
      <c r="G82" t="str">
        <f t="shared" si="7"/>
        <v>RS03_01a_Left.jpg</v>
      </c>
      <c r="H82" t="str">
        <f t="shared" si="8"/>
        <v>RS03_01a_Right.jpg</v>
      </c>
    </row>
    <row r="83" spans="1:8" x14ac:dyDescent="0.2">
      <c r="A83" t="s">
        <v>83</v>
      </c>
      <c r="B83" t="s">
        <v>82</v>
      </c>
      <c r="C83" s="1" t="s">
        <v>126</v>
      </c>
      <c r="D83" s="1" t="s">
        <v>128</v>
      </c>
      <c r="E83" t="str">
        <f t="shared" si="6"/>
        <v>RS03_01b</v>
      </c>
      <c r="F83" t="str">
        <f t="shared" si="5"/>
        <v>mv PIC_20221015_123543 RS03_01b</v>
      </c>
      <c r="G83" t="str">
        <f t="shared" si="7"/>
        <v>RS03_01b_Left.jpg</v>
      </c>
      <c r="H83" t="str">
        <f t="shared" si="8"/>
        <v>RS03_01b_Right.jpg</v>
      </c>
    </row>
  </sheetData>
  <conditionalFormatting sqref="E2:E8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D007-D578-B043-9481-813DF6924523}">
  <dimension ref="A1:O83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22" sqref="L22"/>
    </sheetView>
  </sheetViews>
  <sheetFormatPr baseColWidth="10" defaultRowHeight="16" x14ac:dyDescent="0.2"/>
  <cols>
    <col min="2" max="2" width="35.1640625" customWidth="1"/>
    <col min="3" max="5" width="11.83203125" bestFit="1" customWidth="1"/>
    <col min="7" max="7" width="15" bestFit="1" customWidth="1"/>
    <col min="8" max="8" width="19" bestFit="1" customWidth="1"/>
    <col min="9" max="9" width="20.1640625" bestFit="1" customWidth="1"/>
    <col min="12" max="12" width="48" customWidth="1"/>
    <col min="13" max="13" width="47.5" customWidth="1"/>
    <col min="14" max="14" width="47" customWidth="1"/>
    <col min="15" max="15" width="10.5" bestFit="1" customWidth="1"/>
    <col min="16" max="16" width="15" bestFit="1" customWidth="1"/>
    <col min="17" max="17" width="11.33203125" bestFit="1" customWidth="1"/>
    <col min="18" max="18" width="10.5" bestFit="1" customWidth="1"/>
    <col min="19" max="19" width="15" bestFit="1" customWidth="1"/>
    <col min="20" max="20" width="11.33203125" bestFit="1" customWidth="1"/>
    <col min="21" max="21" width="10.5" bestFit="1" customWidth="1"/>
  </cols>
  <sheetData>
    <row r="1" spans="1:15" x14ac:dyDescent="0.2">
      <c r="A1" t="s">
        <v>153</v>
      </c>
      <c r="B1" t="s">
        <v>132</v>
      </c>
      <c r="C1" t="s">
        <v>133</v>
      </c>
      <c r="D1" t="s">
        <v>134</v>
      </c>
      <c r="E1" t="s">
        <v>135</v>
      </c>
      <c r="F1" t="s">
        <v>141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176</v>
      </c>
      <c r="M1" t="s">
        <v>179</v>
      </c>
      <c r="N1" t="s">
        <v>192</v>
      </c>
      <c r="O1" t="s">
        <v>193</v>
      </c>
    </row>
    <row r="2" spans="1:15" x14ac:dyDescent="0.2">
      <c r="A2" t="str">
        <f>Sheet1!E2</f>
        <v>1S01_22</v>
      </c>
      <c r="B2" t="s">
        <v>154</v>
      </c>
      <c r="C2" s="3">
        <v>0.2</v>
      </c>
      <c r="D2" s="3">
        <v>-3.9</v>
      </c>
      <c r="E2" s="3">
        <v>-41.4</v>
      </c>
      <c r="G2" t="str">
        <f t="shared" ref="G2:G35" si="0" xml:space="preserve"> IF(ISNUMBER(SEARCH("05", A2)), "Cooling Plant", "Heating Plant")</f>
        <v>Heating Plant</v>
      </c>
      <c r="H2" t="str">
        <f xml:space="preserve"> IF(LEFT(A2, 1) = "L", "Basement", IF(LEFT(A2, 1) = "1", "Ground Floor", IF(LEFT(A2, 1) = "2", "Platforms &amp; Catwalks", "Roof")))</f>
        <v>Ground Floor</v>
      </c>
      <c r="I2" t="str">
        <f xml:space="preserve"> SUBSTITUTE(SUBSTITUTE(H2, " ", ""), "&amp;", "") &amp; ".png"</f>
        <v>GroundFloor.png</v>
      </c>
      <c r="J2" s="3">
        <f xml:space="preserve"> VLOOKUP(LEFT(RIGHT(A2, LEN(A2)-1), 6), 'Map Coordinates'!$D$2:$F$91, 2, FALSE)</f>
        <v>543</v>
      </c>
      <c r="K2" s="3">
        <f xml:space="preserve"> VLOOKUP(LEFT(RIGHT(A2, LEN(A2)-1), 6), 'Map Coordinates'!$D$2:$F$91, 3, FALSE)</f>
        <v>277</v>
      </c>
      <c r="L2" t="s">
        <v>180</v>
      </c>
      <c r="M2" t="s">
        <v>181</v>
      </c>
    </row>
    <row r="3" spans="1:15" x14ac:dyDescent="0.2">
      <c r="A3" t="str">
        <f>Sheet1!E3</f>
        <v>1S01_10</v>
      </c>
      <c r="B3" t="s">
        <v>156</v>
      </c>
      <c r="C3" s="3">
        <v>0.2</v>
      </c>
      <c r="D3" s="3">
        <v>-3.9</v>
      </c>
      <c r="E3" s="3">
        <v>-41.4</v>
      </c>
      <c r="G3" t="str">
        <f t="shared" si="0"/>
        <v>Heating Plant</v>
      </c>
      <c r="H3" t="str">
        <f t="shared" ref="H3:H66" si="1" xml:space="preserve"> IF(LEFT(A3, 1) = "L", "Basement", IF(LEFT(A3, 1) = "1", "Ground Floor", IF(LEFT(A3, 1) = "2", "Platforms &amp; Catwalks", "Roof")))</f>
        <v>Ground Floor</v>
      </c>
      <c r="I3" t="str">
        <f t="shared" ref="I3:I66" si="2" xml:space="preserve"> SUBSTITUTE(SUBSTITUTE(H3, " ", ""), "&amp;", "") &amp; ".png"</f>
        <v>GroundFloor.png</v>
      </c>
      <c r="J3" s="3">
        <f xml:space="preserve"> VLOOKUP(LEFT(RIGHT(A3, LEN(A3)-1), 6), 'Map Coordinates'!$D$2:$F$91, 2, FALSE)</f>
        <v>471</v>
      </c>
      <c r="K3" s="3">
        <f xml:space="preserve"> VLOOKUP(LEFT(RIGHT(A3, LEN(A3)-1), 6), 'Map Coordinates'!$D$2:$F$91, 3, FALSE)</f>
        <v>239</v>
      </c>
      <c r="L3" t="s">
        <v>184</v>
      </c>
      <c r="M3" t="s">
        <v>183</v>
      </c>
    </row>
    <row r="4" spans="1:15" x14ac:dyDescent="0.2">
      <c r="A4" t="str">
        <f>Sheet1!E4</f>
        <v>1S02_12</v>
      </c>
      <c r="B4" t="s">
        <v>155</v>
      </c>
      <c r="C4" s="3">
        <v>0.2</v>
      </c>
      <c r="D4" s="3">
        <v>-3.9</v>
      </c>
      <c r="E4" s="3">
        <v>-41.4</v>
      </c>
      <c r="G4" t="str">
        <f t="shared" si="0"/>
        <v>Heating Plant</v>
      </c>
      <c r="H4" t="str">
        <f t="shared" si="1"/>
        <v>Ground Floor</v>
      </c>
      <c r="I4" t="str">
        <f t="shared" si="2"/>
        <v>GroundFloor.png</v>
      </c>
      <c r="J4" s="3">
        <f xml:space="preserve"> VLOOKUP(LEFT(RIGHT(A4, LEN(A4)-1), 6), 'Map Coordinates'!$D$2:$F$91, 2, FALSE)</f>
        <v>438</v>
      </c>
      <c r="K4" s="3">
        <f xml:space="preserve"> VLOOKUP(LEFT(RIGHT(A4, LEN(A4)-1), 6), 'Map Coordinates'!$D$2:$F$91, 3, FALSE)</f>
        <v>239</v>
      </c>
      <c r="L4" t="s">
        <v>185</v>
      </c>
      <c r="M4" t="s">
        <v>182</v>
      </c>
    </row>
    <row r="5" spans="1:15" x14ac:dyDescent="0.2">
      <c r="A5" t="str">
        <f>Sheet1!E5</f>
        <v>1S02_11</v>
      </c>
      <c r="B5" t="s">
        <v>157</v>
      </c>
      <c r="C5" s="3">
        <v>0.2</v>
      </c>
      <c r="D5" s="3">
        <v>-3.9</v>
      </c>
      <c r="E5" s="3">
        <v>-41.4</v>
      </c>
      <c r="G5" t="str">
        <f t="shared" si="0"/>
        <v>Heating Plant</v>
      </c>
      <c r="H5" t="str">
        <f t="shared" si="1"/>
        <v>Ground Floor</v>
      </c>
      <c r="I5" t="str">
        <f t="shared" si="2"/>
        <v>GroundFloor.png</v>
      </c>
      <c r="J5" s="3">
        <f xml:space="preserve"> VLOOKUP(LEFT(RIGHT(A5, LEN(A5)-1), 6), 'Map Coordinates'!$D$2:$F$91, 2, FALSE)</f>
        <v>402</v>
      </c>
      <c r="K5" s="3">
        <f xml:space="preserve"> VLOOKUP(LEFT(RIGHT(A5, LEN(A5)-1), 6), 'Map Coordinates'!$D$2:$F$91, 3, FALSE)</f>
        <v>239</v>
      </c>
      <c r="L5" t="s">
        <v>186</v>
      </c>
      <c r="M5" t="s">
        <v>189</v>
      </c>
    </row>
    <row r="6" spans="1:15" x14ac:dyDescent="0.2">
      <c r="A6" t="str">
        <f>Sheet1!E6</f>
        <v>1S03_12</v>
      </c>
      <c r="B6" t="s">
        <v>158</v>
      </c>
      <c r="C6" s="3">
        <v>0.2</v>
      </c>
      <c r="D6" s="3">
        <v>-3.9</v>
      </c>
      <c r="E6" s="3">
        <v>-41.4</v>
      </c>
      <c r="G6" t="str">
        <f t="shared" si="0"/>
        <v>Heating Plant</v>
      </c>
      <c r="H6" t="str">
        <f t="shared" si="1"/>
        <v>Ground Floor</v>
      </c>
      <c r="I6" t="str">
        <f t="shared" si="2"/>
        <v>GroundFloor.png</v>
      </c>
      <c r="J6" s="3">
        <f xml:space="preserve"> VLOOKUP(LEFT(RIGHT(A6, LEN(A6)-1), 6), 'Map Coordinates'!$D$2:$F$91, 2, FALSE)</f>
        <v>336</v>
      </c>
      <c r="K6" s="3">
        <f xml:space="preserve"> VLOOKUP(LEFT(RIGHT(A6, LEN(A6)-1), 6), 'Map Coordinates'!$D$2:$F$91, 3, FALSE)</f>
        <v>239</v>
      </c>
      <c r="L6" t="s">
        <v>187</v>
      </c>
      <c r="M6" t="s">
        <v>188</v>
      </c>
    </row>
    <row r="7" spans="1:15" x14ac:dyDescent="0.2">
      <c r="A7" t="str">
        <f>Sheet1!E7</f>
        <v>1S03_11</v>
      </c>
      <c r="B7" t="s">
        <v>159</v>
      </c>
      <c r="C7" s="3">
        <v>0.2</v>
      </c>
      <c r="D7" s="3">
        <v>-3.9</v>
      </c>
      <c r="E7" s="3">
        <v>-41.4</v>
      </c>
      <c r="G7" t="str">
        <f t="shared" si="0"/>
        <v>Heating Plant</v>
      </c>
      <c r="H7" t="str">
        <f t="shared" si="1"/>
        <v>Ground Floor</v>
      </c>
      <c r="I7" t="str">
        <f t="shared" si="2"/>
        <v>GroundFloor.png</v>
      </c>
      <c r="J7" s="3">
        <f xml:space="preserve"> VLOOKUP(LEFT(RIGHT(A7, LEN(A7)-1), 6), 'Map Coordinates'!$D$2:$F$91, 2, FALSE)</f>
        <v>300</v>
      </c>
      <c r="K7" s="3">
        <f xml:space="preserve"> VLOOKUP(LEFT(RIGHT(A7, LEN(A7)-1), 6), 'Map Coordinates'!$D$2:$F$91, 3, FALSE)</f>
        <v>239</v>
      </c>
      <c r="L7" t="s">
        <v>197</v>
      </c>
      <c r="M7" t="s">
        <v>190</v>
      </c>
    </row>
    <row r="8" spans="1:15" x14ac:dyDescent="0.2">
      <c r="A8" t="str">
        <f>Sheet1!E8</f>
        <v>1S04_12</v>
      </c>
      <c r="B8" t="s">
        <v>160</v>
      </c>
      <c r="C8" s="3">
        <v>0.2</v>
      </c>
      <c r="D8" s="3">
        <v>-3.9</v>
      </c>
      <c r="E8" s="3">
        <v>-41.4</v>
      </c>
      <c r="G8" t="str">
        <f t="shared" si="0"/>
        <v>Heating Plant</v>
      </c>
      <c r="H8" t="str">
        <f t="shared" si="1"/>
        <v>Ground Floor</v>
      </c>
      <c r="I8" t="str">
        <f t="shared" si="2"/>
        <v>GroundFloor.png</v>
      </c>
      <c r="J8" s="3">
        <f xml:space="preserve"> VLOOKUP(LEFT(RIGHT(A8, LEN(A8)-1), 6), 'Map Coordinates'!$D$2:$F$91, 2, FALSE)</f>
        <v>234</v>
      </c>
      <c r="K8" s="3">
        <f xml:space="preserve"> VLOOKUP(LEFT(RIGHT(A8, LEN(A8)-1), 6), 'Map Coordinates'!$D$2:$F$91, 3, FALSE)</f>
        <v>239</v>
      </c>
      <c r="L8" t="s">
        <v>195</v>
      </c>
      <c r="M8" t="s">
        <v>194</v>
      </c>
      <c r="N8" t="s">
        <v>191</v>
      </c>
    </row>
    <row r="9" spans="1:15" x14ac:dyDescent="0.2">
      <c r="A9" t="str">
        <f>Sheet1!E9</f>
        <v>1S04_20</v>
      </c>
      <c r="B9" t="s">
        <v>161</v>
      </c>
      <c r="C9" s="3">
        <v>0.2</v>
      </c>
      <c r="D9" s="3">
        <v>-3.9</v>
      </c>
      <c r="E9" s="3">
        <v>-41.4</v>
      </c>
      <c r="G9" t="str">
        <f t="shared" si="0"/>
        <v>Heating Plant</v>
      </c>
      <c r="H9" t="str">
        <f t="shared" si="1"/>
        <v>Ground Floor</v>
      </c>
      <c r="I9" t="str">
        <f t="shared" si="2"/>
        <v>GroundFloor.png</v>
      </c>
      <c r="J9" s="3">
        <f xml:space="preserve"> VLOOKUP(LEFT(RIGHT(A9, LEN(A9)-1), 6), 'Map Coordinates'!$D$2:$F$91, 2, FALSE)</f>
        <v>162</v>
      </c>
      <c r="K9" s="3">
        <f xml:space="preserve"> VLOOKUP(LEFT(RIGHT(A9, LEN(A9)-1), 6), 'Map Coordinates'!$D$2:$F$91, 3, FALSE)</f>
        <v>277</v>
      </c>
      <c r="L9" t="s">
        <v>196</v>
      </c>
      <c r="M9" t="s">
        <v>198</v>
      </c>
    </row>
    <row r="10" spans="1:15" x14ac:dyDescent="0.2">
      <c r="A10" t="str">
        <f>Sheet1!E10</f>
        <v>1N04_20</v>
      </c>
      <c r="B10" t="s">
        <v>162</v>
      </c>
      <c r="C10" s="3">
        <v>0.2</v>
      </c>
      <c r="D10" s="3">
        <v>-3.9</v>
      </c>
      <c r="E10" s="3">
        <v>-41.4</v>
      </c>
      <c r="G10" t="str">
        <f t="shared" si="0"/>
        <v>Heating Plant</v>
      </c>
      <c r="H10" t="str">
        <f t="shared" si="1"/>
        <v>Ground Floor</v>
      </c>
      <c r="I10" t="str">
        <f t="shared" si="2"/>
        <v>GroundFloor.png</v>
      </c>
      <c r="J10" s="3">
        <f xml:space="preserve"> VLOOKUP(LEFT(RIGHT(A10, LEN(A10)-1), 6), 'Map Coordinates'!$D$2:$F$91, 2, FALSE)</f>
        <v>162</v>
      </c>
      <c r="K10" s="3">
        <f xml:space="preserve"> VLOOKUP(LEFT(RIGHT(A10, LEN(A10)-1), 6), 'Map Coordinates'!$D$2:$F$91, 3, FALSE)</f>
        <v>167</v>
      </c>
      <c r="L10" t="s">
        <v>201</v>
      </c>
      <c r="M10" t="s">
        <v>199</v>
      </c>
      <c r="N10" t="s">
        <v>200</v>
      </c>
    </row>
    <row r="11" spans="1:15" x14ac:dyDescent="0.2">
      <c r="A11" t="str">
        <f>Sheet1!E11</f>
        <v>1N04_00</v>
      </c>
      <c r="B11" t="s">
        <v>163</v>
      </c>
      <c r="C11" s="3">
        <v>0.2</v>
      </c>
      <c r="D11" s="3">
        <v>-3.9</v>
      </c>
      <c r="E11" s="3">
        <v>-41.4</v>
      </c>
      <c r="G11" t="str">
        <f t="shared" si="0"/>
        <v>Heating Plant</v>
      </c>
      <c r="H11" t="str">
        <f t="shared" si="1"/>
        <v>Ground Floor</v>
      </c>
      <c r="I11" t="str">
        <f t="shared" si="2"/>
        <v>GroundFloor.png</v>
      </c>
      <c r="J11" s="3">
        <f xml:space="preserve"> VLOOKUP(LEFT(RIGHT(A11, LEN(A11)-1), 6), 'Map Coordinates'!$D$2:$F$91, 2, FALSE)</f>
        <v>162</v>
      </c>
      <c r="K11" s="3">
        <f xml:space="preserve"> VLOOKUP(LEFT(RIGHT(A11, LEN(A11)-1), 6), 'Map Coordinates'!$D$2:$F$91, 3, FALSE)</f>
        <v>91</v>
      </c>
      <c r="L11" t="s">
        <v>202</v>
      </c>
      <c r="M11" t="s">
        <v>203</v>
      </c>
    </row>
    <row r="12" spans="1:15" x14ac:dyDescent="0.2">
      <c r="A12" t="str">
        <f>Sheet1!E12</f>
        <v>1N04_01</v>
      </c>
      <c r="B12" t="s">
        <v>164</v>
      </c>
      <c r="C12" s="3">
        <v>0.2</v>
      </c>
      <c r="D12" s="3">
        <v>-3.9</v>
      </c>
      <c r="E12" s="3">
        <v>-41.4</v>
      </c>
      <c r="G12" t="str">
        <f t="shared" si="0"/>
        <v>Heating Plant</v>
      </c>
      <c r="H12" t="str">
        <f t="shared" si="1"/>
        <v>Ground Floor</v>
      </c>
      <c r="I12" t="str">
        <f t="shared" si="2"/>
        <v>GroundFloor.png</v>
      </c>
      <c r="J12" s="3">
        <f xml:space="preserve"> VLOOKUP(LEFT(RIGHT(A12, LEN(A12)-1), 6), 'Map Coordinates'!$D$2:$F$91, 2, FALSE)</f>
        <v>198</v>
      </c>
      <c r="K12" s="3">
        <f xml:space="preserve"> VLOOKUP(LEFT(RIGHT(A12, LEN(A12)-1), 6), 'Map Coordinates'!$D$2:$F$91, 3, FALSE)</f>
        <v>91</v>
      </c>
      <c r="L12" t="s">
        <v>205</v>
      </c>
      <c r="M12" t="s">
        <v>204</v>
      </c>
    </row>
    <row r="13" spans="1:15" x14ac:dyDescent="0.2">
      <c r="A13" t="str">
        <f>Sheet1!E13</f>
        <v>1N04_02</v>
      </c>
      <c r="B13" t="s">
        <v>165</v>
      </c>
      <c r="C13" s="3">
        <v>0.2</v>
      </c>
      <c r="D13" s="3">
        <v>-3.9</v>
      </c>
      <c r="E13" s="3">
        <v>-41.4</v>
      </c>
      <c r="G13" t="str">
        <f t="shared" si="0"/>
        <v>Heating Plant</v>
      </c>
      <c r="H13" t="str">
        <f t="shared" si="1"/>
        <v>Ground Floor</v>
      </c>
      <c r="I13" t="str">
        <f t="shared" si="2"/>
        <v>GroundFloor.png</v>
      </c>
      <c r="J13" s="3">
        <f xml:space="preserve"> VLOOKUP(LEFT(RIGHT(A13, LEN(A13)-1), 6), 'Map Coordinates'!$D$2:$F$91, 2, FALSE)</f>
        <v>234</v>
      </c>
      <c r="K13" s="3">
        <f xml:space="preserve"> VLOOKUP(LEFT(RIGHT(A13, LEN(A13)-1), 6), 'Map Coordinates'!$D$2:$F$91, 3, FALSE)</f>
        <v>91</v>
      </c>
      <c r="L13" t="s">
        <v>207</v>
      </c>
      <c r="M13" t="s">
        <v>206</v>
      </c>
      <c r="N13" t="s">
        <v>208</v>
      </c>
    </row>
    <row r="14" spans="1:15" x14ac:dyDescent="0.2">
      <c r="A14" t="str">
        <f>Sheet1!E14</f>
        <v>1N04_22</v>
      </c>
      <c r="B14" t="s">
        <v>166</v>
      </c>
      <c r="C14" s="3">
        <v>0.2</v>
      </c>
      <c r="D14" s="3">
        <v>-3.9</v>
      </c>
      <c r="E14" s="3">
        <v>-41.4</v>
      </c>
      <c r="G14" t="str">
        <f t="shared" si="0"/>
        <v>Heating Plant</v>
      </c>
      <c r="H14" t="str">
        <f t="shared" si="1"/>
        <v>Ground Floor</v>
      </c>
      <c r="I14" t="str">
        <f t="shared" si="2"/>
        <v>GroundFloor.png</v>
      </c>
      <c r="J14" s="3">
        <f xml:space="preserve"> VLOOKUP(LEFT(RIGHT(A14, LEN(A14)-1), 6), 'Map Coordinates'!$D$2:$F$91, 2, FALSE)</f>
        <v>234</v>
      </c>
      <c r="K14" s="3">
        <f xml:space="preserve"> VLOOKUP(LEFT(RIGHT(A14, LEN(A14)-1), 6), 'Map Coordinates'!$D$2:$F$91, 3, FALSE)</f>
        <v>167</v>
      </c>
    </row>
    <row r="15" spans="1:15" x14ac:dyDescent="0.2">
      <c r="A15" t="str">
        <f>Sheet1!E15</f>
        <v>1N03_10</v>
      </c>
      <c r="B15" t="s">
        <v>167</v>
      </c>
      <c r="C15" s="3">
        <v>0.2</v>
      </c>
      <c r="D15" s="3">
        <v>-3.9</v>
      </c>
      <c r="E15" s="3">
        <v>-41.4</v>
      </c>
      <c r="G15" t="str">
        <f t="shared" si="0"/>
        <v>Heating Plant</v>
      </c>
      <c r="H15" t="str">
        <f t="shared" si="1"/>
        <v>Ground Floor</v>
      </c>
      <c r="I15" t="str">
        <f t="shared" si="2"/>
        <v>GroundFloor.png</v>
      </c>
      <c r="J15" s="3">
        <f xml:space="preserve"> VLOOKUP(LEFT(RIGHT(A15, LEN(A15)-1), 6), 'Map Coordinates'!$D$2:$F$91, 2, FALSE)</f>
        <v>264</v>
      </c>
      <c r="K15" s="3">
        <f xml:space="preserve"> VLOOKUP(LEFT(RIGHT(A15, LEN(A15)-1), 6), 'Map Coordinates'!$D$2:$F$91, 3, FALSE)</f>
        <v>129</v>
      </c>
    </row>
    <row r="16" spans="1:15" x14ac:dyDescent="0.2">
      <c r="A16" t="str">
        <f>Sheet1!E16</f>
        <v>1N03_20</v>
      </c>
      <c r="B16" t="s">
        <v>168</v>
      </c>
      <c r="C16" s="3">
        <v>0.2</v>
      </c>
      <c r="D16" s="3">
        <v>-3.9</v>
      </c>
      <c r="E16" s="3">
        <v>-41.4</v>
      </c>
      <c r="G16" t="str">
        <f t="shared" si="0"/>
        <v>Heating Plant</v>
      </c>
      <c r="H16" t="str">
        <f t="shared" si="1"/>
        <v>Ground Floor</v>
      </c>
      <c r="I16" t="str">
        <f t="shared" si="2"/>
        <v>GroundFloor.png</v>
      </c>
      <c r="J16" s="3">
        <f xml:space="preserve"> VLOOKUP(LEFT(RIGHT(A16, LEN(A16)-1), 6), 'Map Coordinates'!$D$2:$F$91, 2, FALSE)</f>
        <v>264</v>
      </c>
      <c r="K16" s="3">
        <f xml:space="preserve"> VLOOKUP(LEFT(RIGHT(A16, LEN(A16)-1), 6), 'Map Coordinates'!$D$2:$F$91, 3, FALSE)</f>
        <v>167</v>
      </c>
    </row>
    <row r="17" spans="1:11" x14ac:dyDescent="0.2">
      <c r="A17" t="str">
        <f>Sheet1!E17</f>
        <v>1N03_11</v>
      </c>
      <c r="B17" t="s">
        <v>169</v>
      </c>
      <c r="C17" s="3">
        <v>0.2</v>
      </c>
      <c r="D17" s="3">
        <v>-3.9</v>
      </c>
      <c r="E17" s="3">
        <v>-41.4</v>
      </c>
      <c r="G17" t="str">
        <f t="shared" si="0"/>
        <v>Heating Plant</v>
      </c>
      <c r="H17" t="str">
        <f t="shared" si="1"/>
        <v>Ground Floor</v>
      </c>
      <c r="I17" t="str">
        <f t="shared" si="2"/>
        <v>GroundFloor.png</v>
      </c>
      <c r="J17" s="3">
        <f xml:space="preserve"> VLOOKUP(LEFT(RIGHT(A17, LEN(A17)-1), 6), 'Map Coordinates'!$D$2:$F$91, 2, FALSE)</f>
        <v>300</v>
      </c>
      <c r="K17" s="3">
        <f xml:space="preserve"> VLOOKUP(LEFT(RIGHT(A17, LEN(A17)-1), 6), 'Map Coordinates'!$D$2:$F$91, 3, FALSE)</f>
        <v>129</v>
      </c>
    </row>
    <row r="18" spans="1:11" x14ac:dyDescent="0.2">
      <c r="A18" t="str">
        <f>Sheet1!E18</f>
        <v>1N03_12</v>
      </c>
      <c r="B18" t="s">
        <v>171</v>
      </c>
      <c r="C18" s="3">
        <v>0.2</v>
      </c>
      <c r="D18" s="3">
        <v>-3.9</v>
      </c>
      <c r="E18" s="3">
        <v>-41.4</v>
      </c>
      <c r="G18" t="str">
        <f t="shared" si="0"/>
        <v>Heating Plant</v>
      </c>
      <c r="H18" t="str">
        <f t="shared" si="1"/>
        <v>Ground Floor</v>
      </c>
      <c r="I18" t="str">
        <f t="shared" si="2"/>
        <v>GroundFloor.png</v>
      </c>
      <c r="J18" s="3">
        <f xml:space="preserve"> VLOOKUP(LEFT(RIGHT(A18, LEN(A18)-1), 6), 'Map Coordinates'!$D$2:$F$91, 2, FALSE)</f>
        <v>336</v>
      </c>
      <c r="K18" s="3">
        <f xml:space="preserve"> VLOOKUP(LEFT(RIGHT(A18, LEN(A18)-1), 6), 'Map Coordinates'!$D$2:$F$91, 3, FALSE)</f>
        <v>129</v>
      </c>
    </row>
    <row r="19" spans="1:11" x14ac:dyDescent="0.2">
      <c r="A19" t="str">
        <f>Sheet1!E19</f>
        <v>1S03_02</v>
      </c>
      <c r="B19" t="s">
        <v>170</v>
      </c>
      <c r="C19" s="3">
        <v>0.2</v>
      </c>
      <c r="D19" s="3">
        <v>-3.9</v>
      </c>
      <c r="E19" s="3">
        <v>-41.4</v>
      </c>
      <c r="G19" t="str">
        <f t="shared" si="0"/>
        <v>Heating Plant</v>
      </c>
      <c r="H19" t="str">
        <f t="shared" si="1"/>
        <v>Ground Floor</v>
      </c>
      <c r="I19" t="str">
        <f t="shared" si="2"/>
        <v>GroundFloor.png</v>
      </c>
      <c r="J19" s="3">
        <f xml:space="preserve"> VLOOKUP(LEFT(RIGHT(A19, LEN(A19)-1), 6), 'Map Coordinates'!$D$2:$F$91, 2, FALSE)</f>
        <v>336</v>
      </c>
      <c r="K19" s="3">
        <f xml:space="preserve"> VLOOKUP(LEFT(RIGHT(A19, LEN(A19)-1), 6), 'Map Coordinates'!$D$2:$F$91, 3, FALSE)</f>
        <v>201</v>
      </c>
    </row>
    <row r="20" spans="1:11" x14ac:dyDescent="0.2">
      <c r="A20" t="str">
        <f>Sheet1!E20</f>
        <v>1N02_11</v>
      </c>
      <c r="B20" t="s">
        <v>172</v>
      </c>
      <c r="C20" s="3">
        <v>0.2</v>
      </c>
      <c r="D20" s="3">
        <v>-3.9</v>
      </c>
      <c r="E20" s="3">
        <v>-41.4</v>
      </c>
      <c r="G20" t="str">
        <f t="shared" si="0"/>
        <v>Heating Plant</v>
      </c>
      <c r="H20" t="str">
        <f t="shared" si="1"/>
        <v>Ground Floor</v>
      </c>
      <c r="I20" t="str">
        <f t="shared" si="2"/>
        <v>GroundFloor.png</v>
      </c>
      <c r="J20" s="3">
        <f xml:space="preserve"> VLOOKUP(LEFT(RIGHT(A20, LEN(A20)-1), 6), 'Map Coordinates'!$D$2:$F$91, 2, FALSE)</f>
        <v>402</v>
      </c>
      <c r="K20" s="3">
        <f xml:space="preserve"> VLOOKUP(LEFT(RIGHT(A20, LEN(A20)-1), 6), 'Map Coordinates'!$D$2:$F$91, 3, FALSE)</f>
        <v>129</v>
      </c>
    </row>
    <row r="21" spans="1:11" x14ac:dyDescent="0.2">
      <c r="A21" t="str">
        <f>Sheet1!E21</f>
        <v>1N02_12</v>
      </c>
      <c r="B21" t="s">
        <v>173</v>
      </c>
      <c r="C21" s="3">
        <v>0.2</v>
      </c>
      <c r="D21" s="3">
        <v>-3.9</v>
      </c>
      <c r="E21" s="3">
        <v>-41.4</v>
      </c>
      <c r="G21" t="str">
        <f t="shared" si="0"/>
        <v>Heating Plant</v>
      </c>
      <c r="H21" t="str">
        <f t="shared" si="1"/>
        <v>Ground Floor</v>
      </c>
      <c r="I21" t="str">
        <f t="shared" si="2"/>
        <v>GroundFloor.png</v>
      </c>
      <c r="J21" s="3">
        <f xml:space="preserve"> VLOOKUP(LEFT(RIGHT(A21, LEN(A21)-1), 6), 'Map Coordinates'!$D$2:$F$91, 2, FALSE)</f>
        <v>438</v>
      </c>
      <c r="K21" s="3">
        <f xml:space="preserve"> VLOOKUP(LEFT(RIGHT(A21, LEN(A21)-1), 6), 'Map Coordinates'!$D$2:$F$91, 3, FALSE)</f>
        <v>129</v>
      </c>
    </row>
    <row r="22" spans="1:11" x14ac:dyDescent="0.2">
      <c r="A22" t="str">
        <f>Sheet1!E22</f>
        <v>1S02_02</v>
      </c>
      <c r="B22" t="s">
        <v>173</v>
      </c>
      <c r="C22" s="3">
        <v>0.2</v>
      </c>
      <c r="D22" s="3">
        <v>-3.9</v>
      </c>
      <c r="E22" s="3">
        <v>-41.4</v>
      </c>
      <c r="G22" t="str">
        <f t="shared" si="0"/>
        <v>Heating Plant</v>
      </c>
      <c r="H22" t="str">
        <f t="shared" si="1"/>
        <v>Ground Floor</v>
      </c>
      <c r="I22" t="str">
        <f t="shared" si="2"/>
        <v>GroundFloor.png</v>
      </c>
      <c r="J22" s="3">
        <f xml:space="preserve"> VLOOKUP(LEFT(RIGHT(A22, LEN(A22)-1), 6), 'Map Coordinates'!$D$2:$F$91, 2, FALSE)</f>
        <v>438</v>
      </c>
      <c r="K22" s="3">
        <f xml:space="preserve"> VLOOKUP(LEFT(RIGHT(A22, LEN(A22)-1), 6), 'Map Coordinates'!$D$2:$F$91, 3, FALSE)</f>
        <v>201</v>
      </c>
    </row>
    <row r="23" spans="1:11" x14ac:dyDescent="0.2">
      <c r="A23" t="str">
        <f>Sheet1!E23</f>
        <v>1W02_11</v>
      </c>
      <c r="B23" t="s">
        <v>174</v>
      </c>
      <c r="C23" s="3">
        <v>0.2</v>
      </c>
      <c r="D23" s="3">
        <v>-3.9</v>
      </c>
      <c r="E23" s="3">
        <v>-41.4</v>
      </c>
      <c r="G23" t="str">
        <f t="shared" si="0"/>
        <v>Heating Plant</v>
      </c>
      <c r="H23" t="str">
        <f t="shared" si="1"/>
        <v>Ground Floor</v>
      </c>
      <c r="I23" t="str">
        <f t="shared" si="2"/>
        <v>GroundFloor.png</v>
      </c>
      <c r="J23" s="3">
        <v>526</v>
      </c>
      <c r="K23" s="3">
        <v>42</v>
      </c>
    </row>
    <row r="24" spans="1:11" x14ac:dyDescent="0.2">
      <c r="A24" t="str">
        <f>Sheet1!E24</f>
        <v>1W01_11</v>
      </c>
      <c r="B24" t="s">
        <v>175</v>
      </c>
      <c r="C24" s="3">
        <v>0.2</v>
      </c>
      <c r="D24" s="3">
        <v>-3.9</v>
      </c>
      <c r="E24" s="3">
        <v>-41.4</v>
      </c>
      <c r="G24" t="str">
        <f t="shared" si="0"/>
        <v>Heating Plant</v>
      </c>
      <c r="H24" t="str">
        <f t="shared" si="1"/>
        <v>Ground Floor</v>
      </c>
      <c r="I24" t="str">
        <f t="shared" si="2"/>
        <v>GroundFloor.png</v>
      </c>
      <c r="J24" s="3">
        <v>460</v>
      </c>
      <c r="K24" s="3">
        <v>42</v>
      </c>
    </row>
    <row r="25" spans="1:11" x14ac:dyDescent="0.2">
      <c r="A25" t="str">
        <f>Sheet1!E25</f>
        <v>LN01_01</v>
      </c>
      <c r="C25" s="3">
        <v>0.2</v>
      </c>
      <c r="D25" s="3">
        <v>-3.9</v>
      </c>
      <c r="E25" s="3">
        <v>-41.4</v>
      </c>
      <c r="G25" t="str">
        <f t="shared" si="0"/>
        <v>Heating Plant</v>
      </c>
      <c r="H25" t="str">
        <f t="shared" si="1"/>
        <v>Basement</v>
      </c>
      <c r="I25" t="str">
        <f t="shared" si="2"/>
        <v>Basement.png</v>
      </c>
      <c r="J25" s="3">
        <f xml:space="preserve"> VLOOKUP(LEFT(RIGHT(A25, LEN(A25)-1), 6), 'Map Coordinates'!$D$2:$F$91, 2, FALSE)</f>
        <v>507</v>
      </c>
      <c r="K25" s="3">
        <f xml:space="preserve"> VLOOKUP(LEFT(RIGHT(A25, LEN(A25)-1), 6), 'Map Coordinates'!$D$2:$F$91, 3, FALSE)</f>
        <v>91</v>
      </c>
    </row>
    <row r="26" spans="1:11" x14ac:dyDescent="0.2">
      <c r="A26" t="str">
        <f>Sheet1!E26</f>
        <v>LN01_02</v>
      </c>
      <c r="C26" s="3">
        <v>0.2</v>
      </c>
      <c r="D26" s="3">
        <v>-3.9</v>
      </c>
      <c r="E26" s="3">
        <v>-41.4</v>
      </c>
      <c r="G26" t="str">
        <f t="shared" si="0"/>
        <v>Heating Plant</v>
      </c>
      <c r="H26" t="str">
        <f t="shared" si="1"/>
        <v>Basement</v>
      </c>
      <c r="I26" t="str">
        <f t="shared" si="2"/>
        <v>Basement.png</v>
      </c>
      <c r="J26" s="3">
        <f xml:space="preserve"> VLOOKUP(LEFT(RIGHT(A26, LEN(A26)-1), 6), 'Map Coordinates'!$D$2:$F$91, 2, FALSE)</f>
        <v>543</v>
      </c>
      <c r="K26" s="3">
        <f xml:space="preserve"> VLOOKUP(LEFT(RIGHT(A26, LEN(A26)-1), 6), 'Map Coordinates'!$D$2:$F$91, 3, FALSE)</f>
        <v>91</v>
      </c>
    </row>
    <row r="27" spans="1:11" x14ac:dyDescent="0.2">
      <c r="A27" t="str">
        <f>Sheet1!E27</f>
        <v>LN01_22</v>
      </c>
      <c r="C27" s="3">
        <v>0.2</v>
      </c>
      <c r="D27" s="3">
        <v>-3.9</v>
      </c>
      <c r="E27" s="3">
        <v>-41.4</v>
      </c>
      <c r="G27" t="str">
        <f t="shared" si="0"/>
        <v>Heating Plant</v>
      </c>
      <c r="H27" t="str">
        <f t="shared" si="1"/>
        <v>Basement</v>
      </c>
      <c r="I27" t="str">
        <f t="shared" si="2"/>
        <v>Basement.png</v>
      </c>
      <c r="J27" s="3">
        <f xml:space="preserve"> VLOOKUP(LEFT(RIGHT(A27, LEN(A27)-1), 6), 'Map Coordinates'!$D$2:$F$91, 2, FALSE)</f>
        <v>543</v>
      </c>
      <c r="K27" s="3">
        <f xml:space="preserve"> VLOOKUP(LEFT(RIGHT(A27, LEN(A27)-1), 6), 'Map Coordinates'!$D$2:$F$91, 3, FALSE)</f>
        <v>167</v>
      </c>
    </row>
    <row r="28" spans="1:11" x14ac:dyDescent="0.2">
      <c r="A28" t="str">
        <f>Sheet1!E28</f>
        <v>LS01_11</v>
      </c>
      <c r="C28" s="3">
        <v>0.2</v>
      </c>
      <c r="D28" s="3">
        <v>-3.9</v>
      </c>
      <c r="E28" s="3">
        <v>-41.4</v>
      </c>
      <c r="G28" t="str">
        <f t="shared" si="0"/>
        <v>Heating Plant</v>
      </c>
      <c r="H28" t="str">
        <f t="shared" si="1"/>
        <v>Basement</v>
      </c>
      <c r="I28" t="str">
        <f t="shared" si="2"/>
        <v>Basement.png</v>
      </c>
      <c r="J28" s="3">
        <f xml:space="preserve"> VLOOKUP(LEFT(RIGHT(A28, LEN(A28)-1), 6), 'Map Coordinates'!$D$2:$F$91, 2, FALSE)</f>
        <v>507</v>
      </c>
      <c r="K28" s="3">
        <f xml:space="preserve"> VLOOKUP(LEFT(RIGHT(A28, LEN(A28)-1), 6), 'Map Coordinates'!$D$2:$F$91, 3, FALSE)</f>
        <v>239</v>
      </c>
    </row>
    <row r="29" spans="1:11" x14ac:dyDescent="0.2">
      <c r="A29" t="str">
        <f>Sheet1!E29</f>
        <v>LS02_12</v>
      </c>
      <c r="C29" s="3">
        <v>0.2</v>
      </c>
      <c r="D29" s="3">
        <v>-3.9</v>
      </c>
      <c r="E29" s="3">
        <v>-41.4</v>
      </c>
      <c r="G29" t="str">
        <f t="shared" si="0"/>
        <v>Heating Plant</v>
      </c>
      <c r="H29" t="str">
        <f t="shared" si="1"/>
        <v>Basement</v>
      </c>
      <c r="I29" t="str">
        <f t="shared" si="2"/>
        <v>Basement.png</v>
      </c>
      <c r="J29" s="3">
        <f xml:space="preserve"> VLOOKUP(LEFT(RIGHT(A29, LEN(A29)-1), 6), 'Map Coordinates'!$D$2:$F$91, 2, FALSE)</f>
        <v>438</v>
      </c>
      <c r="K29" s="3">
        <f xml:space="preserve"> VLOOKUP(LEFT(RIGHT(A29, LEN(A29)-1), 6), 'Map Coordinates'!$D$2:$F$91, 3, FALSE)</f>
        <v>239</v>
      </c>
    </row>
    <row r="30" spans="1:11" x14ac:dyDescent="0.2">
      <c r="A30" t="str">
        <f>Sheet1!E30</f>
        <v>LS02_10</v>
      </c>
      <c r="C30" s="3">
        <v>0.2</v>
      </c>
      <c r="D30" s="3">
        <v>-3.9</v>
      </c>
      <c r="E30" s="3">
        <v>-41.4</v>
      </c>
      <c r="G30" t="str">
        <f t="shared" si="0"/>
        <v>Heating Plant</v>
      </c>
      <c r="H30" t="str">
        <f t="shared" si="1"/>
        <v>Basement</v>
      </c>
      <c r="I30" t="str">
        <f t="shared" si="2"/>
        <v>Basement.png</v>
      </c>
      <c r="J30" s="3">
        <f xml:space="preserve"> VLOOKUP(LEFT(RIGHT(A30, LEN(A30)-1), 6), 'Map Coordinates'!$D$2:$F$91, 2, FALSE)</f>
        <v>366</v>
      </c>
      <c r="K30" s="3">
        <f xml:space="preserve"> VLOOKUP(LEFT(RIGHT(A30, LEN(A30)-1), 6), 'Map Coordinates'!$D$2:$F$91, 3, FALSE)</f>
        <v>239</v>
      </c>
    </row>
    <row r="31" spans="1:11" x14ac:dyDescent="0.2">
      <c r="A31" t="str">
        <f>Sheet1!E31</f>
        <v>LS03_11</v>
      </c>
      <c r="C31" s="3">
        <v>0.2</v>
      </c>
      <c r="D31" s="3">
        <v>-3.9</v>
      </c>
      <c r="E31" s="3">
        <v>-41.4</v>
      </c>
      <c r="G31" t="str">
        <f t="shared" si="0"/>
        <v>Heating Plant</v>
      </c>
      <c r="H31" t="str">
        <f t="shared" si="1"/>
        <v>Basement</v>
      </c>
      <c r="I31" t="str">
        <f t="shared" si="2"/>
        <v>Basement.png</v>
      </c>
      <c r="J31" s="3">
        <f xml:space="preserve"> VLOOKUP(LEFT(RIGHT(A31, LEN(A31)-1), 6), 'Map Coordinates'!$D$2:$F$91, 2, FALSE)</f>
        <v>300</v>
      </c>
      <c r="K31" s="3">
        <f xml:space="preserve"> VLOOKUP(LEFT(RIGHT(A31, LEN(A31)-1), 6), 'Map Coordinates'!$D$2:$F$91, 3, FALSE)</f>
        <v>239</v>
      </c>
    </row>
    <row r="32" spans="1:11" x14ac:dyDescent="0.2">
      <c r="A32" t="str">
        <f>Sheet1!E32</f>
        <v>LS04_12</v>
      </c>
      <c r="C32" s="3">
        <v>0.2</v>
      </c>
      <c r="D32" s="3">
        <v>-3.9</v>
      </c>
      <c r="E32" s="3">
        <v>-41.4</v>
      </c>
      <c r="G32" t="str">
        <f t="shared" si="0"/>
        <v>Heating Plant</v>
      </c>
      <c r="H32" t="str">
        <f t="shared" si="1"/>
        <v>Basement</v>
      </c>
      <c r="I32" t="str">
        <f t="shared" si="2"/>
        <v>Basement.png</v>
      </c>
      <c r="J32" s="3">
        <f xml:space="preserve"> VLOOKUP(LEFT(RIGHT(A32, LEN(A32)-1), 6), 'Map Coordinates'!$D$2:$F$91, 2, FALSE)</f>
        <v>234</v>
      </c>
      <c r="K32" s="3">
        <f xml:space="preserve"> VLOOKUP(LEFT(RIGHT(A32, LEN(A32)-1), 6), 'Map Coordinates'!$D$2:$F$91, 3, FALSE)</f>
        <v>239</v>
      </c>
    </row>
    <row r="33" spans="1:11" x14ac:dyDescent="0.2">
      <c r="A33" t="str">
        <f>Sheet1!E33</f>
        <v>LS04_10</v>
      </c>
      <c r="C33" s="3">
        <v>0.2</v>
      </c>
      <c r="D33" s="3">
        <v>-3.9</v>
      </c>
      <c r="E33" s="3">
        <v>-41.4</v>
      </c>
      <c r="G33" t="str">
        <f t="shared" si="0"/>
        <v>Heating Plant</v>
      </c>
      <c r="H33" t="str">
        <f t="shared" si="1"/>
        <v>Basement</v>
      </c>
      <c r="I33" t="str">
        <f t="shared" si="2"/>
        <v>Basement.png</v>
      </c>
      <c r="J33" s="3">
        <f xml:space="preserve"> VLOOKUP(LEFT(RIGHT(A33, LEN(A33)-1), 6), 'Map Coordinates'!$D$2:$F$91, 2, FALSE)</f>
        <v>162</v>
      </c>
      <c r="K33" s="3">
        <f xml:space="preserve"> VLOOKUP(LEFT(RIGHT(A33, LEN(A33)-1), 6), 'Map Coordinates'!$D$2:$F$91, 3, FALSE)</f>
        <v>239</v>
      </c>
    </row>
    <row r="34" spans="1:11" x14ac:dyDescent="0.2">
      <c r="A34" t="str">
        <f>Sheet1!E34</f>
        <v>LN04_10</v>
      </c>
      <c r="C34" s="3">
        <v>0.2</v>
      </c>
      <c r="D34" s="3">
        <v>-3.9</v>
      </c>
      <c r="E34" s="3">
        <v>-41.4</v>
      </c>
      <c r="G34" t="str">
        <f t="shared" si="0"/>
        <v>Heating Plant</v>
      </c>
      <c r="H34" t="str">
        <f t="shared" si="1"/>
        <v>Basement</v>
      </c>
      <c r="I34" t="str">
        <f t="shared" si="2"/>
        <v>Basement.png</v>
      </c>
      <c r="J34" s="3">
        <f xml:space="preserve"> VLOOKUP(LEFT(RIGHT(A34, LEN(A34)-1), 6), 'Map Coordinates'!$D$2:$F$91, 2, FALSE)</f>
        <v>162</v>
      </c>
      <c r="K34" s="3">
        <f xml:space="preserve"> VLOOKUP(LEFT(RIGHT(A34, LEN(A34)-1), 6), 'Map Coordinates'!$D$2:$F$91, 3, FALSE)</f>
        <v>129</v>
      </c>
    </row>
    <row r="35" spans="1:11" x14ac:dyDescent="0.2">
      <c r="A35" t="str">
        <f>Sheet1!E35</f>
        <v>LN04_12</v>
      </c>
      <c r="C35" s="3">
        <v>0.2</v>
      </c>
      <c r="D35" s="3">
        <v>-3.9</v>
      </c>
      <c r="E35" s="3">
        <v>-41.4</v>
      </c>
      <c r="G35" t="str">
        <f t="shared" si="0"/>
        <v>Heating Plant</v>
      </c>
      <c r="H35" t="str">
        <f t="shared" si="1"/>
        <v>Basement</v>
      </c>
      <c r="I35" t="str">
        <f t="shared" si="2"/>
        <v>Basement.png</v>
      </c>
      <c r="J35" s="3">
        <f xml:space="preserve"> VLOOKUP(LEFT(RIGHT(A35, LEN(A35)-1), 6), 'Map Coordinates'!$D$2:$F$91, 2, FALSE)</f>
        <v>234</v>
      </c>
      <c r="K35" s="3">
        <f xml:space="preserve"> VLOOKUP(LEFT(RIGHT(A35, LEN(A35)-1), 6), 'Map Coordinates'!$D$2:$F$91, 3, FALSE)</f>
        <v>129</v>
      </c>
    </row>
    <row r="36" spans="1:11" x14ac:dyDescent="0.2">
      <c r="A36" t="str">
        <f>Sheet1!E36</f>
        <v>LN05_11</v>
      </c>
      <c r="C36" s="3">
        <v>0.2</v>
      </c>
      <c r="D36" s="3">
        <v>-3.9</v>
      </c>
      <c r="E36" s="3">
        <v>-41.4</v>
      </c>
      <c r="G36" t="str">
        <f xml:space="preserve"> IF(ISNUMBER(SEARCH("05", A36)), "Cooling Plant", "Heating Plant")</f>
        <v>Cooling Plant</v>
      </c>
      <c r="H36" t="str">
        <f t="shared" si="1"/>
        <v>Basement</v>
      </c>
      <c r="I36" t="str">
        <f t="shared" si="2"/>
        <v>Basement.png</v>
      </c>
      <c r="J36" s="3">
        <f xml:space="preserve"> VLOOKUP(LEFT(RIGHT(A36, LEN(A36)-1), 6), 'Map Coordinates'!$D$2:$F$91, 2, FALSE)</f>
        <v>91</v>
      </c>
      <c r="K36" s="3">
        <f xml:space="preserve"> VLOOKUP(LEFT(RIGHT(A36, LEN(A36)-1), 6), 'Map Coordinates'!$D$2:$F$91, 3, FALSE)</f>
        <v>129</v>
      </c>
    </row>
    <row r="37" spans="1:11" x14ac:dyDescent="0.2">
      <c r="A37" t="str">
        <f>Sheet1!E37</f>
        <v>LS05_11</v>
      </c>
      <c r="C37" s="3">
        <v>0.2</v>
      </c>
      <c r="D37" s="3">
        <v>-3.9</v>
      </c>
      <c r="E37" s="3">
        <v>-41.4</v>
      </c>
      <c r="G37" t="str">
        <f t="shared" ref="G37:G83" si="3" xml:space="preserve"> IF(ISNUMBER(SEARCH("05", A37)), "Cooling Plant", "Heating Plant")</f>
        <v>Cooling Plant</v>
      </c>
      <c r="H37" t="str">
        <f t="shared" si="1"/>
        <v>Basement</v>
      </c>
      <c r="I37" t="str">
        <f t="shared" si="2"/>
        <v>Basement.png</v>
      </c>
      <c r="J37" s="3">
        <f xml:space="preserve"> VLOOKUP(LEFT(RIGHT(A37, LEN(A37)-1), 6), 'Map Coordinates'!$D$2:$F$91, 2, FALSE)</f>
        <v>91</v>
      </c>
      <c r="K37" s="3">
        <f xml:space="preserve"> VLOOKUP(LEFT(RIGHT(A37, LEN(A37)-1), 6), 'Map Coordinates'!$D$2:$F$91, 3, FALSE)</f>
        <v>239</v>
      </c>
    </row>
    <row r="38" spans="1:11" x14ac:dyDescent="0.2">
      <c r="A38" t="str">
        <f>Sheet1!E38</f>
        <v>LS05_10a</v>
      </c>
      <c r="C38" s="3">
        <v>0.2</v>
      </c>
      <c r="D38" s="3">
        <v>-3.9</v>
      </c>
      <c r="E38" s="3">
        <v>-41.4</v>
      </c>
      <c r="G38" t="str">
        <f t="shared" si="3"/>
        <v>Cooling Plant</v>
      </c>
      <c r="H38" t="str">
        <f t="shared" si="1"/>
        <v>Basement</v>
      </c>
      <c r="I38" t="str">
        <f t="shared" si="2"/>
        <v>Basement.png</v>
      </c>
      <c r="J38" s="3">
        <f xml:space="preserve"> VLOOKUP(LEFT(RIGHT(A38, LEN(A38)-1), 6), 'Map Coordinates'!$D$2:$F$91, 2, FALSE)</f>
        <v>55</v>
      </c>
      <c r="K38" s="3">
        <f xml:space="preserve"> VLOOKUP(LEFT(RIGHT(A38, LEN(A38)-1), 6), 'Map Coordinates'!$D$2:$F$91, 3, FALSE)</f>
        <v>239</v>
      </c>
    </row>
    <row r="39" spans="1:11" x14ac:dyDescent="0.2">
      <c r="A39" t="str">
        <f>Sheet1!E39</f>
        <v>LS05_10b</v>
      </c>
      <c r="C39" s="3">
        <v>0.2</v>
      </c>
      <c r="D39" s="3">
        <v>-3.9</v>
      </c>
      <c r="E39" s="3">
        <v>-41.4</v>
      </c>
      <c r="G39" t="str">
        <f t="shared" si="3"/>
        <v>Cooling Plant</v>
      </c>
      <c r="H39" t="str">
        <f t="shared" si="1"/>
        <v>Basement</v>
      </c>
      <c r="I39" t="str">
        <f t="shared" si="2"/>
        <v>Basement.png</v>
      </c>
      <c r="J39" s="3">
        <f xml:space="preserve"> VLOOKUP(LEFT(RIGHT(A39, LEN(A39)-1), 6), 'Map Coordinates'!$D$2:$F$91, 2, FALSE)</f>
        <v>55</v>
      </c>
      <c r="K39" s="3">
        <f xml:space="preserve"> VLOOKUP(LEFT(RIGHT(A39, LEN(A39)-1), 6), 'Map Coordinates'!$D$2:$F$91, 3, FALSE)</f>
        <v>239</v>
      </c>
    </row>
    <row r="40" spans="1:11" x14ac:dyDescent="0.2">
      <c r="A40" t="str">
        <f>Sheet1!E40</f>
        <v>LS05_20</v>
      </c>
      <c r="C40" s="3">
        <v>0.2</v>
      </c>
      <c r="D40" s="3">
        <v>-3.9</v>
      </c>
      <c r="E40" s="3">
        <v>-41.4</v>
      </c>
      <c r="G40" t="str">
        <f t="shared" si="3"/>
        <v>Cooling Plant</v>
      </c>
      <c r="H40" t="str">
        <f t="shared" si="1"/>
        <v>Basement</v>
      </c>
      <c r="I40" t="str">
        <f t="shared" si="2"/>
        <v>Basement.png</v>
      </c>
      <c r="J40" s="3">
        <f xml:space="preserve"> VLOOKUP(LEFT(RIGHT(A40, LEN(A40)-1), 6), 'Map Coordinates'!$D$2:$F$91, 2, FALSE)</f>
        <v>55</v>
      </c>
      <c r="K40" s="3">
        <f xml:space="preserve"> VLOOKUP(LEFT(RIGHT(A40, LEN(A40)-1), 6), 'Map Coordinates'!$D$2:$F$91, 3, FALSE)</f>
        <v>277</v>
      </c>
    </row>
    <row r="41" spans="1:11" x14ac:dyDescent="0.2">
      <c r="A41" t="str">
        <f>Sheet1!E41</f>
        <v>1S05_21</v>
      </c>
      <c r="C41" s="3">
        <v>0.2</v>
      </c>
      <c r="D41" s="3">
        <v>-3.9</v>
      </c>
      <c r="E41" s="3">
        <v>-41.4</v>
      </c>
      <c r="G41" t="str">
        <f t="shared" si="3"/>
        <v>Cooling Plant</v>
      </c>
      <c r="H41" t="str">
        <f t="shared" si="1"/>
        <v>Ground Floor</v>
      </c>
      <c r="I41" t="str">
        <f t="shared" si="2"/>
        <v>GroundFloor.png</v>
      </c>
      <c r="J41" s="3">
        <f xml:space="preserve"> VLOOKUP(LEFT(RIGHT(A41, LEN(A41)-1), 6), 'Map Coordinates'!$D$2:$F$91, 2, FALSE)</f>
        <v>91</v>
      </c>
      <c r="K41" s="3">
        <f xml:space="preserve"> VLOOKUP(LEFT(RIGHT(A41, LEN(A41)-1), 6), 'Map Coordinates'!$D$2:$F$91, 3, FALSE)</f>
        <v>277</v>
      </c>
    </row>
    <row r="42" spans="1:11" x14ac:dyDescent="0.2">
      <c r="A42" t="str">
        <f>Sheet1!E42</f>
        <v>1S05_10</v>
      </c>
      <c r="C42" s="3">
        <v>0.2</v>
      </c>
      <c r="D42" s="3">
        <v>-3.9</v>
      </c>
      <c r="E42" s="3">
        <v>-41.4</v>
      </c>
      <c r="G42" t="str">
        <f t="shared" si="3"/>
        <v>Cooling Plant</v>
      </c>
      <c r="H42" t="str">
        <f t="shared" si="1"/>
        <v>Ground Floor</v>
      </c>
      <c r="I42" t="str">
        <f t="shared" si="2"/>
        <v>GroundFloor.png</v>
      </c>
      <c r="J42" s="3">
        <f xml:space="preserve"> VLOOKUP(LEFT(RIGHT(A42, LEN(A42)-1), 6), 'Map Coordinates'!$D$2:$F$91, 2, FALSE)</f>
        <v>55</v>
      </c>
      <c r="K42" s="3">
        <f xml:space="preserve"> VLOOKUP(LEFT(RIGHT(A42, LEN(A42)-1), 6), 'Map Coordinates'!$D$2:$F$91, 3, FALSE)</f>
        <v>239</v>
      </c>
    </row>
    <row r="43" spans="1:11" x14ac:dyDescent="0.2">
      <c r="A43" t="str">
        <f>Sheet1!E43</f>
        <v>1S05_00</v>
      </c>
      <c r="C43" s="3">
        <v>0.2</v>
      </c>
      <c r="D43" s="3">
        <v>-3.9</v>
      </c>
      <c r="E43" s="3">
        <v>-41.4</v>
      </c>
      <c r="G43" t="str">
        <f t="shared" si="3"/>
        <v>Cooling Plant</v>
      </c>
      <c r="H43" t="str">
        <f t="shared" si="1"/>
        <v>Ground Floor</v>
      </c>
      <c r="I43" t="str">
        <f t="shared" si="2"/>
        <v>GroundFloor.png</v>
      </c>
      <c r="J43" s="3">
        <f xml:space="preserve"> VLOOKUP(LEFT(RIGHT(A43, LEN(A43)-1), 6), 'Map Coordinates'!$D$2:$F$91, 2, FALSE)</f>
        <v>55</v>
      </c>
      <c r="K43" s="3">
        <f xml:space="preserve"> VLOOKUP(LEFT(RIGHT(A43, LEN(A43)-1), 6), 'Map Coordinates'!$D$2:$F$91, 3, FALSE)</f>
        <v>201</v>
      </c>
    </row>
    <row r="44" spans="1:11" x14ac:dyDescent="0.2">
      <c r="A44" t="str">
        <f>Sheet1!E44</f>
        <v>1S05_11</v>
      </c>
      <c r="C44" s="3">
        <v>0.2</v>
      </c>
      <c r="D44" s="3">
        <v>-3.9</v>
      </c>
      <c r="E44" s="3">
        <v>-41.4</v>
      </c>
      <c r="G44" t="str">
        <f t="shared" si="3"/>
        <v>Cooling Plant</v>
      </c>
      <c r="H44" t="str">
        <f t="shared" si="1"/>
        <v>Ground Floor</v>
      </c>
      <c r="I44" t="str">
        <f t="shared" si="2"/>
        <v>GroundFloor.png</v>
      </c>
      <c r="J44" s="3">
        <f xml:space="preserve"> VLOOKUP(LEFT(RIGHT(A44, LEN(A44)-1), 6), 'Map Coordinates'!$D$2:$F$91, 2, FALSE)</f>
        <v>91</v>
      </c>
      <c r="K44" s="3">
        <f xml:space="preserve"> VLOOKUP(LEFT(RIGHT(A44, LEN(A44)-1), 6), 'Map Coordinates'!$D$2:$F$91, 3, FALSE)</f>
        <v>239</v>
      </c>
    </row>
    <row r="45" spans="1:11" x14ac:dyDescent="0.2">
      <c r="A45" t="str">
        <f>Sheet1!E45</f>
        <v>1N05_21</v>
      </c>
      <c r="C45" s="3">
        <v>0.2</v>
      </c>
      <c r="D45" s="3">
        <v>-3.9</v>
      </c>
      <c r="E45" s="3">
        <v>-41.4</v>
      </c>
      <c r="G45" t="str">
        <f t="shared" si="3"/>
        <v>Cooling Plant</v>
      </c>
      <c r="H45" t="str">
        <f t="shared" si="1"/>
        <v>Ground Floor</v>
      </c>
      <c r="I45" t="str">
        <f t="shared" si="2"/>
        <v>GroundFloor.png</v>
      </c>
      <c r="J45" s="3">
        <f xml:space="preserve"> VLOOKUP(LEFT(RIGHT(A45, LEN(A45)-1), 6), 'Map Coordinates'!$D$2:$F$91, 2, FALSE)</f>
        <v>91</v>
      </c>
      <c r="K45" s="3">
        <f xml:space="preserve"> VLOOKUP(LEFT(RIGHT(A45, LEN(A45)-1), 6), 'Map Coordinates'!$D$2:$F$91, 3, FALSE)</f>
        <v>167</v>
      </c>
    </row>
    <row r="46" spans="1:11" x14ac:dyDescent="0.2">
      <c r="A46" t="str">
        <f>Sheet1!E46</f>
        <v>1N05_10</v>
      </c>
      <c r="C46" s="3">
        <v>0.2</v>
      </c>
      <c r="D46" s="3">
        <v>-3.9</v>
      </c>
      <c r="E46" s="3">
        <v>-41.4</v>
      </c>
      <c r="G46" t="str">
        <f t="shared" si="3"/>
        <v>Cooling Plant</v>
      </c>
      <c r="H46" t="str">
        <f t="shared" si="1"/>
        <v>Ground Floor</v>
      </c>
      <c r="I46" t="str">
        <f t="shared" si="2"/>
        <v>GroundFloor.png</v>
      </c>
      <c r="J46" s="3">
        <f xml:space="preserve"> VLOOKUP(LEFT(RIGHT(A46, LEN(A46)-1), 6), 'Map Coordinates'!$D$2:$F$91, 2, FALSE)</f>
        <v>55</v>
      </c>
      <c r="K46" s="3">
        <f xml:space="preserve"> VLOOKUP(LEFT(RIGHT(A46, LEN(A46)-1), 6), 'Map Coordinates'!$D$2:$F$91, 3, FALSE)</f>
        <v>129</v>
      </c>
    </row>
    <row r="47" spans="1:11" x14ac:dyDescent="0.2">
      <c r="A47" t="str">
        <f>Sheet1!E47</f>
        <v>1N05_11</v>
      </c>
      <c r="C47" s="3">
        <v>0.2</v>
      </c>
      <c r="D47" s="3">
        <v>-3.9</v>
      </c>
      <c r="E47" s="3">
        <v>-41.4</v>
      </c>
      <c r="G47" t="str">
        <f t="shared" si="3"/>
        <v>Cooling Plant</v>
      </c>
      <c r="H47" t="str">
        <f t="shared" si="1"/>
        <v>Ground Floor</v>
      </c>
      <c r="I47" t="str">
        <f t="shared" si="2"/>
        <v>GroundFloor.png</v>
      </c>
      <c r="J47" s="3">
        <f xml:space="preserve"> VLOOKUP(LEFT(RIGHT(A47, LEN(A47)-1), 6), 'Map Coordinates'!$D$2:$F$91, 2, FALSE)</f>
        <v>91</v>
      </c>
      <c r="K47" s="3">
        <f xml:space="preserve"> VLOOKUP(LEFT(RIGHT(A47, LEN(A47)-1), 6), 'Map Coordinates'!$D$2:$F$91, 3, FALSE)</f>
        <v>129</v>
      </c>
    </row>
    <row r="48" spans="1:11" x14ac:dyDescent="0.2">
      <c r="A48" t="str">
        <f>Sheet1!E48</f>
        <v>1N05_01</v>
      </c>
      <c r="C48" s="3">
        <v>0.2</v>
      </c>
      <c r="D48" s="3">
        <v>-3.9</v>
      </c>
      <c r="E48" s="3">
        <v>-41.4</v>
      </c>
      <c r="G48" t="str">
        <f t="shared" si="3"/>
        <v>Cooling Plant</v>
      </c>
      <c r="H48" t="str">
        <f t="shared" si="1"/>
        <v>Ground Floor</v>
      </c>
      <c r="I48" t="str">
        <f t="shared" si="2"/>
        <v>GroundFloor.png</v>
      </c>
      <c r="J48" s="3">
        <f xml:space="preserve"> VLOOKUP(LEFT(RIGHT(A48, LEN(A48)-1), 6), 'Map Coordinates'!$D$2:$F$91, 2, FALSE)</f>
        <v>91</v>
      </c>
      <c r="K48" s="3">
        <f xml:space="preserve"> VLOOKUP(LEFT(RIGHT(A48, LEN(A48)-1), 6), 'Map Coordinates'!$D$2:$F$91, 3, FALSE)</f>
        <v>91</v>
      </c>
    </row>
    <row r="49" spans="1:11" x14ac:dyDescent="0.2">
      <c r="A49" t="str">
        <f>Sheet1!E49</f>
        <v>1S05_22</v>
      </c>
      <c r="C49" s="3">
        <v>0.2</v>
      </c>
      <c r="D49" s="3">
        <v>-3.9</v>
      </c>
      <c r="E49" s="3">
        <v>-41.4</v>
      </c>
      <c r="G49" t="str">
        <f t="shared" si="3"/>
        <v>Cooling Plant</v>
      </c>
      <c r="H49" t="str">
        <f t="shared" si="1"/>
        <v>Ground Floor</v>
      </c>
      <c r="I49" t="str">
        <f t="shared" si="2"/>
        <v>GroundFloor.png</v>
      </c>
      <c r="J49" s="3">
        <f xml:space="preserve"> VLOOKUP(LEFT(RIGHT(A49, LEN(A49)-1), 6), 'Map Coordinates'!$D$2:$F$91, 2, FALSE)</f>
        <v>127</v>
      </c>
      <c r="K49" s="3">
        <f xml:space="preserve"> VLOOKUP(LEFT(RIGHT(A49, LEN(A49)-1), 6), 'Map Coordinates'!$D$2:$F$91, 3, FALSE)</f>
        <v>277</v>
      </c>
    </row>
    <row r="50" spans="1:11" x14ac:dyDescent="0.2">
      <c r="A50" t="str">
        <f>Sheet1!E50</f>
        <v>1S04_11</v>
      </c>
      <c r="C50" s="3">
        <v>0.2</v>
      </c>
      <c r="D50" s="3">
        <v>-3.9</v>
      </c>
      <c r="E50" s="3">
        <v>-41.4</v>
      </c>
      <c r="G50" t="str">
        <f t="shared" si="3"/>
        <v>Heating Plant</v>
      </c>
      <c r="H50" t="str">
        <f t="shared" si="1"/>
        <v>Ground Floor</v>
      </c>
      <c r="I50" t="str">
        <f t="shared" si="2"/>
        <v>GroundFloor.png</v>
      </c>
      <c r="J50" s="3">
        <f xml:space="preserve"> VLOOKUP(LEFT(RIGHT(A50, LEN(A50)-1), 6), 'Map Coordinates'!$D$2:$F$91, 2, FALSE)</f>
        <v>198</v>
      </c>
      <c r="K50" s="3">
        <f xml:space="preserve"> VLOOKUP(LEFT(RIGHT(A50, LEN(A50)-1), 6), 'Map Coordinates'!$D$2:$F$91, 3, FALSE)</f>
        <v>239</v>
      </c>
    </row>
    <row r="51" spans="1:11" x14ac:dyDescent="0.2">
      <c r="A51" t="str">
        <f>Sheet1!E51</f>
        <v>1S01_01</v>
      </c>
      <c r="B51" t="s">
        <v>177</v>
      </c>
      <c r="C51" s="3">
        <v>0.2</v>
      </c>
      <c r="D51" s="3">
        <v>-3.9</v>
      </c>
      <c r="E51" s="3">
        <v>-41.4</v>
      </c>
      <c r="G51" t="str">
        <f t="shared" si="3"/>
        <v>Heating Plant</v>
      </c>
      <c r="H51" t="str">
        <f t="shared" si="1"/>
        <v>Ground Floor</v>
      </c>
      <c r="I51" t="str">
        <f t="shared" si="2"/>
        <v>GroundFloor.png</v>
      </c>
      <c r="J51" s="3">
        <f xml:space="preserve"> VLOOKUP(LEFT(RIGHT(A51, LEN(A51)-1), 6), 'Map Coordinates'!$D$2:$F$91, 2, FALSE)</f>
        <v>507</v>
      </c>
      <c r="K51" s="3">
        <f xml:space="preserve"> VLOOKUP(LEFT(RIGHT(A51, LEN(A51)-1), 6), 'Map Coordinates'!$D$2:$F$91, 3, FALSE)</f>
        <v>201</v>
      </c>
    </row>
    <row r="52" spans="1:11" x14ac:dyDescent="0.2">
      <c r="A52" t="str">
        <f>Sheet1!E52</f>
        <v>1N01_11</v>
      </c>
      <c r="B52" t="s">
        <v>178</v>
      </c>
      <c r="C52" s="3">
        <v>0.2</v>
      </c>
      <c r="D52" s="3">
        <v>-3.9</v>
      </c>
      <c r="E52" s="3">
        <v>-41.4</v>
      </c>
      <c r="G52" t="str">
        <f t="shared" si="3"/>
        <v>Heating Plant</v>
      </c>
      <c r="H52" t="str">
        <f t="shared" si="1"/>
        <v>Ground Floor</v>
      </c>
      <c r="I52" t="str">
        <f t="shared" si="2"/>
        <v>GroundFloor.png</v>
      </c>
      <c r="J52" s="3">
        <f xml:space="preserve"> VLOOKUP(LEFT(RIGHT(A52, LEN(A52)-1), 6), 'Map Coordinates'!$D$2:$F$91, 2, FALSE)</f>
        <v>507</v>
      </c>
      <c r="K52" s="3">
        <f xml:space="preserve"> VLOOKUP(LEFT(RIGHT(A52, LEN(A52)-1), 6), 'Map Coordinates'!$D$2:$F$91, 3, FALSE)</f>
        <v>129</v>
      </c>
    </row>
    <row r="53" spans="1:11" x14ac:dyDescent="0.2">
      <c r="A53" t="str">
        <f>Sheet1!E53</f>
        <v>1N01_00</v>
      </c>
      <c r="C53" s="3">
        <v>0.2</v>
      </c>
      <c r="D53" s="3">
        <v>-3.9</v>
      </c>
      <c r="E53" s="3">
        <v>-41.4</v>
      </c>
      <c r="G53" t="str">
        <f t="shared" si="3"/>
        <v>Heating Plant</v>
      </c>
      <c r="H53" t="str">
        <f t="shared" si="1"/>
        <v>Ground Floor</v>
      </c>
      <c r="I53" t="str">
        <f t="shared" si="2"/>
        <v>GroundFloor.png</v>
      </c>
      <c r="J53" s="3">
        <f xml:space="preserve"> VLOOKUP(LEFT(RIGHT(A53, LEN(A53)-1), 6), 'Map Coordinates'!$D$2:$F$91, 2, FALSE)</f>
        <v>471</v>
      </c>
      <c r="K53" s="3">
        <f xml:space="preserve"> VLOOKUP(LEFT(RIGHT(A53, LEN(A53)-1), 6), 'Map Coordinates'!$D$2:$F$91, 3, FALSE)</f>
        <v>91</v>
      </c>
    </row>
    <row r="54" spans="1:11" x14ac:dyDescent="0.2">
      <c r="A54" t="str">
        <f>Sheet1!E54</f>
        <v>2N02_02</v>
      </c>
      <c r="C54" s="3">
        <v>0.2</v>
      </c>
      <c r="D54" s="3">
        <v>-3.9</v>
      </c>
      <c r="E54" s="3">
        <v>-41.4</v>
      </c>
      <c r="G54" t="str">
        <f t="shared" si="3"/>
        <v>Heating Plant</v>
      </c>
      <c r="H54" t="str">
        <f t="shared" si="1"/>
        <v>Platforms &amp; Catwalks</v>
      </c>
      <c r="I54" t="str">
        <f t="shared" si="2"/>
        <v>PlatformsCatwalks.png</v>
      </c>
      <c r="J54" s="3">
        <f xml:space="preserve"> VLOOKUP(LEFT(RIGHT(A54, LEN(A54)-1), 6), 'Map Coordinates'!$D$2:$F$91, 2, FALSE)</f>
        <v>438</v>
      </c>
      <c r="K54" s="3">
        <f xml:space="preserve"> VLOOKUP(LEFT(RIGHT(A54, LEN(A54)-1), 6), 'Map Coordinates'!$D$2:$F$91, 3, FALSE)</f>
        <v>91</v>
      </c>
    </row>
    <row r="55" spans="1:11" x14ac:dyDescent="0.2">
      <c r="A55" t="str">
        <f>Sheet1!E55</f>
        <v>2N01_00</v>
      </c>
      <c r="C55" s="3">
        <v>0.2</v>
      </c>
      <c r="D55" s="3">
        <v>-3.9</v>
      </c>
      <c r="E55" s="3">
        <v>-41.4</v>
      </c>
      <c r="G55" t="str">
        <f t="shared" si="3"/>
        <v>Heating Plant</v>
      </c>
      <c r="H55" t="str">
        <f t="shared" si="1"/>
        <v>Platforms &amp; Catwalks</v>
      </c>
      <c r="I55" t="str">
        <f t="shared" si="2"/>
        <v>PlatformsCatwalks.png</v>
      </c>
      <c r="J55" s="3">
        <f xml:space="preserve"> VLOOKUP(LEFT(RIGHT(A55, LEN(A55)-1), 6), 'Map Coordinates'!$D$2:$F$91, 2, FALSE)</f>
        <v>471</v>
      </c>
      <c r="K55" s="3">
        <f xml:space="preserve"> VLOOKUP(LEFT(RIGHT(A55, LEN(A55)-1), 6), 'Map Coordinates'!$D$2:$F$91, 3, FALSE)</f>
        <v>91</v>
      </c>
    </row>
    <row r="56" spans="1:11" x14ac:dyDescent="0.2">
      <c r="A56" t="str">
        <f>Sheet1!E56</f>
        <v>2N01_11</v>
      </c>
      <c r="C56" s="3">
        <v>0.2</v>
      </c>
      <c r="D56" s="3">
        <v>-3.9</v>
      </c>
      <c r="E56" s="3">
        <v>-41.4</v>
      </c>
      <c r="G56" t="str">
        <f t="shared" si="3"/>
        <v>Heating Plant</v>
      </c>
      <c r="H56" t="str">
        <f t="shared" si="1"/>
        <v>Platforms &amp; Catwalks</v>
      </c>
      <c r="I56" t="str">
        <f t="shared" si="2"/>
        <v>PlatformsCatwalks.png</v>
      </c>
      <c r="J56" s="3">
        <f xml:space="preserve"> VLOOKUP(LEFT(RIGHT(A56, LEN(A56)-1), 6), 'Map Coordinates'!$D$2:$F$91, 2, FALSE)</f>
        <v>507</v>
      </c>
      <c r="K56" s="3">
        <f xml:space="preserve"> VLOOKUP(LEFT(RIGHT(A56, LEN(A56)-1), 6), 'Map Coordinates'!$D$2:$F$91, 3, FALSE)</f>
        <v>129</v>
      </c>
    </row>
    <row r="57" spans="1:11" x14ac:dyDescent="0.2">
      <c r="A57" t="str">
        <f>Sheet1!E57</f>
        <v>2N01_21</v>
      </c>
      <c r="C57" s="3">
        <v>0.2</v>
      </c>
      <c r="D57" s="3">
        <v>-3.9</v>
      </c>
      <c r="E57" s="3">
        <v>-41.4</v>
      </c>
      <c r="G57" t="str">
        <f t="shared" si="3"/>
        <v>Heating Plant</v>
      </c>
      <c r="H57" t="str">
        <f t="shared" si="1"/>
        <v>Platforms &amp; Catwalks</v>
      </c>
      <c r="I57" t="str">
        <f t="shared" si="2"/>
        <v>PlatformsCatwalks.png</v>
      </c>
      <c r="J57" s="3">
        <f xml:space="preserve"> VLOOKUP(LEFT(RIGHT(A57, LEN(A57)-1), 6), 'Map Coordinates'!$D$2:$F$91, 2, FALSE)</f>
        <v>507</v>
      </c>
      <c r="K57" s="3">
        <f xml:space="preserve"> VLOOKUP(LEFT(RIGHT(A57, LEN(A57)-1), 6), 'Map Coordinates'!$D$2:$F$91, 3, FALSE)</f>
        <v>167</v>
      </c>
    </row>
    <row r="58" spans="1:11" x14ac:dyDescent="0.2">
      <c r="A58" t="str">
        <f>Sheet1!E58</f>
        <v>2S01_11</v>
      </c>
      <c r="C58" s="3">
        <v>0.2</v>
      </c>
      <c r="D58" s="3">
        <v>-3.9</v>
      </c>
      <c r="E58" s="3">
        <v>-41.4</v>
      </c>
      <c r="G58" t="str">
        <f t="shared" si="3"/>
        <v>Heating Plant</v>
      </c>
      <c r="H58" t="str">
        <f t="shared" si="1"/>
        <v>Platforms &amp; Catwalks</v>
      </c>
      <c r="I58" t="str">
        <f t="shared" si="2"/>
        <v>PlatformsCatwalks.png</v>
      </c>
      <c r="J58" s="3">
        <f xml:space="preserve"> VLOOKUP(LEFT(RIGHT(A58, LEN(A58)-1), 6), 'Map Coordinates'!$D$2:$F$91, 2, FALSE)</f>
        <v>507</v>
      </c>
      <c r="K58" s="3">
        <f xml:space="preserve"> VLOOKUP(LEFT(RIGHT(A58, LEN(A58)-1), 6), 'Map Coordinates'!$D$2:$F$91, 3, FALSE)</f>
        <v>239</v>
      </c>
    </row>
    <row r="59" spans="1:11" x14ac:dyDescent="0.2">
      <c r="A59" t="str">
        <f>Sheet1!E59</f>
        <v>2S02_12</v>
      </c>
      <c r="C59" s="3">
        <v>0.2</v>
      </c>
      <c r="D59" s="3">
        <v>-3.9</v>
      </c>
      <c r="E59" s="3">
        <v>-41.4</v>
      </c>
      <c r="G59" t="str">
        <f t="shared" si="3"/>
        <v>Heating Plant</v>
      </c>
      <c r="H59" t="str">
        <f t="shared" si="1"/>
        <v>Platforms &amp; Catwalks</v>
      </c>
      <c r="I59" t="str">
        <f t="shared" si="2"/>
        <v>PlatformsCatwalks.png</v>
      </c>
      <c r="J59" s="3">
        <f xml:space="preserve"> VLOOKUP(LEFT(RIGHT(A59, LEN(A59)-1), 6), 'Map Coordinates'!$D$2:$F$91, 2, FALSE)</f>
        <v>438</v>
      </c>
      <c r="K59" s="3">
        <f xml:space="preserve"> VLOOKUP(LEFT(RIGHT(A59, LEN(A59)-1), 6), 'Map Coordinates'!$D$2:$F$91, 3, FALSE)</f>
        <v>239</v>
      </c>
    </row>
    <row r="60" spans="1:11" x14ac:dyDescent="0.2">
      <c r="A60" t="str">
        <f>Sheet1!E60</f>
        <v>2S02_10</v>
      </c>
      <c r="C60" s="3">
        <v>0.2</v>
      </c>
      <c r="D60" s="3">
        <v>-3.9</v>
      </c>
      <c r="E60" s="3">
        <v>-41.4</v>
      </c>
      <c r="G60" t="str">
        <f t="shared" si="3"/>
        <v>Heating Plant</v>
      </c>
      <c r="H60" t="str">
        <f t="shared" si="1"/>
        <v>Platforms &amp; Catwalks</v>
      </c>
      <c r="I60" t="str">
        <f t="shared" si="2"/>
        <v>PlatformsCatwalks.png</v>
      </c>
      <c r="J60" s="3">
        <f xml:space="preserve"> VLOOKUP(LEFT(RIGHT(A60, LEN(A60)-1), 6), 'Map Coordinates'!$D$2:$F$91, 2, FALSE)</f>
        <v>366</v>
      </c>
      <c r="K60" s="3">
        <f xml:space="preserve"> VLOOKUP(LEFT(RIGHT(A60, LEN(A60)-1), 6), 'Map Coordinates'!$D$2:$F$91, 3, FALSE)</f>
        <v>239</v>
      </c>
    </row>
    <row r="61" spans="1:11" x14ac:dyDescent="0.2">
      <c r="A61" t="str">
        <f>Sheet1!E61</f>
        <v>2S03_02</v>
      </c>
      <c r="C61" s="3">
        <v>0.2</v>
      </c>
      <c r="D61" s="3">
        <v>-3.9</v>
      </c>
      <c r="E61" s="3">
        <v>-41.4</v>
      </c>
      <c r="G61" t="str">
        <f t="shared" si="3"/>
        <v>Heating Plant</v>
      </c>
      <c r="H61" t="str">
        <f t="shared" si="1"/>
        <v>Platforms &amp; Catwalks</v>
      </c>
      <c r="I61" t="str">
        <f t="shared" si="2"/>
        <v>PlatformsCatwalks.png</v>
      </c>
      <c r="J61" s="3">
        <f xml:space="preserve"> VLOOKUP(LEFT(RIGHT(A61, LEN(A61)-1), 6), 'Map Coordinates'!$D$2:$F$91, 2, FALSE)</f>
        <v>336</v>
      </c>
      <c r="K61" s="3">
        <f xml:space="preserve"> VLOOKUP(LEFT(RIGHT(A61, LEN(A61)-1), 6), 'Map Coordinates'!$D$2:$F$91, 3, FALSE)</f>
        <v>201</v>
      </c>
    </row>
    <row r="62" spans="1:11" x14ac:dyDescent="0.2">
      <c r="A62" t="str">
        <f>Sheet1!E62</f>
        <v>2N03_22</v>
      </c>
      <c r="C62" s="3">
        <v>0.2</v>
      </c>
      <c r="D62" s="3">
        <v>-3.9</v>
      </c>
      <c r="E62" s="3">
        <v>-41.4</v>
      </c>
      <c r="G62" t="str">
        <f t="shared" si="3"/>
        <v>Heating Plant</v>
      </c>
      <c r="H62" t="str">
        <f t="shared" si="1"/>
        <v>Platforms &amp; Catwalks</v>
      </c>
      <c r="I62" t="str">
        <f t="shared" si="2"/>
        <v>PlatformsCatwalks.png</v>
      </c>
      <c r="J62" s="3">
        <f xml:space="preserve"> VLOOKUP(LEFT(RIGHT(A62, LEN(A62)-1), 6), 'Map Coordinates'!$D$2:$F$91, 2, FALSE)</f>
        <v>336</v>
      </c>
      <c r="K62" s="3">
        <f xml:space="preserve"> VLOOKUP(LEFT(RIGHT(A62, LEN(A62)-1), 6), 'Map Coordinates'!$D$2:$F$91, 3, FALSE)</f>
        <v>167</v>
      </c>
    </row>
    <row r="63" spans="1:11" x14ac:dyDescent="0.2">
      <c r="A63" t="str">
        <f>Sheet1!E63</f>
        <v>2N03_21</v>
      </c>
      <c r="C63" s="3">
        <v>0.2</v>
      </c>
      <c r="D63" s="3">
        <v>-3.9</v>
      </c>
      <c r="E63" s="3">
        <v>-41.4</v>
      </c>
      <c r="G63" t="str">
        <f t="shared" si="3"/>
        <v>Heating Plant</v>
      </c>
      <c r="H63" t="str">
        <f t="shared" si="1"/>
        <v>Platforms &amp; Catwalks</v>
      </c>
      <c r="I63" t="str">
        <f t="shared" si="2"/>
        <v>PlatformsCatwalks.png</v>
      </c>
      <c r="J63" s="3">
        <f xml:space="preserve"> VLOOKUP(LEFT(RIGHT(A63, LEN(A63)-1), 6), 'Map Coordinates'!$D$2:$F$91, 2, FALSE)</f>
        <v>300</v>
      </c>
      <c r="K63" s="3">
        <f xml:space="preserve"> VLOOKUP(LEFT(RIGHT(A63, LEN(A63)-1), 6), 'Map Coordinates'!$D$2:$F$91, 3, FALSE)</f>
        <v>167</v>
      </c>
    </row>
    <row r="64" spans="1:11" x14ac:dyDescent="0.2">
      <c r="A64" t="str">
        <f>Sheet1!E64</f>
        <v>2N02_21</v>
      </c>
      <c r="C64" s="3">
        <v>0.2</v>
      </c>
      <c r="D64" s="3">
        <v>-3.9</v>
      </c>
      <c r="E64" s="3">
        <v>-41.4</v>
      </c>
      <c r="G64" t="str">
        <f t="shared" si="3"/>
        <v>Heating Plant</v>
      </c>
      <c r="H64" t="str">
        <f t="shared" si="1"/>
        <v>Platforms &amp; Catwalks</v>
      </c>
      <c r="I64" t="str">
        <f t="shared" si="2"/>
        <v>PlatformsCatwalks.png</v>
      </c>
      <c r="J64" s="3">
        <f xml:space="preserve"> VLOOKUP(LEFT(RIGHT(A64, LEN(A64)-1), 6), 'Map Coordinates'!$D$2:$F$91, 2, FALSE)</f>
        <v>402</v>
      </c>
      <c r="K64" s="3">
        <f xml:space="preserve"> VLOOKUP(LEFT(RIGHT(A64, LEN(A64)-1), 6), 'Map Coordinates'!$D$2:$F$91, 3, FALSE)</f>
        <v>167</v>
      </c>
    </row>
    <row r="65" spans="1:11" x14ac:dyDescent="0.2">
      <c r="A65" t="str">
        <f>Sheet1!E65</f>
        <v>2N02_12</v>
      </c>
      <c r="C65" s="3">
        <v>0.2</v>
      </c>
      <c r="D65" s="3">
        <v>-3.9</v>
      </c>
      <c r="E65" s="3">
        <v>-41.4</v>
      </c>
      <c r="G65" t="str">
        <f t="shared" si="3"/>
        <v>Heating Plant</v>
      </c>
      <c r="H65" t="str">
        <f t="shared" si="1"/>
        <v>Platforms &amp; Catwalks</v>
      </c>
      <c r="I65" t="str">
        <f t="shared" si="2"/>
        <v>PlatformsCatwalks.png</v>
      </c>
      <c r="J65" s="3">
        <f xml:space="preserve"> VLOOKUP(LEFT(RIGHT(A65, LEN(A65)-1), 6), 'Map Coordinates'!$D$2:$F$91, 2, FALSE)</f>
        <v>438</v>
      </c>
      <c r="K65" s="3">
        <f xml:space="preserve"> VLOOKUP(LEFT(RIGHT(A65, LEN(A65)-1), 6), 'Map Coordinates'!$D$2:$F$91, 3, FALSE)</f>
        <v>129</v>
      </c>
    </row>
    <row r="66" spans="1:11" x14ac:dyDescent="0.2">
      <c r="A66" t="str">
        <f>Sheet1!E66</f>
        <v>2N03_10</v>
      </c>
      <c r="C66" s="3">
        <v>0.2</v>
      </c>
      <c r="D66" s="3">
        <v>-3.9</v>
      </c>
      <c r="E66" s="3">
        <v>-41.4</v>
      </c>
      <c r="G66" t="str">
        <f t="shared" si="3"/>
        <v>Heating Plant</v>
      </c>
      <c r="H66" t="str">
        <f t="shared" si="1"/>
        <v>Platforms &amp; Catwalks</v>
      </c>
      <c r="I66" t="str">
        <f t="shared" si="2"/>
        <v>PlatformsCatwalks.png</v>
      </c>
      <c r="J66" s="3">
        <f xml:space="preserve"> VLOOKUP(LEFT(RIGHT(A66, LEN(A66)-1), 6), 'Map Coordinates'!$D$2:$F$91, 2, FALSE)</f>
        <v>264</v>
      </c>
      <c r="K66" s="3">
        <f xml:space="preserve"> VLOOKUP(LEFT(RIGHT(A66, LEN(A66)-1), 6), 'Map Coordinates'!$D$2:$F$91, 3, FALSE)</f>
        <v>129</v>
      </c>
    </row>
    <row r="67" spans="1:11" x14ac:dyDescent="0.2">
      <c r="A67" t="str">
        <f>Sheet1!E67</f>
        <v>2S03_10</v>
      </c>
      <c r="C67" s="3">
        <v>0.2</v>
      </c>
      <c r="D67" s="3">
        <v>-3.9</v>
      </c>
      <c r="E67" s="3">
        <v>-41.4</v>
      </c>
      <c r="G67" t="str">
        <f t="shared" si="3"/>
        <v>Heating Plant</v>
      </c>
      <c r="H67" t="str">
        <f t="shared" ref="H67:H83" si="4" xml:space="preserve"> IF(LEFT(A67, 1) = "L", "Basement", IF(LEFT(A67, 1) = "1", "Ground Floor", IF(LEFT(A67, 1) = "2", "Platforms &amp; Catwalks", "Roof")))</f>
        <v>Platforms &amp; Catwalks</v>
      </c>
      <c r="I67" t="str">
        <f t="shared" ref="I67:I83" si="5" xml:space="preserve"> SUBSTITUTE(SUBSTITUTE(H67, " ", ""), "&amp;", "") &amp; ".png"</f>
        <v>PlatformsCatwalks.png</v>
      </c>
      <c r="J67" s="3">
        <f xml:space="preserve"> VLOOKUP(LEFT(RIGHT(A67, LEN(A67)-1), 6), 'Map Coordinates'!$D$2:$F$91, 2, FALSE)</f>
        <v>264</v>
      </c>
      <c r="K67" s="3">
        <f xml:space="preserve"> VLOOKUP(LEFT(RIGHT(A67, LEN(A67)-1), 6), 'Map Coordinates'!$D$2:$F$91, 3, FALSE)</f>
        <v>239</v>
      </c>
    </row>
    <row r="68" spans="1:11" x14ac:dyDescent="0.2">
      <c r="A68" t="str">
        <f>Sheet1!E68</f>
        <v>2S04_12</v>
      </c>
      <c r="C68" s="3">
        <v>0.2</v>
      </c>
      <c r="D68" s="3">
        <v>-3.9</v>
      </c>
      <c r="E68" s="3">
        <v>-41.4</v>
      </c>
      <c r="G68" t="str">
        <f t="shared" si="3"/>
        <v>Heating Plant</v>
      </c>
      <c r="H68" t="str">
        <f t="shared" si="4"/>
        <v>Platforms &amp; Catwalks</v>
      </c>
      <c r="I68" t="str">
        <f t="shared" si="5"/>
        <v>PlatformsCatwalks.png</v>
      </c>
      <c r="J68" s="3">
        <f xml:space="preserve"> VLOOKUP(LEFT(RIGHT(A68, LEN(A68)-1), 6), 'Map Coordinates'!$D$2:$F$91, 2, FALSE)</f>
        <v>234</v>
      </c>
      <c r="K68" s="3">
        <f xml:space="preserve"> VLOOKUP(LEFT(RIGHT(A68, LEN(A68)-1), 6), 'Map Coordinates'!$D$2:$F$91, 3, FALSE)</f>
        <v>239</v>
      </c>
    </row>
    <row r="69" spans="1:11" x14ac:dyDescent="0.2">
      <c r="A69" t="str">
        <f>Sheet1!E69</f>
        <v>2N04_22</v>
      </c>
      <c r="C69" s="3">
        <v>0.2</v>
      </c>
      <c r="D69" s="3">
        <v>-3.9</v>
      </c>
      <c r="E69" s="3">
        <v>-41.4</v>
      </c>
      <c r="G69" t="str">
        <f t="shared" si="3"/>
        <v>Heating Plant</v>
      </c>
      <c r="H69" t="str">
        <f t="shared" si="4"/>
        <v>Platforms &amp; Catwalks</v>
      </c>
      <c r="I69" t="str">
        <f t="shared" si="5"/>
        <v>PlatformsCatwalks.png</v>
      </c>
      <c r="J69" s="3">
        <f xml:space="preserve"> VLOOKUP(LEFT(RIGHT(A69, LEN(A69)-1), 6), 'Map Coordinates'!$D$2:$F$91, 2, FALSE)</f>
        <v>234</v>
      </c>
      <c r="K69" s="3">
        <f xml:space="preserve"> VLOOKUP(LEFT(RIGHT(A69, LEN(A69)-1), 6), 'Map Coordinates'!$D$2:$F$91, 3, FALSE)</f>
        <v>167</v>
      </c>
    </row>
    <row r="70" spans="1:11" x14ac:dyDescent="0.2">
      <c r="A70" t="str">
        <f>Sheet1!E70</f>
        <v>2N04_21</v>
      </c>
      <c r="C70" s="3">
        <v>0.2</v>
      </c>
      <c r="D70" s="3">
        <v>-3.9</v>
      </c>
      <c r="E70" s="3">
        <v>-41.4</v>
      </c>
      <c r="G70" t="str">
        <f t="shared" si="3"/>
        <v>Heating Plant</v>
      </c>
      <c r="H70" t="str">
        <f t="shared" si="4"/>
        <v>Platforms &amp; Catwalks</v>
      </c>
      <c r="I70" t="str">
        <f t="shared" si="5"/>
        <v>PlatformsCatwalks.png</v>
      </c>
      <c r="J70" s="3">
        <f xml:space="preserve"> VLOOKUP(LEFT(RIGHT(A70, LEN(A70)-1), 6), 'Map Coordinates'!$D$2:$F$91, 2, FALSE)</f>
        <v>198</v>
      </c>
      <c r="K70" s="3">
        <f xml:space="preserve"> VLOOKUP(LEFT(RIGHT(A70, LEN(A70)-1), 6), 'Map Coordinates'!$D$2:$F$91, 3, FALSE)</f>
        <v>167</v>
      </c>
    </row>
    <row r="71" spans="1:11" x14ac:dyDescent="0.2">
      <c r="A71" t="str">
        <f>Sheet1!E71</f>
        <v>2S04_00</v>
      </c>
      <c r="C71" s="3">
        <v>0.2</v>
      </c>
      <c r="D71" s="3">
        <v>-3.9</v>
      </c>
      <c r="E71" s="3">
        <v>-41.4</v>
      </c>
      <c r="G71" t="str">
        <f t="shared" si="3"/>
        <v>Heating Plant</v>
      </c>
      <c r="H71" t="str">
        <f t="shared" si="4"/>
        <v>Platforms &amp; Catwalks</v>
      </c>
      <c r="I71" t="str">
        <f t="shared" si="5"/>
        <v>PlatformsCatwalks.png</v>
      </c>
      <c r="J71" s="3">
        <f xml:space="preserve"> VLOOKUP(LEFT(RIGHT(A71, LEN(A71)-1), 6), 'Map Coordinates'!$D$2:$F$91, 2, FALSE)</f>
        <v>162</v>
      </c>
      <c r="K71" s="3">
        <f xml:space="preserve"> VLOOKUP(LEFT(RIGHT(A71, LEN(A71)-1), 6), 'Map Coordinates'!$D$2:$F$91, 3, FALSE)</f>
        <v>201</v>
      </c>
    </row>
    <row r="72" spans="1:11" x14ac:dyDescent="0.2">
      <c r="A72" t="str">
        <f>Sheet1!E72</f>
        <v>2S04_10</v>
      </c>
      <c r="C72" s="3">
        <v>0.2</v>
      </c>
      <c r="D72" s="3">
        <v>-3.9</v>
      </c>
      <c r="E72" s="3">
        <v>-41.4</v>
      </c>
      <c r="G72" t="str">
        <f t="shared" si="3"/>
        <v>Heating Plant</v>
      </c>
      <c r="H72" t="str">
        <f t="shared" si="4"/>
        <v>Platforms &amp; Catwalks</v>
      </c>
      <c r="I72" t="str">
        <f t="shared" si="5"/>
        <v>PlatformsCatwalks.png</v>
      </c>
      <c r="J72" s="3">
        <f xml:space="preserve"> VLOOKUP(LEFT(RIGHT(A72, LEN(A72)-1), 6), 'Map Coordinates'!$D$2:$F$91, 2, FALSE)</f>
        <v>162</v>
      </c>
      <c r="K72" s="3">
        <f xml:space="preserve"> VLOOKUP(LEFT(RIGHT(A72, LEN(A72)-1), 6), 'Map Coordinates'!$D$2:$F$91, 3, FALSE)</f>
        <v>239</v>
      </c>
    </row>
    <row r="73" spans="1:11" x14ac:dyDescent="0.2">
      <c r="A73" t="str">
        <f>Sheet1!E73</f>
        <v>2S04_20</v>
      </c>
      <c r="C73" s="3">
        <v>0.2</v>
      </c>
      <c r="D73" s="3">
        <v>-3.9</v>
      </c>
      <c r="E73" s="3">
        <v>-41.4</v>
      </c>
      <c r="G73" t="str">
        <f t="shared" si="3"/>
        <v>Heating Plant</v>
      </c>
      <c r="H73" t="str">
        <f t="shared" si="4"/>
        <v>Platforms &amp; Catwalks</v>
      </c>
      <c r="I73" t="str">
        <f t="shared" si="5"/>
        <v>PlatformsCatwalks.png</v>
      </c>
      <c r="J73" s="3">
        <f xml:space="preserve"> VLOOKUP(LEFT(RIGHT(A73, LEN(A73)-1), 6), 'Map Coordinates'!$D$2:$F$91, 2, FALSE)</f>
        <v>162</v>
      </c>
      <c r="K73" s="3">
        <f xml:space="preserve"> VLOOKUP(LEFT(RIGHT(A73, LEN(A73)-1), 6), 'Map Coordinates'!$D$2:$F$91, 3, FALSE)</f>
        <v>277</v>
      </c>
    </row>
    <row r="74" spans="1:11" x14ac:dyDescent="0.2">
      <c r="A74" t="str">
        <f>Sheet1!E74</f>
        <v>2S03_12</v>
      </c>
      <c r="C74" s="3">
        <v>0.2</v>
      </c>
      <c r="D74" s="3">
        <v>-3.9</v>
      </c>
      <c r="E74" s="3">
        <v>-41.4</v>
      </c>
      <c r="G74" t="str">
        <f t="shared" si="3"/>
        <v>Heating Plant</v>
      </c>
      <c r="H74" t="str">
        <f t="shared" si="4"/>
        <v>Platforms &amp; Catwalks</v>
      </c>
      <c r="I74" t="str">
        <f t="shared" si="5"/>
        <v>PlatformsCatwalks.png</v>
      </c>
      <c r="J74" s="3">
        <f xml:space="preserve"> VLOOKUP(LEFT(RIGHT(A74, LEN(A74)-1), 6), 'Map Coordinates'!$D$2:$F$91, 2, FALSE)</f>
        <v>336</v>
      </c>
      <c r="K74" s="3">
        <f xml:space="preserve"> VLOOKUP(LEFT(RIGHT(A74, LEN(A74)-1), 6), 'Map Coordinates'!$D$2:$F$91, 3, FALSE)</f>
        <v>239</v>
      </c>
    </row>
    <row r="75" spans="1:11" x14ac:dyDescent="0.2">
      <c r="A75" t="str">
        <f>Sheet1!E75</f>
        <v>LN03_01</v>
      </c>
      <c r="C75" s="3">
        <v>0.2</v>
      </c>
      <c r="D75" s="3">
        <v>-3.9</v>
      </c>
      <c r="E75" s="3">
        <v>-41.4</v>
      </c>
      <c r="G75" t="str">
        <f t="shared" si="3"/>
        <v>Heating Plant</v>
      </c>
      <c r="H75" t="str">
        <f t="shared" si="4"/>
        <v>Basement</v>
      </c>
      <c r="I75" t="str">
        <f t="shared" si="5"/>
        <v>Basement.png</v>
      </c>
      <c r="J75" s="3">
        <f xml:space="preserve"> VLOOKUP(LEFT(RIGHT(A75, LEN(A75)-1), 6), 'Map Coordinates'!$D$2:$F$91, 2, FALSE)</f>
        <v>300</v>
      </c>
      <c r="K75" s="3">
        <f xml:space="preserve"> VLOOKUP(LEFT(RIGHT(A75, LEN(A75)-1), 6), 'Map Coordinates'!$D$2:$F$91, 3, FALSE)</f>
        <v>91</v>
      </c>
    </row>
    <row r="76" spans="1:11" x14ac:dyDescent="0.2">
      <c r="A76" t="str">
        <f>Sheet1!E76</f>
        <v>1N04_10</v>
      </c>
      <c r="C76" s="3">
        <v>0.2</v>
      </c>
      <c r="D76" s="3">
        <v>-3.9</v>
      </c>
      <c r="E76" s="3">
        <v>-41.4</v>
      </c>
      <c r="G76" t="str">
        <f t="shared" si="3"/>
        <v>Heating Plant</v>
      </c>
      <c r="H76" t="str">
        <f t="shared" si="4"/>
        <v>Ground Floor</v>
      </c>
      <c r="I76" t="str">
        <f t="shared" si="5"/>
        <v>GroundFloor.png</v>
      </c>
      <c r="J76" s="3">
        <f xml:space="preserve"> VLOOKUP(LEFT(RIGHT(A76, LEN(A76)-1), 6), 'Map Coordinates'!$D$2:$F$91, 2, FALSE)</f>
        <v>162</v>
      </c>
      <c r="K76" s="3">
        <f xml:space="preserve"> VLOOKUP(LEFT(RIGHT(A76, LEN(A76)-1), 6), 'Map Coordinates'!$D$2:$F$91, 3, FALSE)</f>
        <v>129</v>
      </c>
    </row>
    <row r="77" spans="1:11" x14ac:dyDescent="0.2">
      <c r="A77" t="str">
        <f>Sheet1!E77</f>
        <v>LN03_12</v>
      </c>
      <c r="C77" s="3">
        <v>0.2</v>
      </c>
      <c r="D77" s="3">
        <v>-3.9</v>
      </c>
      <c r="E77" s="3">
        <v>-41.4</v>
      </c>
      <c r="G77" t="str">
        <f t="shared" si="3"/>
        <v>Heating Plant</v>
      </c>
      <c r="H77" t="str">
        <f t="shared" si="4"/>
        <v>Basement</v>
      </c>
      <c r="I77" t="str">
        <f t="shared" si="5"/>
        <v>Basement.png</v>
      </c>
      <c r="J77" s="3">
        <f xml:space="preserve"> VLOOKUP(LEFT(RIGHT(A77, LEN(A77)-1), 6), 'Map Coordinates'!$D$2:$F$91, 2, FALSE)</f>
        <v>336</v>
      </c>
      <c r="K77" s="3">
        <f xml:space="preserve"> VLOOKUP(LEFT(RIGHT(A77, LEN(A77)-1), 6), 'Map Coordinates'!$D$2:$F$91, 3, FALSE)</f>
        <v>129</v>
      </c>
    </row>
    <row r="78" spans="1:11" x14ac:dyDescent="0.2">
      <c r="A78" t="str">
        <f>Sheet1!E78</f>
        <v>LN02_11</v>
      </c>
      <c r="C78" s="3">
        <v>0.2</v>
      </c>
      <c r="D78" s="3">
        <v>-3.9</v>
      </c>
      <c r="E78" s="3">
        <v>-41.4</v>
      </c>
      <c r="G78" t="str">
        <f t="shared" si="3"/>
        <v>Heating Plant</v>
      </c>
      <c r="H78" t="str">
        <f t="shared" si="4"/>
        <v>Basement</v>
      </c>
      <c r="I78" t="str">
        <f t="shared" si="5"/>
        <v>Basement.png</v>
      </c>
      <c r="J78" s="3">
        <f xml:space="preserve"> VLOOKUP(LEFT(RIGHT(A78, LEN(A78)-1), 6), 'Map Coordinates'!$D$2:$F$91, 2, FALSE)</f>
        <v>402</v>
      </c>
      <c r="K78" s="3">
        <f xml:space="preserve"> VLOOKUP(LEFT(RIGHT(A78, LEN(A78)-1), 6), 'Map Coordinates'!$D$2:$F$91, 3, FALSE)</f>
        <v>129</v>
      </c>
    </row>
    <row r="79" spans="1:11" x14ac:dyDescent="0.2">
      <c r="A79" t="str">
        <f>Sheet1!E79</f>
        <v>LS02_01</v>
      </c>
      <c r="C79" s="3">
        <v>0.2</v>
      </c>
      <c r="D79" s="3">
        <v>-3.9</v>
      </c>
      <c r="E79" s="3">
        <v>-41.4</v>
      </c>
      <c r="G79" t="str">
        <f t="shared" si="3"/>
        <v>Heating Plant</v>
      </c>
      <c r="H79" t="str">
        <f t="shared" si="4"/>
        <v>Basement</v>
      </c>
      <c r="I79" t="str">
        <f t="shared" si="5"/>
        <v>Basement.png</v>
      </c>
      <c r="J79" s="3">
        <f xml:space="preserve"> VLOOKUP(LEFT(RIGHT(A79, LEN(A79)-1), 6), 'Map Coordinates'!$D$2:$F$91, 2, FALSE)</f>
        <v>402</v>
      </c>
      <c r="K79" s="3">
        <f xml:space="preserve"> VLOOKUP(LEFT(RIGHT(A79, LEN(A79)-1), 6), 'Map Coordinates'!$D$2:$F$91, 3, FALSE)</f>
        <v>201</v>
      </c>
    </row>
    <row r="80" spans="1:11" x14ac:dyDescent="0.2">
      <c r="A80" t="str">
        <f>Sheet1!E80</f>
        <v>LS03_02</v>
      </c>
      <c r="C80" s="3">
        <v>0.2</v>
      </c>
      <c r="D80" s="3">
        <v>-3.9</v>
      </c>
      <c r="E80" s="3">
        <v>-41.4</v>
      </c>
      <c r="G80" t="str">
        <f t="shared" si="3"/>
        <v>Heating Plant</v>
      </c>
      <c r="H80" t="str">
        <f t="shared" si="4"/>
        <v>Basement</v>
      </c>
      <c r="I80" t="str">
        <f t="shared" si="5"/>
        <v>Basement.png</v>
      </c>
      <c r="J80" s="3">
        <f xml:space="preserve"> VLOOKUP(LEFT(RIGHT(A80, LEN(A80)-1), 6), 'Map Coordinates'!$D$2:$F$91, 2, FALSE)</f>
        <v>336</v>
      </c>
      <c r="K80" s="3">
        <f xml:space="preserve"> VLOOKUP(LEFT(RIGHT(A80, LEN(A80)-1), 6), 'Map Coordinates'!$D$2:$F$91, 3, FALSE)</f>
        <v>201</v>
      </c>
    </row>
    <row r="81" spans="1:11" x14ac:dyDescent="0.2">
      <c r="A81" t="str">
        <f>Sheet1!E81</f>
        <v>LN01_10</v>
      </c>
      <c r="C81" s="3">
        <v>0.2</v>
      </c>
      <c r="D81" s="3">
        <v>-3.9</v>
      </c>
      <c r="E81" s="3">
        <v>-41.4</v>
      </c>
      <c r="G81" t="str">
        <f t="shared" si="3"/>
        <v>Heating Plant</v>
      </c>
      <c r="H81" t="str">
        <f t="shared" si="4"/>
        <v>Basement</v>
      </c>
      <c r="I81" t="str">
        <f t="shared" si="5"/>
        <v>Basement.png</v>
      </c>
      <c r="J81" s="3">
        <f xml:space="preserve"> VLOOKUP(LEFT(RIGHT(A81, LEN(A81)-1), 6), 'Map Coordinates'!$D$2:$F$91, 2, FALSE)</f>
        <v>471</v>
      </c>
      <c r="K81" s="3">
        <f xml:space="preserve"> VLOOKUP(LEFT(RIGHT(A81, LEN(A81)-1), 6), 'Map Coordinates'!$D$2:$F$91, 3, FALSE)</f>
        <v>129</v>
      </c>
    </row>
    <row r="82" spans="1:11" x14ac:dyDescent="0.2">
      <c r="A82" t="str">
        <f>Sheet1!E82</f>
        <v>RS03_01a</v>
      </c>
      <c r="C82" s="3">
        <v>0.2</v>
      </c>
      <c r="D82" s="3">
        <v>-3.9</v>
      </c>
      <c r="E82" s="3">
        <v>-41.4</v>
      </c>
      <c r="G82" t="str">
        <f t="shared" si="3"/>
        <v>Heating Plant</v>
      </c>
      <c r="H82" t="str">
        <f t="shared" si="4"/>
        <v>Roof</v>
      </c>
      <c r="I82" t="str">
        <f t="shared" si="5"/>
        <v>Roof.png</v>
      </c>
      <c r="J82" s="3">
        <f xml:space="preserve"> VLOOKUP(LEFT(RIGHT(A82, LEN(A82)-1), 6), 'Map Coordinates'!$D$2:$F$91, 2, FALSE)</f>
        <v>300</v>
      </c>
      <c r="K82" s="3">
        <f xml:space="preserve"> VLOOKUP(LEFT(RIGHT(A82, LEN(A82)-1), 6), 'Map Coordinates'!$D$2:$F$91, 3, FALSE)</f>
        <v>201</v>
      </c>
    </row>
    <row r="83" spans="1:11" x14ac:dyDescent="0.2">
      <c r="A83" t="str">
        <f>Sheet1!E83</f>
        <v>RS03_01b</v>
      </c>
      <c r="C83" s="3">
        <v>0.2</v>
      </c>
      <c r="D83" s="3">
        <v>-3.9</v>
      </c>
      <c r="E83" s="3">
        <v>-41.4</v>
      </c>
      <c r="G83" t="str">
        <f t="shared" si="3"/>
        <v>Heating Plant</v>
      </c>
      <c r="H83" t="str">
        <f t="shared" si="4"/>
        <v>Roof</v>
      </c>
      <c r="I83" t="str">
        <f t="shared" si="5"/>
        <v>Roof.png</v>
      </c>
      <c r="J83" s="3">
        <f xml:space="preserve"> VLOOKUP(LEFT(RIGHT(A83, LEN(A83)-1), 6), 'Map Coordinates'!$D$2:$F$91, 2, FALSE)</f>
        <v>300</v>
      </c>
      <c r="K83" s="3">
        <f xml:space="preserve"> VLOOKUP(LEFT(RIGHT(A83, LEN(A83)-1), 6), 'Map Coordinates'!$D$2:$F$91, 3, FALSE)</f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22F1-3543-AA49-951D-EF72B4D8A1A3}">
  <dimension ref="A1:M109"/>
  <sheetViews>
    <sheetView workbookViewId="0">
      <selection activeCell="H17" sqref="H17"/>
    </sheetView>
  </sheetViews>
  <sheetFormatPr baseColWidth="10" defaultRowHeight="16" x14ac:dyDescent="0.2"/>
  <cols>
    <col min="1" max="1" width="5" bestFit="1" customWidth="1"/>
    <col min="2" max="3" width="4.6640625" bestFit="1" customWidth="1"/>
    <col min="4" max="4" width="14.83203125" style="3" bestFit="1" customWidth="1"/>
  </cols>
  <sheetData>
    <row r="1" spans="1:13" x14ac:dyDescent="0.2">
      <c r="A1" t="s">
        <v>147</v>
      </c>
      <c r="B1" t="s">
        <v>148</v>
      </c>
      <c r="C1" t="s">
        <v>85</v>
      </c>
      <c r="D1" s="3" t="s">
        <v>142</v>
      </c>
      <c r="E1" t="s">
        <v>143</v>
      </c>
      <c r="F1" t="s">
        <v>144</v>
      </c>
      <c r="H1" t="s">
        <v>152</v>
      </c>
      <c r="K1" t="s">
        <v>85</v>
      </c>
      <c r="L1" t="s">
        <v>143</v>
      </c>
      <c r="M1" t="s">
        <v>144</v>
      </c>
    </row>
    <row r="2" spans="1:13" x14ac:dyDescent="0.2">
      <c r="A2" s="2" t="s">
        <v>95</v>
      </c>
      <c r="B2" t="s">
        <v>145</v>
      </c>
      <c r="C2" s="2" t="s">
        <v>94</v>
      </c>
      <c r="D2" s="3" t="str">
        <f xml:space="preserve"> B2 &amp; A2 &amp; "_" &amp; C2</f>
        <v>S01_00</v>
      </c>
      <c r="E2">
        <f>VLOOKUP(A2,$H$2:$I$8,2,FALSE)+VLOOKUP(C2,$K$2:$M$10,2,FALSE)</f>
        <v>471</v>
      </c>
      <c r="F2">
        <f>VLOOKUP(B2,$H$2:$I$8,2,FALSE)+VLOOKUP(C2,$K$2:$M$10,3,FALSE)</f>
        <v>201</v>
      </c>
      <c r="H2" t="s">
        <v>146</v>
      </c>
      <c r="I2">
        <v>129</v>
      </c>
      <c r="K2" s="2" t="s">
        <v>94</v>
      </c>
      <c r="L2">
        <v>-36</v>
      </c>
      <c r="M2">
        <v>-38</v>
      </c>
    </row>
    <row r="3" spans="1:13" x14ac:dyDescent="0.2">
      <c r="A3" s="2" t="s">
        <v>95</v>
      </c>
      <c r="B3" t="s">
        <v>145</v>
      </c>
      <c r="C3" s="2" t="s">
        <v>95</v>
      </c>
      <c r="D3" s="3" t="str">
        <f t="shared" ref="D3:D66" si="0" xml:space="preserve"> B3 &amp; A3 &amp; "_" &amp; C3</f>
        <v>S01_01</v>
      </c>
      <c r="E3">
        <f t="shared" ref="E3:E66" si="1">VLOOKUP(A3,$H$2:$I$8,2,FALSE)+VLOOKUP(C3,$K$2:$M$10,2,FALSE)</f>
        <v>507</v>
      </c>
      <c r="F3">
        <f t="shared" ref="F3:F66" si="2">VLOOKUP(B3,$H$2:$I$8,2,FALSE)+VLOOKUP(C3,$K$2:$M$10,3,FALSE)</f>
        <v>201</v>
      </c>
      <c r="H3" t="s">
        <v>145</v>
      </c>
      <c r="I3">
        <v>239</v>
      </c>
      <c r="K3" s="2" t="s">
        <v>95</v>
      </c>
      <c r="L3">
        <v>0</v>
      </c>
      <c r="M3">
        <v>-38</v>
      </c>
    </row>
    <row r="4" spans="1:13" x14ac:dyDescent="0.2">
      <c r="A4" s="2" t="s">
        <v>95</v>
      </c>
      <c r="B4" t="s">
        <v>145</v>
      </c>
      <c r="C4" s="2" t="s">
        <v>96</v>
      </c>
      <c r="D4" s="3" t="str">
        <f t="shared" si="0"/>
        <v>S01_02</v>
      </c>
      <c r="E4">
        <f t="shared" si="1"/>
        <v>543</v>
      </c>
      <c r="F4">
        <f t="shared" si="2"/>
        <v>201</v>
      </c>
      <c r="H4" s="2" t="s">
        <v>95</v>
      </c>
      <c r="I4">
        <v>507</v>
      </c>
      <c r="K4" s="2" t="s">
        <v>96</v>
      </c>
      <c r="L4">
        <v>36</v>
      </c>
      <c r="M4">
        <v>-38</v>
      </c>
    </row>
    <row r="5" spans="1:13" x14ac:dyDescent="0.2">
      <c r="A5" s="2" t="s">
        <v>95</v>
      </c>
      <c r="B5" t="s">
        <v>145</v>
      </c>
      <c r="C5" s="2" t="s">
        <v>99</v>
      </c>
      <c r="D5" s="3" t="str">
        <f t="shared" si="0"/>
        <v>S01_10</v>
      </c>
      <c r="E5">
        <f t="shared" si="1"/>
        <v>471</v>
      </c>
      <c r="F5">
        <f t="shared" si="2"/>
        <v>239</v>
      </c>
      <c r="H5" s="2" t="s">
        <v>96</v>
      </c>
      <c r="I5">
        <v>402</v>
      </c>
      <c r="K5" s="2" t="s">
        <v>99</v>
      </c>
      <c r="L5">
        <v>-36</v>
      </c>
      <c r="M5">
        <v>0</v>
      </c>
    </row>
    <row r="6" spans="1:13" x14ac:dyDescent="0.2">
      <c r="A6" s="2" t="s">
        <v>95</v>
      </c>
      <c r="B6" t="s">
        <v>145</v>
      </c>
      <c r="C6" s="2" t="s">
        <v>90</v>
      </c>
      <c r="D6" s="3" t="str">
        <f t="shared" si="0"/>
        <v>S01_11</v>
      </c>
      <c r="E6">
        <f t="shared" si="1"/>
        <v>507</v>
      </c>
      <c r="F6">
        <f t="shared" si="2"/>
        <v>239</v>
      </c>
      <c r="H6" s="2" t="s">
        <v>149</v>
      </c>
      <c r="I6">
        <v>300</v>
      </c>
      <c r="K6" s="2" t="s">
        <v>90</v>
      </c>
      <c r="L6">
        <v>0</v>
      </c>
      <c r="M6">
        <v>0</v>
      </c>
    </row>
    <row r="7" spans="1:13" x14ac:dyDescent="0.2">
      <c r="A7" s="2" t="s">
        <v>95</v>
      </c>
      <c r="B7" t="s">
        <v>145</v>
      </c>
      <c r="C7" s="2" t="s">
        <v>89</v>
      </c>
      <c r="D7" s="3" t="str">
        <f t="shared" si="0"/>
        <v>S01_12</v>
      </c>
      <c r="E7">
        <f t="shared" si="1"/>
        <v>543</v>
      </c>
      <c r="F7">
        <f t="shared" si="2"/>
        <v>239</v>
      </c>
      <c r="H7" s="2" t="s">
        <v>150</v>
      </c>
      <c r="I7">
        <v>198</v>
      </c>
      <c r="K7" s="2" t="s">
        <v>89</v>
      </c>
      <c r="L7">
        <v>36</v>
      </c>
      <c r="M7">
        <v>0</v>
      </c>
    </row>
    <row r="8" spans="1:13" x14ac:dyDescent="0.2">
      <c r="A8" s="2" t="s">
        <v>95</v>
      </c>
      <c r="B8" t="s">
        <v>145</v>
      </c>
      <c r="C8" s="2" t="s">
        <v>92</v>
      </c>
      <c r="D8" s="3" t="str">
        <f t="shared" si="0"/>
        <v>S01_20</v>
      </c>
      <c r="E8">
        <f t="shared" si="1"/>
        <v>471</v>
      </c>
      <c r="F8">
        <f t="shared" si="2"/>
        <v>277</v>
      </c>
      <c r="H8" s="2" t="s">
        <v>151</v>
      </c>
      <c r="I8">
        <v>91</v>
      </c>
      <c r="K8" s="2" t="s">
        <v>92</v>
      </c>
      <c r="L8">
        <v>-36</v>
      </c>
      <c r="M8">
        <v>38</v>
      </c>
    </row>
    <row r="9" spans="1:13" x14ac:dyDescent="0.2">
      <c r="A9" s="2" t="s">
        <v>95</v>
      </c>
      <c r="B9" t="s">
        <v>145</v>
      </c>
      <c r="C9" s="2" t="s">
        <v>113</v>
      </c>
      <c r="D9" s="3" t="str">
        <f t="shared" si="0"/>
        <v>S01_21</v>
      </c>
      <c r="E9">
        <f t="shared" si="1"/>
        <v>507</v>
      </c>
      <c r="F9">
        <f t="shared" si="2"/>
        <v>277</v>
      </c>
      <c r="K9" s="2" t="s">
        <v>113</v>
      </c>
      <c r="L9">
        <v>0</v>
      </c>
      <c r="M9">
        <v>38</v>
      </c>
    </row>
    <row r="10" spans="1:13" x14ac:dyDescent="0.2">
      <c r="A10" s="2" t="s">
        <v>95</v>
      </c>
      <c r="B10" t="s">
        <v>145</v>
      </c>
      <c r="C10" s="2" t="s">
        <v>97</v>
      </c>
      <c r="D10" s="3" t="str">
        <f t="shared" si="0"/>
        <v>S01_22</v>
      </c>
      <c r="E10">
        <f t="shared" si="1"/>
        <v>543</v>
      </c>
      <c r="F10">
        <f t="shared" si="2"/>
        <v>277</v>
      </c>
      <c r="K10" s="2" t="s">
        <v>97</v>
      </c>
      <c r="L10">
        <v>36</v>
      </c>
      <c r="M10">
        <v>38</v>
      </c>
    </row>
    <row r="11" spans="1:13" x14ac:dyDescent="0.2">
      <c r="A11" s="2" t="s">
        <v>95</v>
      </c>
      <c r="B11" t="s">
        <v>146</v>
      </c>
      <c r="C11" s="2" t="s">
        <v>94</v>
      </c>
      <c r="D11" s="3" t="str">
        <f t="shared" si="0"/>
        <v>N01_00</v>
      </c>
      <c r="E11">
        <f t="shared" si="1"/>
        <v>471</v>
      </c>
      <c r="F11">
        <f t="shared" si="2"/>
        <v>91</v>
      </c>
    </row>
    <row r="12" spans="1:13" x14ac:dyDescent="0.2">
      <c r="A12" s="2" t="s">
        <v>95</v>
      </c>
      <c r="B12" t="s">
        <v>146</v>
      </c>
      <c r="C12" s="2" t="s">
        <v>95</v>
      </c>
      <c r="D12" s="3" t="str">
        <f t="shared" si="0"/>
        <v>N01_01</v>
      </c>
      <c r="E12">
        <f t="shared" si="1"/>
        <v>507</v>
      </c>
      <c r="F12">
        <f t="shared" si="2"/>
        <v>91</v>
      </c>
    </row>
    <row r="13" spans="1:13" x14ac:dyDescent="0.2">
      <c r="A13" s="2" t="s">
        <v>95</v>
      </c>
      <c r="B13" t="s">
        <v>146</v>
      </c>
      <c r="C13" s="2" t="s">
        <v>96</v>
      </c>
      <c r="D13" s="3" t="str">
        <f t="shared" si="0"/>
        <v>N01_02</v>
      </c>
      <c r="E13">
        <f t="shared" si="1"/>
        <v>543</v>
      </c>
      <c r="F13">
        <f t="shared" si="2"/>
        <v>91</v>
      </c>
    </row>
    <row r="14" spans="1:13" x14ac:dyDescent="0.2">
      <c r="A14" s="2" t="s">
        <v>95</v>
      </c>
      <c r="B14" t="s">
        <v>146</v>
      </c>
      <c r="C14" s="2" t="s">
        <v>99</v>
      </c>
      <c r="D14" s="3" t="str">
        <f t="shared" si="0"/>
        <v>N01_10</v>
      </c>
      <c r="E14">
        <f t="shared" si="1"/>
        <v>471</v>
      </c>
      <c r="F14">
        <f t="shared" si="2"/>
        <v>129</v>
      </c>
    </row>
    <row r="15" spans="1:13" x14ac:dyDescent="0.2">
      <c r="A15" s="2" t="s">
        <v>95</v>
      </c>
      <c r="B15" t="s">
        <v>146</v>
      </c>
      <c r="C15" s="2" t="s">
        <v>90</v>
      </c>
      <c r="D15" s="3" t="str">
        <f t="shared" si="0"/>
        <v>N01_11</v>
      </c>
      <c r="E15">
        <f t="shared" si="1"/>
        <v>507</v>
      </c>
      <c r="F15">
        <f t="shared" si="2"/>
        <v>129</v>
      </c>
    </row>
    <row r="16" spans="1:13" x14ac:dyDescent="0.2">
      <c r="A16" s="2" t="s">
        <v>95</v>
      </c>
      <c r="B16" t="s">
        <v>146</v>
      </c>
      <c r="C16" s="2" t="s">
        <v>89</v>
      </c>
      <c r="D16" s="3" t="str">
        <f t="shared" si="0"/>
        <v>N01_12</v>
      </c>
      <c r="E16">
        <f t="shared" si="1"/>
        <v>543</v>
      </c>
      <c r="F16">
        <f t="shared" si="2"/>
        <v>129</v>
      </c>
    </row>
    <row r="17" spans="1:6" x14ac:dyDescent="0.2">
      <c r="A17" s="2" t="s">
        <v>95</v>
      </c>
      <c r="B17" t="s">
        <v>146</v>
      </c>
      <c r="C17" s="2" t="s">
        <v>92</v>
      </c>
      <c r="D17" s="3" t="str">
        <f t="shared" si="0"/>
        <v>N01_20</v>
      </c>
      <c r="E17">
        <f t="shared" si="1"/>
        <v>471</v>
      </c>
      <c r="F17">
        <f t="shared" si="2"/>
        <v>167</v>
      </c>
    </row>
    <row r="18" spans="1:6" x14ac:dyDescent="0.2">
      <c r="A18" s="2" t="s">
        <v>95</v>
      </c>
      <c r="B18" t="s">
        <v>146</v>
      </c>
      <c r="C18" s="2" t="s">
        <v>113</v>
      </c>
      <c r="D18" s="3" t="str">
        <f t="shared" si="0"/>
        <v>N01_21</v>
      </c>
      <c r="E18">
        <f t="shared" si="1"/>
        <v>507</v>
      </c>
      <c r="F18">
        <f t="shared" si="2"/>
        <v>167</v>
      </c>
    </row>
    <row r="19" spans="1:6" x14ac:dyDescent="0.2">
      <c r="A19" s="2" t="s">
        <v>95</v>
      </c>
      <c r="B19" t="s">
        <v>146</v>
      </c>
      <c r="C19" s="2" t="s">
        <v>97</v>
      </c>
      <c r="D19" s="3" t="str">
        <f t="shared" si="0"/>
        <v>N01_22</v>
      </c>
      <c r="E19">
        <f t="shared" si="1"/>
        <v>543</v>
      </c>
      <c r="F19">
        <f t="shared" si="2"/>
        <v>167</v>
      </c>
    </row>
    <row r="20" spans="1:6" x14ac:dyDescent="0.2">
      <c r="A20" s="2" t="s">
        <v>96</v>
      </c>
      <c r="B20" t="s">
        <v>145</v>
      </c>
      <c r="C20" s="2" t="s">
        <v>94</v>
      </c>
      <c r="D20" s="3" t="str">
        <f t="shared" si="0"/>
        <v>S02_00</v>
      </c>
      <c r="E20">
        <f t="shared" si="1"/>
        <v>366</v>
      </c>
      <c r="F20">
        <f t="shared" si="2"/>
        <v>201</v>
      </c>
    </row>
    <row r="21" spans="1:6" x14ac:dyDescent="0.2">
      <c r="A21" s="2" t="s">
        <v>96</v>
      </c>
      <c r="B21" t="s">
        <v>145</v>
      </c>
      <c r="C21" s="2" t="s">
        <v>95</v>
      </c>
      <c r="D21" s="3" t="str">
        <f t="shared" si="0"/>
        <v>S02_01</v>
      </c>
      <c r="E21">
        <f t="shared" si="1"/>
        <v>402</v>
      </c>
      <c r="F21">
        <f t="shared" si="2"/>
        <v>201</v>
      </c>
    </row>
    <row r="22" spans="1:6" x14ac:dyDescent="0.2">
      <c r="A22" s="2" t="s">
        <v>96</v>
      </c>
      <c r="B22" t="s">
        <v>145</v>
      </c>
      <c r="C22" s="2" t="s">
        <v>96</v>
      </c>
      <c r="D22" s="3" t="str">
        <f t="shared" si="0"/>
        <v>S02_02</v>
      </c>
      <c r="E22">
        <f t="shared" si="1"/>
        <v>438</v>
      </c>
      <c r="F22">
        <f t="shared" si="2"/>
        <v>201</v>
      </c>
    </row>
    <row r="23" spans="1:6" x14ac:dyDescent="0.2">
      <c r="A23" s="2" t="s">
        <v>96</v>
      </c>
      <c r="B23" t="s">
        <v>145</v>
      </c>
      <c r="C23" s="2" t="s">
        <v>99</v>
      </c>
      <c r="D23" s="3" t="str">
        <f t="shared" si="0"/>
        <v>S02_10</v>
      </c>
      <c r="E23">
        <f t="shared" si="1"/>
        <v>366</v>
      </c>
      <c r="F23">
        <f t="shared" si="2"/>
        <v>239</v>
      </c>
    </row>
    <row r="24" spans="1:6" x14ac:dyDescent="0.2">
      <c r="A24" s="2" t="s">
        <v>96</v>
      </c>
      <c r="B24" t="s">
        <v>145</v>
      </c>
      <c r="C24" s="2" t="s">
        <v>90</v>
      </c>
      <c r="D24" s="3" t="str">
        <f t="shared" si="0"/>
        <v>S02_11</v>
      </c>
      <c r="E24">
        <f t="shared" si="1"/>
        <v>402</v>
      </c>
      <c r="F24">
        <f t="shared" si="2"/>
        <v>239</v>
      </c>
    </row>
    <row r="25" spans="1:6" x14ac:dyDescent="0.2">
      <c r="A25" s="2" t="s">
        <v>96</v>
      </c>
      <c r="B25" t="s">
        <v>145</v>
      </c>
      <c r="C25" s="2" t="s">
        <v>89</v>
      </c>
      <c r="D25" s="3" t="str">
        <f t="shared" si="0"/>
        <v>S02_12</v>
      </c>
      <c r="E25">
        <f t="shared" si="1"/>
        <v>438</v>
      </c>
      <c r="F25">
        <f t="shared" si="2"/>
        <v>239</v>
      </c>
    </row>
    <row r="26" spans="1:6" x14ac:dyDescent="0.2">
      <c r="A26" s="2" t="s">
        <v>96</v>
      </c>
      <c r="B26" t="s">
        <v>145</v>
      </c>
      <c r="C26" s="2" t="s">
        <v>92</v>
      </c>
      <c r="D26" s="3" t="str">
        <f t="shared" si="0"/>
        <v>S02_20</v>
      </c>
      <c r="E26">
        <f t="shared" si="1"/>
        <v>366</v>
      </c>
      <c r="F26">
        <f t="shared" si="2"/>
        <v>277</v>
      </c>
    </row>
    <row r="27" spans="1:6" x14ac:dyDescent="0.2">
      <c r="A27" s="2" t="s">
        <v>96</v>
      </c>
      <c r="B27" t="s">
        <v>145</v>
      </c>
      <c r="C27" s="2" t="s">
        <v>113</v>
      </c>
      <c r="D27" s="3" t="str">
        <f t="shared" si="0"/>
        <v>S02_21</v>
      </c>
      <c r="E27">
        <f t="shared" si="1"/>
        <v>402</v>
      </c>
      <c r="F27">
        <f t="shared" si="2"/>
        <v>277</v>
      </c>
    </row>
    <row r="28" spans="1:6" x14ac:dyDescent="0.2">
      <c r="A28" s="2" t="s">
        <v>96</v>
      </c>
      <c r="B28" t="s">
        <v>145</v>
      </c>
      <c r="C28" s="2" t="s">
        <v>97</v>
      </c>
      <c r="D28" s="3" t="str">
        <f t="shared" si="0"/>
        <v>S02_22</v>
      </c>
      <c r="E28">
        <f t="shared" si="1"/>
        <v>438</v>
      </c>
      <c r="F28">
        <f t="shared" si="2"/>
        <v>277</v>
      </c>
    </row>
    <row r="29" spans="1:6" x14ac:dyDescent="0.2">
      <c r="A29" s="2" t="s">
        <v>96</v>
      </c>
      <c r="B29" t="s">
        <v>146</v>
      </c>
      <c r="C29" s="2" t="s">
        <v>94</v>
      </c>
      <c r="D29" s="3" t="str">
        <f t="shared" si="0"/>
        <v>N02_00</v>
      </c>
      <c r="E29">
        <f t="shared" si="1"/>
        <v>366</v>
      </c>
      <c r="F29">
        <f t="shared" si="2"/>
        <v>91</v>
      </c>
    </row>
    <row r="30" spans="1:6" x14ac:dyDescent="0.2">
      <c r="A30" s="2" t="s">
        <v>96</v>
      </c>
      <c r="B30" t="s">
        <v>146</v>
      </c>
      <c r="C30" s="2" t="s">
        <v>95</v>
      </c>
      <c r="D30" s="3" t="str">
        <f t="shared" si="0"/>
        <v>N02_01</v>
      </c>
      <c r="E30">
        <f t="shared" si="1"/>
        <v>402</v>
      </c>
      <c r="F30">
        <f t="shared" si="2"/>
        <v>91</v>
      </c>
    </row>
    <row r="31" spans="1:6" x14ac:dyDescent="0.2">
      <c r="A31" s="2" t="s">
        <v>96</v>
      </c>
      <c r="B31" t="s">
        <v>146</v>
      </c>
      <c r="C31" s="2" t="s">
        <v>96</v>
      </c>
      <c r="D31" s="3" t="str">
        <f t="shared" si="0"/>
        <v>N02_02</v>
      </c>
      <c r="E31">
        <f t="shared" si="1"/>
        <v>438</v>
      </c>
      <c r="F31">
        <f t="shared" si="2"/>
        <v>91</v>
      </c>
    </row>
    <row r="32" spans="1:6" x14ac:dyDescent="0.2">
      <c r="A32" s="2" t="s">
        <v>96</v>
      </c>
      <c r="B32" t="s">
        <v>146</v>
      </c>
      <c r="C32" s="2" t="s">
        <v>99</v>
      </c>
      <c r="D32" s="3" t="str">
        <f t="shared" si="0"/>
        <v>N02_10</v>
      </c>
      <c r="E32">
        <f t="shared" si="1"/>
        <v>366</v>
      </c>
      <c r="F32">
        <f t="shared" si="2"/>
        <v>129</v>
      </c>
    </row>
    <row r="33" spans="1:6" x14ac:dyDescent="0.2">
      <c r="A33" s="2" t="s">
        <v>96</v>
      </c>
      <c r="B33" t="s">
        <v>146</v>
      </c>
      <c r="C33" s="2" t="s">
        <v>90</v>
      </c>
      <c r="D33" s="3" t="str">
        <f t="shared" si="0"/>
        <v>N02_11</v>
      </c>
      <c r="E33">
        <f t="shared" si="1"/>
        <v>402</v>
      </c>
      <c r="F33">
        <f t="shared" si="2"/>
        <v>129</v>
      </c>
    </row>
    <row r="34" spans="1:6" x14ac:dyDescent="0.2">
      <c r="A34" s="2" t="s">
        <v>96</v>
      </c>
      <c r="B34" t="s">
        <v>146</v>
      </c>
      <c r="C34" s="2" t="s">
        <v>89</v>
      </c>
      <c r="D34" s="3" t="str">
        <f t="shared" si="0"/>
        <v>N02_12</v>
      </c>
      <c r="E34">
        <f t="shared" si="1"/>
        <v>438</v>
      </c>
      <c r="F34">
        <f t="shared" si="2"/>
        <v>129</v>
      </c>
    </row>
    <row r="35" spans="1:6" x14ac:dyDescent="0.2">
      <c r="A35" s="2" t="s">
        <v>96</v>
      </c>
      <c r="B35" t="s">
        <v>146</v>
      </c>
      <c r="C35" s="2" t="s">
        <v>92</v>
      </c>
      <c r="D35" s="3" t="str">
        <f t="shared" si="0"/>
        <v>N02_20</v>
      </c>
      <c r="E35">
        <f t="shared" si="1"/>
        <v>366</v>
      </c>
      <c r="F35">
        <f t="shared" si="2"/>
        <v>167</v>
      </c>
    </row>
    <row r="36" spans="1:6" x14ac:dyDescent="0.2">
      <c r="A36" s="2" t="s">
        <v>96</v>
      </c>
      <c r="B36" t="s">
        <v>146</v>
      </c>
      <c r="C36" s="2" t="s">
        <v>113</v>
      </c>
      <c r="D36" s="3" t="str">
        <f t="shared" si="0"/>
        <v>N02_21</v>
      </c>
      <c r="E36">
        <f t="shared" si="1"/>
        <v>402</v>
      </c>
      <c r="F36">
        <f t="shared" si="2"/>
        <v>167</v>
      </c>
    </row>
    <row r="37" spans="1:6" x14ac:dyDescent="0.2">
      <c r="A37" s="2" t="s">
        <v>96</v>
      </c>
      <c r="B37" t="s">
        <v>146</v>
      </c>
      <c r="C37" s="2" t="s">
        <v>97</v>
      </c>
      <c r="D37" s="3" t="str">
        <f t="shared" si="0"/>
        <v>N02_22</v>
      </c>
      <c r="E37">
        <f t="shared" si="1"/>
        <v>438</v>
      </c>
      <c r="F37">
        <f t="shared" si="2"/>
        <v>167</v>
      </c>
    </row>
    <row r="38" spans="1:6" x14ac:dyDescent="0.2">
      <c r="A38" s="2" t="s">
        <v>149</v>
      </c>
      <c r="B38" t="s">
        <v>145</v>
      </c>
      <c r="C38" s="2" t="s">
        <v>94</v>
      </c>
      <c r="D38" s="3" t="str">
        <f t="shared" si="0"/>
        <v>S03_00</v>
      </c>
      <c r="E38">
        <f t="shared" si="1"/>
        <v>264</v>
      </c>
      <c r="F38">
        <f t="shared" si="2"/>
        <v>201</v>
      </c>
    </row>
    <row r="39" spans="1:6" x14ac:dyDescent="0.2">
      <c r="A39" s="2" t="s">
        <v>149</v>
      </c>
      <c r="B39" t="s">
        <v>145</v>
      </c>
      <c r="C39" s="2" t="s">
        <v>95</v>
      </c>
      <c r="D39" s="3" t="str">
        <f t="shared" si="0"/>
        <v>S03_01</v>
      </c>
      <c r="E39">
        <f t="shared" si="1"/>
        <v>300</v>
      </c>
      <c r="F39">
        <f t="shared" si="2"/>
        <v>201</v>
      </c>
    </row>
    <row r="40" spans="1:6" x14ac:dyDescent="0.2">
      <c r="A40" s="2" t="s">
        <v>149</v>
      </c>
      <c r="B40" t="s">
        <v>145</v>
      </c>
      <c r="C40" s="2" t="s">
        <v>96</v>
      </c>
      <c r="D40" s="3" t="str">
        <f t="shared" si="0"/>
        <v>S03_02</v>
      </c>
      <c r="E40">
        <f t="shared" si="1"/>
        <v>336</v>
      </c>
      <c r="F40">
        <f t="shared" si="2"/>
        <v>201</v>
      </c>
    </row>
    <row r="41" spans="1:6" x14ac:dyDescent="0.2">
      <c r="A41" s="2" t="s">
        <v>149</v>
      </c>
      <c r="B41" t="s">
        <v>145</v>
      </c>
      <c r="C41" s="2" t="s">
        <v>99</v>
      </c>
      <c r="D41" s="3" t="str">
        <f t="shared" si="0"/>
        <v>S03_10</v>
      </c>
      <c r="E41">
        <f t="shared" si="1"/>
        <v>264</v>
      </c>
      <c r="F41">
        <f t="shared" si="2"/>
        <v>239</v>
      </c>
    </row>
    <row r="42" spans="1:6" x14ac:dyDescent="0.2">
      <c r="A42" s="2" t="s">
        <v>149</v>
      </c>
      <c r="B42" t="s">
        <v>145</v>
      </c>
      <c r="C42" s="2" t="s">
        <v>90</v>
      </c>
      <c r="D42" s="3" t="str">
        <f t="shared" si="0"/>
        <v>S03_11</v>
      </c>
      <c r="E42">
        <f t="shared" si="1"/>
        <v>300</v>
      </c>
      <c r="F42">
        <f t="shared" si="2"/>
        <v>239</v>
      </c>
    </row>
    <row r="43" spans="1:6" x14ac:dyDescent="0.2">
      <c r="A43" s="2" t="s">
        <v>149</v>
      </c>
      <c r="B43" t="s">
        <v>145</v>
      </c>
      <c r="C43" s="2" t="s">
        <v>89</v>
      </c>
      <c r="D43" s="3" t="str">
        <f t="shared" si="0"/>
        <v>S03_12</v>
      </c>
      <c r="E43">
        <f t="shared" si="1"/>
        <v>336</v>
      </c>
      <c r="F43">
        <f t="shared" si="2"/>
        <v>239</v>
      </c>
    </row>
    <row r="44" spans="1:6" x14ac:dyDescent="0.2">
      <c r="A44" s="2" t="s">
        <v>149</v>
      </c>
      <c r="B44" t="s">
        <v>145</v>
      </c>
      <c r="C44" s="2" t="s">
        <v>92</v>
      </c>
      <c r="D44" s="3" t="str">
        <f t="shared" si="0"/>
        <v>S03_20</v>
      </c>
      <c r="E44">
        <f t="shared" si="1"/>
        <v>264</v>
      </c>
      <c r="F44">
        <f t="shared" si="2"/>
        <v>277</v>
      </c>
    </row>
    <row r="45" spans="1:6" x14ac:dyDescent="0.2">
      <c r="A45" s="2" t="s">
        <v>149</v>
      </c>
      <c r="B45" t="s">
        <v>145</v>
      </c>
      <c r="C45" s="2" t="s">
        <v>113</v>
      </c>
      <c r="D45" s="3" t="str">
        <f t="shared" si="0"/>
        <v>S03_21</v>
      </c>
      <c r="E45">
        <f t="shared" si="1"/>
        <v>300</v>
      </c>
      <c r="F45">
        <f t="shared" si="2"/>
        <v>277</v>
      </c>
    </row>
    <row r="46" spans="1:6" x14ac:dyDescent="0.2">
      <c r="A46" s="2" t="s">
        <v>149</v>
      </c>
      <c r="B46" t="s">
        <v>145</v>
      </c>
      <c r="C46" s="2" t="s">
        <v>97</v>
      </c>
      <c r="D46" s="3" t="str">
        <f t="shared" si="0"/>
        <v>S03_22</v>
      </c>
      <c r="E46">
        <f t="shared" si="1"/>
        <v>336</v>
      </c>
      <c r="F46">
        <f t="shared" si="2"/>
        <v>277</v>
      </c>
    </row>
    <row r="47" spans="1:6" x14ac:dyDescent="0.2">
      <c r="A47" s="2" t="s">
        <v>149</v>
      </c>
      <c r="B47" t="s">
        <v>146</v>
      </c>
      <c r="C47" s="2" t="s">
        <v>94</v>
      </c>
      <c r="D47" s="3" t="str">
        <f t="shared" si="0"/>
        <v>N03_00</v>
      </c>
      <c r="E47">
        <f t="shared" si="1"/>
        <v>264</v>
      </c>
      <c r="F47">
        <f t="shared" si="2"/>
        <v>91</v>
      </c>
    </row>
    <row r="48" spans="1:6" x14ac:dyDescent="0.2">
      <c r="A48" s="2" t="s">
        <v>149</v>
      </c>
      <c r="B48" t="s">
        <v>146</v>
      </c>
      <c r="C48" s="2" t="s">
        <v>95</v>
      </c>
      <c r="D48" s="3" t="str">
        <f t="shared" si="0"/>
        <v>N03_01</v>
      </c>
      <c r="E48">
        <f t="shared" si="1"/>
        <v>300</v>
      </c>
      <c r="F48">
        <f t="shared" si="2"/>
        <v>91</v>
      </c>
    </row>
    <row r="49" spans="1:6" x14ac:dyDescent="0.2">
      <c r="A49" s="2" t="s">
        <v>149</v>
      </c>
      <c r="B49" t="s">
        <v>146</v>
      </c>
      <c r="C49" s="2" t="s">
        <v>96</v>
      </c>
      <c r="D49" s="3" t="str">
        <f t="shared" si="0"/>
        <v>N03_02</v>
      </c>
      <c r="E49">
        <f t="shared" si="1"/>
        <v>336</v>
      </c>
      <c r="F49">
        <f t="shared" si="2"/>
        <v>91</v>
      </c>
    </row>
    <row r="50" spans="1:6" x14ac:dyDescent="0.2">
      <c r="A50" s="2" t="s">
        <v>149</v>
      </c>
      <c r="B50" t="s">
        <v>146</v>
      </c>
      <c r="C50" s="2" t="s">
        <v>99</v>
      </c>
      <c r="D50" s="3" t="str">
        <f t="shared" si="0"/>
        <v>N03_10</v>
      </c>
      <c r="E50">
        <f t="shared" si="1"/>
        <v>264</v>
      </c>
      <c r="F50">
        <f t="shared" si="2"/>
        <v>129</v>
      </c>
    </row>
    <row r="51" spans="1:6" x14ac:dyDescent="0.2">
      <c r="A51" s="2" t="s">
        <v>149</v>
      </c>
      <c r="B51" t="s">
        <v>146</v>
      </c>
      <c r="C51" s="2" t="s">
        <v>90</v>
      </c>
      <c r="D51" s="3" t="str">
        <f t="shared" si="0"/>
        <v>N03_11</v>
      </c>
      <c r="E51">
        <f t="shared" si="1"/>
        <v>300</v>
      </c>
      <c r="F51">
        <f t="shared" si="2"/>
        <v>129</v>
      </c>
    </row>
    <row r="52" spans="1:6" x14ac:dyDescent="0.2">
      <c r="A52" s="2" t="s">
        <v>149</v>
      </c>
      <c r="B52" t="s">
        <v>146</v>
      </c>
      <c r="C52" s="2" t="s">
        <v>89</v>
      </c>
      <c r="D52" s="3" t="str">
        <f t="shared" si="0"/>
        <v>N03_12</v>
      </c>
      <c r="E52">
        <f t="shared" si="1"/>
        <v>336</v>
      </c>
      <c r="F52">
        <f t="shared" si="2"/>
        <v>129</v>
      </c>
    </row>
    <row r="53" spans="1:6" x14ac:dyDescent="0.2">
      <c r="A53" s="2" t="s">
        <v>149</v>
      </c>
      <c r="B53" t="s">
        <v>146</v>
      </c>
      <c r="C53" s="2" t="s">
        <v>92</v>
      </c>
      <c r="D53" s="3" t="str">
        <f t="shared" si="0"/>
        <v>N03_20</v>
      </c>
      <c r="E53">
        <f t="shared" si="1"/>
        <v>264</v>
      </c>
      <c r="F53">
        <f t="shared" si="2"/>
        <v>167</v>
      </c>
    </row>
    <row r="54" spans="1:6" x14ac:dyDescent="0.2">
      <c r="A54" s="2" t="s">
        <v>149</v>
      </c>
      <c r="B54" t="s">
        <v>146</v>
      </c>
      <c r="C54" s="2" t="s">
        <v>113</v>
      </c>
      <c r="D54" s="3" t="str">
        <f t="shared" si="0"/>
        <v>N03_21</v>
      </c>
      <c r="E54">
        <f t="shared" si="1"/>
        <v>300</v>
      </c>
      <c r="F54">
        <f t="shared" si="2"/>
        <v>167</v>
      </c>
    </row>
    <row r="55" spans="1:6" x14ac:dyDescent="0.2">
      <c r="A55" s="2" t="s">
        <v>149</v>
      </c>
      <c r="B55" t="s">
        <v>146</v>
      </c>
      <c r="C55" s="2" t="s">
        <v>97</v>
      </c>
      <c r="D55" s="3" t="str">
        <f t="shared" si="0"/>
        <v>N03_22</v>
      </c>
      <c r="E55">
        <f t="shared" si="1"/>
        <v>336</v>
      </c>
      <c r="F55">
        <f t="shared" si="2"/>
        <v>167</v>
      </c>
    </row>
    <row r="56" spans="1:6" x14ac:dyDescent="0.2">
      <c r="A56" s="2" t="s">
        <v>150</v>
      </c>
      <c r="B56" t="s">
        <v>145</v>
      </c>
      <c r="C56" s="2" t="s">
        <v>94</v>
      </c>
      <c r="D56" s="3" t="str">
        <f t="shared" si="0"/>
        <v>S04_00</v>
      </c>
      <c r="E56">
        <f t="shared" si="1"/>
        <v>162</v>
      </c>
      <c r="F56">
        <f t="shared" si="2"/>
        <v>201</v>
      </c>
    </row>
    <row r="57" spans="1:6" x14ac:dyDescent="0.2">
      <c r="A57" s="2" t="s">
        <v>150</v>
      </c>
      <c r="B57" t="s">
        <v>145</v>
      </c>
      <c r="C57" s="2" t="s">
        <v>95</v>
      </c>
      <c r="D57" s="3" t="str">
        <f t="shared" si="0"/>
        <v>S04_01</v>
      </c>
      <c r="E57">
        <f t="shared" si="1"/>
        <v>198</v>
      </c>
      <c r="F57">
        <f t="shared" si="2"/>
        <v>201</v>
      </c>
    </row>
    <row r="58" spans="1:6" x14ac:dyDescent="0.2">
      <c r="A58" s="2" t="s">
        <v>150</v>
      </c>
      <c r="B58" t="s">
        <v>145</v>
      </c>
      <c r="C58" s="2" t="s">
        <v>96</v>
      </c>
      <c r="D58" s="3" t="str">
        <f t="shared" si="0"/>
        <v>S04_02</v>
      </c>
      <c r="E58">
        <f t="shared" si="1"/>
        <v>234</v>
      </c>
      <c r="F58">
        <f t="shared" si="2"/>
        <v>201</v>
      </c>
    </row>
    <row r="59" spans="1:6" x14ac:dyDescent="0.2">
      <c r="A59" s="2" t="s">
        <v>150</v>
      </c>
      <c r="B59" t="s">
        <v>145</v>
      </c>
      <c r="C59" s="2" t="s">
        <v>99</v>
      </c>
      <c r="D59" s="3" t="str">
        <f t="shared" si="0"/>
        <v>S04_10</v>
      </c>
      <c r="E59">
        <f t="shared" si="1"/>
        <v>162</v>
      </c>
      <c r="F59">
        <f t="shared" si="2"/>
        <v>239</v>
      </c>
    </row>
    <row r="60" spans="1:6" x14ac:dyDescent="0.2">
      <c r="A60" s="2" t="s">
        <v>150</v>
      </c>
      <c r="B60" t="s">
        <v>145</v>
      </c>
      <c r="C60" s="2" t="s">
        <v>90</v>
      </c>
      <c r="D60" s="3" t="str">
        <f t="shared" si="0"/>
        <v>S04_11</v>
      </c>
      <c r="E60">
        <f t="shared" si="1"/>
        <v>198</v>
      </c>
      <c r="F60">
        <f t="shared" si="2"/>
        <v>239</v>
      </c>
    </row>
    <row r="61" spans="1:6" x14ac:dyDescent="0.2">
      <c r="A61" s="2" t="s">
        <v>150</v>
      </c>
      <c r="B61" t="s">
        <v>145</v>
      </c>
      <c r="C61" s="2" t="s">
        <v>89</v>
      </c>
      <c r="D61" s="3" t="str">
        <f t="shared" si="0"/>
        <v>S04_12</v>
      </c>
      <c r="E61">
        <f t="shared" si="1"/>
        <v>234</v>
      </c>
      <c r="F61">
        <f t="shared" si="2"/>
        <v>239</v>
      </c>
    </row>
    <row r="62" spans="1:6" x14ac:dyDescent="0.2">
      <c r="A62" s="2" t="s">
        <v>150</v>
      </c>
      <c r="B62" t="s">
        <v>145</v>
      </c>
      <c r="C62" s="2" t="s">
        <v>92</v>
      </c>
      <c r="D62" s="3" t="str">
        <f t="shared" si="0"/>
        <v>S04_20</v>
      </c>
      <c r="E62">
        <f t="shared" si="1"/>
        <v>162</v>
      </c>
      <c r="F62">
        <f t="shared" si="2"/>
        <v>277</v>
      </c>
    </row>
    <row r="63" spans="1:6" x14ac:dyDescent="0.2">
      <c r="A63" s="2" t="s">
        <v>150</v>
      </c>
      <c r="B63" t="s">
        <v>145</v>
      </c>
      <c r="C63" s="2" t="s">
        <v>113</v>
      </c>
      <c r="D63" s="3" t="str">
        <f t="shared" si="0"/>
        <v>S04_21</v>
      </c>
      <c r="E63">
        <f t="shared" si="1"/>
        <v>198</v>
      </c>
      <c r="F63">
        <f t="shared" si="2"/>
        <v>277</v>
      </c>
    </row>
    <row r="64" spans="1:6" x14ac:dyDescent="0.2">
      <c r="A64" s="2" t="s">
        <v>150</v>
      </c>
      <c r="B64" t="s">
        <v>145</v>
      </c>
      <c r="C64" s="2" t="s">
        <v>97</v>
      </c>
      <c r="D64" s="3" t="str">
        <f t="shared" si="0"/>
        <v>S04_22</v>
      </c>
      <c r="E64">
        <f t="shared" si="1"/>
        <v>234</v>
      </c>
      <c r="F64">
        <f t="shared" si="2"/>
        <v>277</v>
      </c>
    </row>
    <row r="65" spans="1:6" x14ac:dyDescent="0.2">
      <c r="A65" s="2" t="s">
        <v>150</v>
      </c>
      <c r="B65" t="s">
        <v>146</v>
      </c>
      <c r="C65" s="2" t="s">
        <v>94</v>
      </c>
      <c r="D65" s="3" t="str">
        <f t="shared" si="0"/>
        <v>N04_00</v>
      </c>
      <c r="E65">
        <f t="shared" si="1"/>
        <v>162</v>
      </c>
      <c r="F65">
        <f t="shared" si="2"/>
        <v>91</v>
      </c>
    </row>
    <row r="66" spans="1:6" x14ac:dyDescent="0.2">
      <c r="A66" s="2" t="s">
        <v>150</v>
      </c>
      <c r="B66" t="s">
        <v>146</v>
      </c>
      <c r="C66" s="2" t="s">
        <v>95</v>
      </c>
      <c r="D66" s="3" t="str">
        <f t="shared" si="0"/>
        <v>N04_01</v>
      </c>
      <c r="E66">
        <f t="shared" si="1"/>
        <v>198</v>
      </c>
      <c r="F66">
        <f t="shared" si="2"/>
        <v>91</v>
      </c>
    </row>
    <row r="67" spans="1:6" x14ac:dyDescent="0.2">
      <c r="A67" s="2" t="s">
        <v>150</v>
      </c>
      <c r="B67" t="s">
        <v>146</v>
      </c>
      <c r="C67" s="2" t="s">
        <v>96</v>
      </c>
      <c r="D67" s="3" t="str">
        <f t="shared" ref="D67:D91" si="3" xml:space="preserve"> B67 &amp; A67 &amp; "_" &amp; C67</f>
        <v>N04_02</v>
      </c>
      <c r="E67">
        <f t="shared" ref="E67:E91" si="4">VLOOKUP(A67,$H$2:$I$8,2,FALSE)+VLOOKUP(C67,$K$2:$M$10,2,FALSE)</f>
        <v>234</v>
      </c>
      <c r="F67">
        <f t="shared" ref="F67:F91" si="5">VLOOKUP(B67,$H$2:$I$8,2,FALSE)+VLOOKUP(C67,$K$2:$M$10,3,FALSE)</f>
        <v>91</v>
      </c>
    </row>
    <row r="68" spans="1:6" x14ac:dyDescent="0.2">
      <c r="A68" s="2" t="s">
        <v>150</v>
      </c>
      <c r="B68" t="s">
        <v>146</v>
      </c>
      <c r="C68" s="2" t="s">
        <v>99</v>
      </c>
      <c r="D68" s="3" t="str">
        <f t="shared" si="3"/>
        <v>N04_10</v>
      </c>
      <c r="E68">
        <f t="shared" si="4"/>
        <v>162</v>
      </c>
      <c r="F68">
        <f t="shared" si="5"/>
        <v>129</v>
      </c>
    </row>
    <row r="69" spans="1:6" x14ac:dyDescent="0.2">
      <c r="A69" s="2" t="s">
        <v>150</v>
      </c>
      <c r="B69" t="s">
        <v>146</v>
      </c>
      <c r="C69" s="2" t="s">
        <v>90</v>
      </c>
      <c r="D69" s="3" t="str">
        <f t="shared" si="3"/>
        <v>N04_11</v>
      </c>
      <c r="E69">
        <f t="shared" si="4"/>
        <v>198</v>
      </c>
      <c r="F69">
        <f t="shared" si="5"/>
        <v>129</v>
      </c>
    </row>
    <row r="70" spans="1:6" x14ac:dyDescent="0.2">
      <c r="A70" s="2" t="s">
        <v>150</v>
      </c>
      <c r="B70" t="s">
        <v>146</v>
      </c>
      <c r="C70" s="2" t="s">
        <v>89</v>
      </c>
      <c r="D70" s="3" t="str">
        <f t="shared" si="3"/>
        <v>N04_12</v>
      </c>
      <c r="E70">
        <f t="shared" si="4"/>
        <v>234</v>
      </c>
      <c r="F70">
        <f t="shared" si="5"/>
        <v>129</v>
      </c>
    </row>
    <row r="71" spans="1:6" x14ac:dyDescent="0.2">
      <c r="A71" s="2" t="s">
        <v>150</v>
      </c>
      <c r="B71" t="s">
        <v>146</v>
      </c>
      <c r="C71" s="2" t="s">
        <v>92</v>
      </c>
      <c r="D71" s="3" t="str">
        <f t="shared" si="3"/>
        <v>N04_20</v>
      </c>
      <c r="E71">
        <f t="shared" si="4"/>
        <v>162</v>
      </c>
      <c r="F71">
        <f t="shared" si="5"/>
        <v>167</v>
      </c>
    </row>
    <row r="72" spans="1:6" x14ac:dyDescent="0.2">
      <c r="A72" s="2" t="s">
        <v>150</v>
      </c>
      <c r="B72" t="s">
        <v>146</v>
      </c>
      <c r="C72" s="2" t="s">
        <v>113</v>
      </c>
      <c r="D72" s="3" t="str">
        <f t="shared" si="3"/>
        <v>N04_21</v>
      </c>
      <c r="E72">
        <f t="shared" si="4"/>
        <v>198</v>
      </c>
      <c r="F72">
        <f t="shared" si="5"/>
        <v>167</v>
      </c>
    </row>
    <row r="73" spans="1:6" x14ac:dyDescent="0.2">
      <c r="A73" s="2" t="s">
        <v>150</v>
      </c>
      <c r="B73" t="s">
        <v>146</v>
      </c>
      <c r="C73" s="2" t="s">
        <v>97</v>
      </c>
      <c r="D73" s="3" t="str">
        <f t="shared" si="3"/>
        <v>N04_22</v>
      </c>
      <c r="E73">
        <f t="shared" si="4"/>
        <v>234</v>
      </c>
      <c r="F73">
        <f t="shared" si="5"/>
        <v>167</v>
      </c>
    </row>
    <row r="74" spans="1:6" x14ac:dyDescent="0.2">
      <c r="A74" s="2" t="s">
        <v>151</v>
      </c>
      <c r="B74" t="s">
        <v>145</v>
      </c>
      <c r="C74" s="2" t="s">
        <v>94</v>
      </c>
      <c r="D74" s="3" t="str">
        <f t="shared" si="3"/>
        <v>S05_00</v>
      </c>
      <c r="E74">
        <f t="shared" si="4"/>
        <v>55</v>
      </c>
      <c r="F74">
        <f t="shared" si="5"/>
        <v>201</v>
      </c>
    </row>
    <row r="75" spans="1:6" x14ac:dyDescent="0.2">
      <c r="A75" s="2" t="s">
        <v>151</v>
      </c>
      <c r="B75" t="s">
        <v>145</v>
      </c>
      <c r="C75" s="2" t="s">
        <v>95</v>
      </c>
      <c r="D75" s="3" t="str">
        <f t="shared" si="3"/>
        <v>S05_01</v>
      </c>
      <c r="E75">
        <f t="shared" si="4"/>
        <v>91</v>
      </c>
      <c r="F75">
        <f t="shared" si="5"/>
        <v>201</v>
      </c>
    </row>
    <row r="76" spans="1:6" x14ac:dyDescent="0.2">
      <c r="A76" s="2" t="s">
        <v>151</v>
      </c>
      <c r="B76" t="s">
        <v>145</v>
      </c>
      <c r="C76" s="2" t="s">
        <v>96</v>
      </c>
      <c r="D76" s="3" t="str">
        <f t="shared" si="3"/>
        <v>S05_02</v>
      </c>
      <c r="E76">
        <f t="shared" si="4"/>
        <v>127</v>
      </c>
      <c r="F76">
        <f t="shared" si="5"/>
        <v>201</v>
      </c>
    </row>
    <row r="77" spans="1:6" x14ac:dyDescent="0.2">
      <c r="A77" s="2" t="s">
        <v>151</v>
      </c>
      <c r="B77" t="s">
        <v>145</v>
      </c>
      <c r="C77" s="2" t="s">
        <v>99</v>
      </c>
      <c r="D77" s="3" t="str">
        <f t="shared" si="3"/>
        <v>S05_10</v>
      </c>
      <c r="E77">
        <f t="shared" si="4"/>
        <v>55</v>
      </c>
      <c r="F77">
        <f t="shared" si="5"/>
        <v>239</v>
      </c>
    </row>
    <row r="78" spans="1:6" x14ac:dyDescent="0.2">
      <c r="A78" s="2" t="s">
        <v>151</v>
      </c>
      <c r="B78" t="s">
        <v>145</v>
      </c>
      <c r="C78" s="2" t="s">
        <v>90</v>
      </c>
      <c r="D78" s="3" t="str">
        <f t="shared" si="3"/>
        <v>S05_11</v>
      </c>
      <c r="E78">
        <f t="shared" si="4"/>
        <v>91</v>
      </c>
      <c r="F78">
        <f t="shared" si="5"/>
        <v>239</v>
      </c>
    </row>
    <row r="79" spans="1:6" x14ac:dyDescent="0.2">
      <c r="A79" s="2" t="s">
        <v>151</v>
      </c>
      <c r="B79" t="s">
        <v>145</v>
      </c>
      <c r="C79" s="2" t="s">
        <v>89</v>
      </c>
      <c r="D79" s="3" t="str">
        <f t="shared" si="3"/>
        <v>S05_12</v>
      </c>
      <c r="E79">
        <f t="shared" si="4"/>
        <v>127</v>
      </c>
      <c r="F79">
        <f t="shared" si="5"/>
        <v>239</v>
      </c>
    </row>
    <row r="80" spans="1:6" x14ac:dyDescent="0.2">
      <c r="A80" s="2" t="s">
        <v>151</v>
      </c>
      <c r="B80" t="s">
        <v>145</v>
      </c>
      <c r="C80" s="2" t="s">
        <v>92</v>
      </c>
      <c r="D80" s="3" t="str">
        <f t="shared" si="3"/>
        <v>S05_20</v>
      </c>
      <c r="E80">
        <f t="shared" si="4"/>
        <v>55</v>
      </c>
      <c r="F80">
        <f t="shared" si="5"/>
        <v>277</v>
      </c>
    </row>
    <row r="81" spans="1:6" x14ac:dyDescent="0.2">
      <c r="A81" s="2" t="s">
        <v>151</v>
      </c>
      <c r="B81" t="s">
        <v>145</v>
      </c>
      <c r="C81" s="2" t="s">
        <v>113</v>
      </c>
      <c r="D81" s="3" t="str">
        <f t="shared" si="3"/>
        <v>S05_21</v>
      </c>
      <c r="E81">
        <f t="shared" si="4"/>
        <v>91</v>
      </c>
      <c r="F81">
        <f t="shared" si="5"/>
        <v>277</v>
      </c>
    </row>
    <row r="82" spans="1:6" x14ac:dyDescent="0.2">
      <c r="A82" s="2" t="s">
        <v>151</v>
      </c>
      <c r="B82" t="s">
        <v>145</v>
      </c>
      <c r="C82" s="2" t="s">
        <v>97</v>
      </c>
      <c r="D82" s="3" t="str">
        <f t="shared" si="3"/>
        <v>S05_22</v>
      </c>
      <c r="E82">
        <f t="shared" si="4"/>
        <v>127</v>
      </c>
      <c r="F82">
        <f t="shared" si="5"/>
        <v>277</v>
      </c>
    </row>
    <row r="83" spans="1:6" x14ac:dyDescent="0.2">
      <c r="A83" s="2" t="s">
        <v>151</v>
      </c>
      <c r="B83" t="s">
        <v>146</v>
      </c>
      <c r="C83" s="2" t="s">
        <v>94</v>
      </c>
      <c r="D83" s="3" t="str">
        <f t="shared" si="3"/>
        <v>N05_00</v>
      </c>
      <c r="E83">
        <f t="shared" si="4"/>
        <v>55</v>
      </c>
      <c r="F83">
        <f t="shared" si="5"/>
        <v>91</v>
      </c>
    </row>
    <row r="84" spans="1:6" x14ac:dyDescent="0.2">
      <c r="A84" s="2" t="s">
        <v>151</v>
      </c>
      <c r="B84" t="s">
        <v>146</v>
      </c>
      <c r="C84" s="2" t="s">
        <v>95</v>
      </c>
      <c r="D84" s="3" t="str">
        <f t="shared" si="3"/>
        <v>N05_01</v>
      </c>
      <c r="E84">
        <f t="shared" si="4"/>
        <v>91</v>
      </c>
      <c r="F84">
        <f t="shared" si="5"/>
        <v>91</v>
      </c>
    </row>
    <row r="85" spans="1:6" x14ac:dyDescent="0.2">
      <c r="A85" s="2" t="s">
        <v>151</v>
      </c>
      <c r="B85" t="s">
        <v>146</v>
      </c>
      <c r="C85" s="2" t="s">
        <v>96</v>
      </c>
      <c r="D85" s="3" t="str">
        <f t="shared" si="3"/>
        <v>N05_02</v>
      </c>
      <c r="E85">
        <f t="shared" si="4"/>
        <v>127</v>
      </c>
      <c r="F85">
        <f t="shared" si="5"/>
        <v>91</v>
      </c>
    </row>
    <row r="86" spans="1:6" x14ac:dyDescent="0.2">
      <c r="A86" s="2" t="s">
        <v>151</v>
      </c>
      <c r="B86" t="s">
        <v>146</v>
      </c>
      <c r="C86" s="2" t="s">
        <v>99</v>
      </c>
      <c r="D86" s="3" t="str">
        <f t="shared" si="3"/>
        <v>N05_10</v>
      </c>
      <c r="E86">
        <f t="shared" si="4"/>
        <v>55</v>
      </c>
      <c r="F86">
        <f t="shared" si="5"/>
        <v>129</v>
      </c>
    </row>
    <row r="87" spans="1:6" x14ac:dyDescent="0.2">
      <c r="A87" s="2" t="s">
        <v>151</v>
      </c>
      <c r="B87" t="s">
        <v>146</v>
      </c>
      <c r="C87" s="2" t="s">
        <v>90</v>
      </c>
      <c r="D87" s="3" t="str">
        <f t="shared" si="3"/>
        <v>N05_11</v>
      </c>
      <c r="E87">
        <f t="shared" si="4"/>
        <v>91</v>
      </c>
      <c r="F87">
        <f t="shared" si="5"/>
        <v>129</v>
      </c>
    </row>
    <row r="88" spans="1:6" x14ac:dyDescent="0.2">
      <c r="A88" s="2" t="s">
        <v>151</v>
      </c>
      <c r="B88" t="s">
        <v>146</v>
      </c>
      <c r="C88" s="2" t="s">
        <v>89</v>
      </c>
      <c r="D88" s="3" t="str">
        <f t="shared" si="3"/>
        <v>N05_12</v>
      </c>
      <c r="E88">
        <f t="shared" si="4"/>
        <v>127</v>
      </c>
      <c r="F88">
        <f t="shared" si="5"/>
        <v>129</v>
      </c>
    </row>
    <row r="89" spans="1:6" x14ac:dyDescent="0.2">
      <c r="A89" s="2" t="s">
        <v>151</v>
      </c>
      <c r="B89" t="s">
        <v>146</v>
      </c>
      <c r="C89" s="2" t="s">
        <v>92</v>
      </c>
      <c r="D89" s="3" t="str">
        <f t="shared" si="3"/>
        <v>N05_20</v>
      </c>
      <c r="E89">
        <f t="shared" si="4"/>
        <v>55</v>
      </c>
      <c r="F89">
        <f t="shared" si="5"/>
        <v>167</v>
      </c>
    </row>
    <row r="90" spans="1:6" x14ac:dyDescent="0.2">
      <c r="A90" s="2" t="s">
        <v>151</v>
      </c>
      <c r="B90" t="s">
        <v>146</v>
      </c>
      <c r="C90" s="2" t="s">
        <v>113</v>
      </c>
      <c r="D90" s="3" t="str">
        <f t="shared" si="3"/>
        <v>N05_21</v>
      </c>
      <c r="E90">
        <f t="shared" si="4"/>
        <v>91</v>
      </c>
      <c r="F90">
        <f t="shared" si="5"/>
        <v>167</v>
      </c>
    </row>
    <row r="91" spans="1:6" x14ac:dyDescent="0.2">
      <c r="A91" s="2" t="s">
        <v>151</v>
      </c>
      <c r="B91" t="s">
        <v>146</v>
      </c>
      <c r="C91" s="2" t="s">
        <v>97</v>
      </c>
      <c r="D91" s="3" t="str">
        <f t="shared" si="3"/>
        <v>N05_22</v>
      </c>
      <c r="E91">
        <f t="shared" si="4"/>
        <v>127</v>
      </c>
      <c r="F91">
        <f t="shared" si="5"/>
        <v>167</v>
      </c>
    </row>
    <row r="92" spans="1:6" x14ac:dyDescent="0.2">
      <c r="A92" s="2"/>
    </row>
    <row r="93" spans="1:6" x14ac:dyDescent="0.2">
      <c r="A93" s="2"/>
    </row>
    <row r="94" spans="1:6" x14ac:dyDescent="0.2">
      <c r="A94" s="2"/>
    </row>
    <row r="95" spans="1:6" x14ac:dyDescent="0.2">
      <c r="A95" s="2"/>
    </row>
    <row r="96" spans="1:6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TourInfo</vt:lpstr>
      <vt:lpstr>Map 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2022-10-17T13:17:22Z</dcterms:created>
  <dcterms:modified xsi:type="dcterms:W3CDTF">2022-10-23T15:11:41Z</dcterms:modified>
</cp:coreProperties>
</file>