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drawings/drawing16.xml" ContentType="application/vnd.openxmlformats-officedocument.drawing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7.xml" ContentType="application/vnd.openxmlformats-officedocument.drawing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0.xml" ContentType="application/vnd.openxmlformats-officedocument.drawing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-120" yWindow="-120" windowWidth="24240" windowHeight="13140" tabRatio="769" firstSheet="11" activeTab="19"/>
  </bookViews>
  <sheets>
    <sheet name="Круговая" sheetId="1" r:id="rId1"/>
    <sheet name="ЗАДАНИЕ1" sheetId="4" r:id="rId2"/>
    <sheet name="Термометр" sheetId="7" r:id="rId3"/>
    <sheet name="ЗАДАНИЕ2" sheetId="8" r:id="rId4"/>
    <sheet name="Спидометр 1" sheetId="9" r:id="rId5"/>
    <sheet name="Спидометр 2" sheetId="37" r:id="rId6"/>
    <sheet name="Пузырьковая 1" sheetId="11" r:id="rId7"/>
    <sheet name="Пузырьковая 2" sheetId="12" r:id="rId8"/>
    <sheet name="Пузырьковая 3" sheetId="13" r:id="rId9"/>
    <sheet name="ЗАДАНИЕ3" sheetId="14" r:id="rId10"/>
    <sheet name="Гант 1(УФ)" sheetId="30" r:id="rId11"/>
    <sheet name="Гант 1 (УФ проф)" sheetId="31" r:id="rId12"/>
    <sheet name="Гант 1 (УФ раб.день)" sheetId="32" r:id="rId13"/>
    <sheet name="Гант 2 (Диаграмма)" sheetId="33" r:id="rId14"/>
    <sheet name="Гант 2 (Диаграмма %)" sheetId="36" r:id="rId15"/>
    <sheet name="Гант 3 (календарь проекта)" sheetId="35" r:id="rId16"/>
    <sheet name="Торнадо 1" sheetId="23" r:id="rId17"/>
    <sheet name="ЗАДАНИЕ4" sheetId="24" r:id="rId18"/>
    <sheet name="Водопад 1" sheetId="26" r:id="rId19"/>
    <sheet name="Водопад 2" sheetId="28" r:id="rId20"/>
    <sheet name="ЗАДАНИЕ5" sheetId="29" r:id="rId21"/>
  </sheets>
  <externalReferences>
    <externalReference r:id="rId22"/>
  </externalReferences>
  <definedNames>
    <definedName name="Июнь_Влажность">[1]!Таблица3[Влажность %]</definedName>
    <definedName name="июнь_темп">[1]!Таблица3[[дневная t]:[ночная t]]</definedName>
  </definedNames>
  <calcPr calcId="162913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26" l="1"/>
  <c r="C8" i="26" s="1"/>
  <c r="C9" i="26" s="1"/>
  <c r="C10" i="26" s="1"/>
  <c r="C11" i="26" s="1"/>
  <c r="C12" i="26" s="1"/>
  <c r="C13" i="26" s="1"/>
  <c r="C14" i="26" s="1"/>
  <c r="C15" i="26" s="1"/>
  <c r="C16" i="26" s="1"/>
  <c r="C6" i="26"/>
  <c r="F3" i="30"/>
  <c r="G3" i="30" s="1"/>
  <c r="H3" i="30" s="1"/>
  <c r="I3" i="30" s="1"/>
  <c r="J3" i="30" s="1"/>
  <c r="K3" i="30" s="1"/>
  <c r="L3" i="30" s="1"/>
  <c r="M3" i="30" s="1"/>
  <c r="N3" i="30" s="1"/>
  <c r="O3" i="30" s="1"/>
  <c r="P3" i="30" s="1"/>
  <c r="Q3" i="30" s="1"/>
  <c r="R3" i="30" s="1"/>
  <c r="S3" i="30" s="1"/>
  <c r="T3" i="30" s="1"/>
  <c r="U3" i="30" s="1"/>
  <c r="V3" i="30" s="1"/>
  <c r="W3" i="30" s="1"/>
  <c r="X3" i="30" s="1"/>
  <c r="Y3" i="30" s="1"/>
  <c r="Z3" i="30" s="1"/>
  <c r="AA3" i="30" s="1"/>
  <c r="AB3" i="30" s="1"/>
  <c r="AC3" i="30" s="1"/>
  <c r="AD3" i="30" s="1"/>
  <c r="AE3" i="30" s="1"/>
  <c r="AF3" i="30" s="1"/>
  <c r="AG3" i="30" s="1"/>
  <c r="AH3" i="30" s="1"/>
  <c r="AI3" i="30" s="1"/>
  <c r="AJ3" i="30" s="1"/>
  <c r="AK3" i="30" s="1"/>
  <c r="AL3" i="30" s="1"/>
  <c r="AM3" i="30" s="1"/>
  <c r="AN3" i="30" s="1"/>
  <c r="AO3" i="30" s="1"/>
  <c r="AP3" i="30" s="1"/>
  <c r="AQ3" i="30" s="1"/>
  <c r="B7" i="37" l="1"/>
  <c r="C6" i="37" s="1"/>
  <c r="B7" i="9"/>
  <c r="G3" i="31" l="1"/>
  <c r="H3" i="31"/>
  <c r="I3" i="31" s="1"/>
  <c r="J3" i="31" s="1"/>
  <c r="K3" i="31" s="1"/>
  <c r="L3" i="31" s="1"/>
  <c r="M3" i="31" s="1"/>
  <c r="N3" i="31" s="1"/>
  <c r="O3" i="31" s="1"/>
  <c r="P3" i="31" s="1"/>
  <c r="Q3" i="31" s="1"/>
  <c r="R3" i="31" s="1"/>
  <c r="S3" i="31" s="1"/>
  <c r="T3" i="31" s="1"/>
  <c r="U3" i="31" s="1"/>
  <c r="V3" i="31" s="1"/>
  <c r="W3" i="31" s="1"/>
  <c r="X3" i="31" s="1"/>
  <c r="Y3" i="31" s="1"/>
  <c r="Z3" i="31" s="1"/>
  <c r="AA3" i="31" s="1"/>
  <c r="AB3" i="31" s="1"/>
  <c r="AC3" i="31" s="1"/>
  <c r="AD3" i="31" s="1"/>
  <c r="AE3" i="31" s="1"/>
  <c r="AF3" i="31" s="1"/>
  <c r="AG3" i="31" s="1"/>
  <c r="H5" i="36" l="1"/>
  <c r="I5" i="36" s="1"/>
  <c r="H6" i="36"/>
  <c r="I6" i="36" s="1"/>
  <c r="H7" i="36"/>
  <c r="I7" i="36" s="1"/>
  <c r="H8" i="36"/>
  <c r="I8" i="36" s="1"/>
  <c r="H9" i="36"/>
  <c r="I9" i="36" s="1"/>
  <c r="H10" i="36"/>
  <c r="I10" i="36" s="1"/>
  <c r="H11" i="36"/>
  <c r="I11" i="36" s="1"/>
  <c r="H12" i="36"/>
  <c r="I12" i="36" s="1"/>
  <c r="H4" i="36"/>
  <c r="I4" i="36" s="1"/>
  <c r="F4" i="36"/>
  <c r="C5" i="36" s="1"/>
  <c r="F5" i="36" s="1"/>
  <c r="C6" i="36" s="1"/>
  <c r="F6" i="36" s="1"/>
  <c r="C7" i="36" s="1"/>
  <c r="F7" i="36" s="1"/>
  <c r="C8" i="36" s="1"/>
  <c r="F8" i="36" s="1"/>
  <c r="C9" i="36" s="1"/>
  <c r="F9" i="36" s="1"/>
  <c r="C10" i="36" s="1"/>
  <c r="F10" i="36" s="1"/>
  <c r="C11" i="36" s="1"/>
  <c r="F11" i="36" s="1"/>
  <c r="C12" i="36" s="1"/>
  <c r="F12" i="36" s="1"/>
  <c r="F4" i="33" l="1"/>
  <c r="C5" i="33" s="1"/>
  <c r="F5" i="33" s="1"/>
  <c r="C6" i="33" s="1"/>
  <c r="F6" i="33" s="1"/>
  <c r="C7" i="33" s="1"/>
  <c r="F7" i="33" s="1"/>
  <c r="C8" i="33" s="1"/>
  <c r="F8" i="33" s="1"/>
  <c r="C9" i="33" s="1"/>
  <c r="F9" i="33" s="1"/>
  <c r="C10" i="33" s="1"/>
  <c r="F10" i="33" s="1"/>
  <c r="C11" i="33" s="1"/>
  <c r="F11" i="33" s="1"/>
  <c r="C12" i="33" s="1"/>
  <c r="F12" i="33" s="1"/>
  <c r="F4" i="32"/>
  <c r="C5" i="32" s="1"/>
  <c r="F5" i="32" s="1"/>
  <c r="C6" i="32" s="1"/>
  <c r="F6" i="32" s="1"/>
  <c r="C7" i="32" s="1"/>
  <c r="F7" i="32" s="1"/>
  <c r="C8" i="32" s="1"/>
  <c r="F8" i="32" s="1"/>
  <c r="C9" i="32" s="1"/>
  <c r="F9" i="32" s="1"/>
  <c r="C10" i="32" s="1"/>
  <c r="F10" i="32" s="1"/>
  <c r="C11" i="32" s="1"/>
  <c r="F11" i="32" s="1"/>
  <c r="C12" i="32" s="1"/>
  <c r="F12" i="32" s="1"/>
  <c r="G3" i="32"/>
  <c r="H3" i="32" s="1"/>
  <c r="I3" i="32" s="1"/>
  <c r="J3" i="32" s="1"/>
  <c r="K3" i="32" s="1"/>
  <c r="L3" i="32" s="1"/>
  <c r="M3" i="32" s="1"/>
  <c r="N3" i="32" s="1"/>
  <c r="O3" i="32" s="1"/>
  <c r="P3" i="32" s="1"/>
  <c r="Q3" i="32" s="1"/>
  <c r="R3" i="32" s="1"/>
  <c r="S3" i="32" s="1"/>
  <c r="T3" i="32" s="1"/>
  <c r="U3" i="32" s="1"/>
  <c r="V3" i="32" s="1"/>
  <c r="W3" i="32" s="1"/>
  <c r="X3" i="32" s="1"/>
  <c r="Y3" i="32" s="1"/>
  <c r="Z3" i="32" s="1"/>
  <c r="AA3" i="32" s="1"/>
  <c r="AB3" i="32" s="1"/>
  <c r="AC3" i="32" s="1"/>
  <c r="AD3" i="32" s="1"/>
  <c r="AE3" i="32" s="1"/>
  <c r="AF3" i="32" s="1"/>
  <c r="AG3" i="32" s="1"/>
  <c r="F4" i="31"/>
  <c r="C5" i="31" s="1"/>
  <c r="F5" i="31" s="1"/>
  <c r="C6" i="31" s="1"/>
  <c r="F6" i="31" s="1"/>
  <c r="C7" i="31" s="1"/>
  <c r="F7" i="31" s="1"/>
  <c r="C8" i="31" s="1"/>
  <c r="F8" i="31" s="1"/>
  <c r="C9" i="31" s="1"/>
  <c r="F9" i="31" s="1"/>
  <c r="C10" i="31" s="1"/>
  <c r="F10" i="31" s="1"/>
  <c r="C11" i="31" s="1"/>
  <c r="F11" i="31" s="1"/>
  <c r="C12" i="31" s="1"/>
  <c r="F12" i="31" s="1"/>
  <c r="E4" i="30"/>
  <c r="C5" i="30" s="1"/>
  <c r="E5" i="30" s="1"/>
  <c r="C6" i="30" s="1"/>
  <c r="E6" i="30" s="1"/>
  <c r="C7" i="30" s="1"/>
  <c r="E7" i="30" s="1"/>
  <c r="C8" i="30" s="1"/>
  <c r="E8" i="30" s="1"/>
  <c r="C9" i="30" s="1"/>
  <c r="E9" i="30" s="1"/>
  <c r="C10" i="30" s="1"/>
  <c r="E10" i="30" s="1"/>
  <c r="C11" i="30" s="1"/>
  <c r="E11" i="30" s="1"/>
  <c r="C12" i="30" s="1"/>
  <c r="E12" i="30" s="1"/>
  <c r="E5" i="28" l="1"/>
  <c r="D6" i="28" s="1"/>
  <c r="E6" i="28" s="1"/>
  <c r="D7" i="28" s="1"/>
  <c r="E7" i="28" s="1"/>
  <c r="D8" i="28" s="1"/>
  <c r="E8" i="28" s="1"/>
  <c r="D9" i="28" s="1"/>
  <c r="E9" i="28" s="1"/>
  <c r="D10" i="28" s="1"/>
  <c r="E10" i="28" s="1"/>
  <c r="D11" i="28" s="1"/>
  <c r="E11" i="28" s="1"/>
  <c r="D12" i="28" s="1"/>
  <c r="E12" i="28" s="1"/>
  <c r="D13" i="28" s="1"/>
  <c r="E13" i="28" s="1"/>
  <c r="D14" i="28" s="1"/>
  <c r="E14" i="28" s="1"/>
  <c r="D15" i="28" s="1"/>
  <c r="E15" i="28" s="1"/>
  <c r="D16" i="28" s="1"/>
  <c r="E16" i="28" s="1"/>
  <c r="F27" i="12" l="1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I12" i="12"/>
  <c r="F12" i="12"/>
  <c r="I11" i="12"/>
  <c r="F11" i="12"/>
  <c r="I10" i="12"/>
  <c r="F10" i="12"/>
  <c r="I9" i="12"/>
  <c r="F9" i="12"/>
  <c r="I8" i="12"/>
  <c r="F8" i="12"/>
  <c r="I7" i="12"/>
  <c r="F7" i="12"/>
  <c r="I6" i="12"/>
  <c r="F6" i="12"/>
  <c r="I5" i="12"/>
  <c r="F5" i="12"/>
  <c r="I4" i="12"/>
  <c r="F4" i="12"/>
  <c r="B12" i="9" l="1"/>
</calcChain>
</file>

<file path=xl/sharedStrings.xml><?xml version="1.0" encoding="utf-8"?>
<sst xmlns="http://schemas.openxmlformats.org/spreadsheetml/2006/main" count="638" uniqueCount="400">
  <si>
    <t>Газпром</t>
  </si>
  <si>
    <t>Лукойл</t>
  </si>
  <si>
    <t>Сбербанк</t>
  </si>
  <si>
    <t>ВТБ</t>
  </si>
  <si>
    <t>Пятёрочка</t>
  </si>
  <si>
    <t>Магнит</t>
  </si>
  <si>
    <t>Дикси</t>
  </si>
  <si>
    <t>Аэрофлот</t>
  </si>
  <si>
    <t>Ашан</t>
  </si>
  <si>
    <t>Клиент</t>
  </si>
  <si>
    <t>Продажи по клиентам</t>
  </si>
  <si>
    <t>Сумма</t>
  </si>
  <si>
    <t>Фамилия И.</t>
  </si>
  <si>
    <t>Бутылкин М.</t>
  </si>
  <si>
    <t>Великий Д.</t>
  </si>
  <si>
    <t>Денежкина О.</t>
  </si>
  <si>
    <t>Жуликов М.</t>
  </si>
  <si>
    <t>Лентяева А.</t>
  </si>
  <si>
    <t>Малоедова А.</t>
  </si>
  <si>
    <t>Чириков К.</t>
  </si>
  <si>
    <t>Чудакова М.</t>
  </si>
  <si>
    <t>Продажи</t>
  </si>
  <si>
    <t>Продажи сотрудников</t>
  </si>
  <si>
    <t>(Анализ лучших и худших)</t>
  </si>
  <si>
    <t>Выполнение планов сотрудниками</t>
  </si>
  <si>
    <t>Максимум</t>
  </si>
  <si>
    <t>Минимум</t>
  </si>
  <si>
    <t>Факт</t>
  </si>
  <si>
    <t>Анализ деятельности Регионов</t>
  </si>
  <si>
    <t>Регион</t>
  </si>
  <si>
    <t>План</t>
  </si>
  <si>
    <t>Цель</t>
  </si>
  <si>
    <t>Западный</t>
  </si>
  <si>
    <t>Центральный</t>
  </si>
  <si>
    <t>Южный</t>
  </si>
  <si>
    <t>Северный</t>
  </si>
  <si>
    <t>Восточный</t>
  </si>
  <si>
    <t>Выполнение плана продаж</t>
  </si>
  <si>
    <t>Шкала</t>
  </si>
  <si>
    <t>Красная зона</t>
  </si>
  <si>
    <t>Желтая зона</t>
  </si>
  <si>
    <t>Зелёная зона</t>
  </si>
  <si>
    <t>Пусто</t>
  </si>
  <si>
    <t>Стрелка</t>
  </si>
  <si>
    <t>Толщина</t>
  </si>
  <si>
    <t>Изучение доли в отраслевом рынке</t>
  </si>
  <si>
    <t>Компания</t>
  </si>
  <si>
    <t>Количество товаров</t>
  </si>
  <si>
    <t>Доля рынка, %</t>
  </si>
  <si>
    <t>ЗАО "Альянс"</t>
  </si>
  <si>
    <t>ЗАО "Огонек"</t>
  </si>
  <si>
    <t>ООО "Дровосек"</t>
  </si>
  <si>
    <t>ООО "Садовод"</t>
  </si>
  <si>
    <t>ООО "Лесник"</t>
  </si>
  <si>
    <t>Статистика обращений в службу поддержки</t>
  </si>
  <si>
    <t>Время</t>
  </si>
  <si>
    <t>День</t>
  </si>
  <si>
    <t>Число обращений</t>
  </si>
  <si>
    <t>Часы</t>
  </si>
  <si>
    <t>Структура продаж по округам РФ</t>
  </si>
  <si>
    <t>X</t>
  </si>
  <si>
    <t>Y</t>
  </si>
  <si>
    <t>Северо-Западный</t>
  </si>
  <si>
    <t>Дальневосточный</t>
  </si>
  <si>
    <t>Сибирский</t>
  </si>
  <si>
    <t>Уральский</t>
  </si>
  <si>
    <t>Приволжский</t>
  </si>
  <si>
    <t>Субъект РФ, в состав которого входит город</t>
  </si>
  <si>
    <t>Города</t>
  </si>
  <si>
    <t>На 1 января 2015 года</t>
  </si>
  <si>
    <t>На 1 января 2014 года</t>
  </si>
  <si>
    <t>Алтайский край</t>
  </si>
  <si>
    <t>г. Барнаул</t>
  </si>
  <si>
    <t>г. Бийск</t>
  </si>
  <si>
    <t>г. Рубцовск</t>
  </si>
  <si>
    <t>Архангельская обл.  без Ненецкого а.о.</t>
  </si>
  <si>
    <t>г. Северодвинск</t>
  </si>
  <si>
    <t>Архангельская обл. без Ненецкого а.о.</t>
  </si>
  <si>
    <t>г. Архангельск</t>
  </si>
  <si>
    <t>Астраханская область</t>
  </si>
  <si>
    <t>г. Астрахань</t>
  </si>
  <si>
    <t>Белгородская область</t>
  </si>
  <si>
    <t>г. Белгород</t>
  </si>
  <si>
    <t>г. Старый Оскол</t>
  </si>
  <si>
    <t>Брянская область</t>
  </si>
  <si>
    <t>г. Брянск</t>
  </si>
  <si>
    <t>Владимирская область</t>
  </si>
  <si>
    <t>г. Владимир</t>
  </si>
  <si>
    <t>г. Ковров</t>
  </si>
  <si>
    <t>г. Муром</t>
  </si>
  <si>
    <t>Волгоградская область</t>
  </si>
  <si>
    <t>г. Волгоград</t>
  </si>
  <si>
    <t>г. Волжский</t>
  </si>
  <si>
    <t>г. Камышин</t>
  </si>
  <si>
    <t>Вологодская область</t>
  </si>
  <si>
    <t>г. Череповец</t>
  </si>
  <si>
    <t>г. Вологда</t>
  </si>
  <si>
    <t>Воронежская область</t>
  </si>
  <si>
    <t>г. Воронеж</t>
  </si>
  <si>
    <t>г. Москва</t>
  </si>
  <si>
    <t>г. Санкт-Петербург</t>
  </si>
  <si>
    <t>г. Севастополь</t>
  </si>
  <si>
    <t>Забайкальский край</t>
  </si>
  <si>
    <t>г. Чита</t>
  </si>
  <si>
    <t>Ивановская область</t>
  </si>
  <si>
    <t>г. Иваново</t>
  </si>
  <si>
    <t>Иркутская область</t>
  </si>
  <si>
    <t>г. Иркутск</t>
  </si>
  <si>
    <t>г. Братск</t>
  </si>
  <si>
    <t>г. Ангарск</t>
  </si>
  <si>
    <t>Кабардино-Балкарская Респ.</t>
  </si>
  <si>
    <t>г. Нальчик</t>
  </si>
  <si>
    <t>Калининградская область</t>
  </si>
  <si>
    <t>г. Калининград</t>
  </si>
  <si>
    <t>Калужская область</t>
  </si>
  <si>
    <t>г. Калуга</t>
  </si>
  <si>
    <t>г. Обнинск</t>
  </si>
  <si>
    <t>Камчатский край</t>
  </si>
  <si>
    <t>г. Петропавловск-Камчатский</t>
  </si>
  <si>
    <t>Карачаево-Черкесская Респ.</t>
  </si>
  <si>
    <t>г. Черкесск</t>
  </si>
  <si>
    <t>Кемеровская область</t>
  </si>
  <si>
    <t>г. Новокузнецк</t>
  </si>
  <si>
    <t>г. Кемерово</t>
  </si>
  <si>
    <t>г. Прокопьевск</t>
  </si>
  <si>
    <t>Кировская область</t>
  </si>
  <si>
    <t>г. Киров</t>
  </si>
  <si>
    <t>Костромская область</t>
  </si>
  <si>
    <t>г. Кострома</t>
  </si>
  <si>
    <t>Краснодарский край</t>
  </si>
  <si>
    <t>г. Краснодар</t>
  </si>
  <si>
    <t>г. Сочи</t>
  </si>
  <si>
    <t>г. Новороссийск</t>
  </si>
  <si>
    <t>г. Армавир</t>
  </si>
  <si>
    <t>Красноярский край</t>
  </si>
  <si>
    <t>г. Красноярск</t>
  </si>
  <si>
    <t>г. Норильск</t>
  </si>
  <si>
    <t>г. Ачинск</t>
  </si>
  <si>
    <t>Курганская область</t>
  </si>
  <si>
    <t>г. Курган</t>
  </si>
  <si>
    <t>Курская область</t>
  </si>
  <si>
    <t>г. Курск</t>
  </si>
  <si>
    <t>Липецкая область</t>
  </si>
  <si>
    <t>г. Липецк</t>
  </si>
  <si>
    <t>г. Елец</t>
  </si>
  <si>
    <t>Московская область</t>
  </si>
  <si>
    <t>г. Балашиха</t>
  </si>
  <si>
    <t>г. Химки</t>
  </si>
  <si>
    <t>г. Подольск</t>
  </si>
  <si>
    <t>г. Королёв </t>
  </si>
  <si>
    <t>г. Люберцы</t>
  </si>
  <si>
    <t>г. Мытищи</t>
  </si>
  <si>
    <t>г. Электросталь</t>
  </si>
  <si>
    <t>г. Железнодорожный</t>
  </si>
  <si>
    <t>г. Коломна</t>
  </si>
  <si>
    <t>г. Одинцово</t>
  </si>
  <si>
    <t>г. Красногорск</t>
  </si>
  <si>
    <t>г. Серпухов</t>
  </si>
  <si>
    <t>г. Орехово-Зуево</t>
  </si>
  <si>
    <t>г. Щёлково</t>
  </si>
  <si>
    <t>г. Домодедово</t>
  </si>
  <si>
    <t>г. Пушкино</t>
  </si>
  <si>
    <t>г. Жуковский</t>
  </si>
  <si>
    <t>г. Раменское</t>
  </si>
  <si>
    <t>г. Сергиев Посад</t>
  </si>
  <si>
    <t>г. Ногинск</t>
  </si>
  <si>
    <t>Мурманская область</t>
  </si>
  <si>
    <t>г. Мурманск</t>
  </si>
  <si>
    <t>Нижегородская область</t>
  </si>
  <si>
    <t>г. Нижний Новгород</t>
  </si>
  <si>
    <t>г. Дзержинск</t>
  </si>
  <si>
    <t>г. Арзамас</t>
  </si>
  <si>
    <t>Новгородская область</t>
  </si>
  <si>
    <t>г. Великий Новгород</t>
  </si>
  <si>
    <t>Новосибирская область</t>
  </si>
  <si>
    <t>г. Новосибирск</t>
  </si>
  <si>
    <t>г. Бердск</t>
  </si>
  <si>
    <t>Омская область</t>
  </si>
  <si>
    <t>г. Омск</t>
  </si>
  <si>
    <t>Оренбургская область</t>
  </si>
  <si>
    <t>г. Оренбург</t>
  </si>
  <si>
    <t>г. Орск</t>
  </si>
  <si>
    <t>Орловская область</t>
  </si>
  <si>
    <t>г. Орёл</t>
  </si>
  <si>
    <t>Пензенская область</t>
  </si>
  <si>
    <t>г. Пенза</t>
  </si>
  <si>
    <t>Пермский край</t>
  </si>
  <si>
    <t>г. Пермь</t>
  </si>
  <si>
    <t>г. Березники</t>
  </si>
  <si>
    <t>Приморский край</t>
  </si>
  <si>
    <t>г. Владивосток</t>
  </si>
  <si>
    <t>г. Уссурийск</t>
  </si>
  <si>
    <t>г. Находка</t>
  </si>
  <si>
    <t>г. Артем</t>
  </si>
  <si>
    <t>Псковская область</t>
  </si>
  <si>
    <t>г. Псков</t>
  </si>
  <si>
    <t>Респ. Северная Осетия-Алания</t>
  </si>
  <si>
    <t>г. Владикавказ</t>
  </si>
  <si>
    <t>Республика Адыгея</t>
  </si>
  <si>
    <t>г. Майкоп</t>
  </si>
  <si>
    <t>Республика Башкортостан</t>
  </si>
  <si>
    <t>г. Уфа</t>
  </si>
  <si>
    <t>г. Стерлитамак</t>
  </si>
  <si>
    <t>г. Салават</t>
  </si>
  <si>
    <t>г. Нефтекамск</t>
  </si>
  <si>
    <t>г. Октябрьский</t>
  </si>
  <si>
    <t>Республика Бурятия</t>
  </si>
  <si>
    <t>г. Улан - Удэ</t>
  </si>
  <si>
    <t>Республика Дагестан</t>
  </si>
  <si>
    <t>г. Махачкала</t>
  </si>
  <si>
    <t>г. Хасавюрт</t>
  </si>
  <si>
    <t>г. Дербент</t>
  </si>
  <si>
    <t>г. Каспийск</t>
  </si>
  <si>
    <t>Республика Ингушетия</t>
  </si>
  <si>
    <t>г. Назрань</t>
  </si>
  <si>
    <t>Республика Калмыкия</t>
  </si>
  <si>
    <t>г. Элиста</t>
  </si>
  <si>
    <t>Республика Карелия</t>
  </si>
  <si>
    <t>г. Петрозаводск</t>
  </si>
  <si>
    <t>Республика Коми</t>
  </si>
  <si>
    <t>г. Сыктывкар</t>
  </si>
  <si>
    <t>Республика Крым</t>
  </si>
  <si>
    <t>г. Симферополь</t>
  </si>
  <si>
    <t>г. Керчь</t>
  </si>
  <si>
    <t>г. Евпатория</t>
  </si>
  <si>
    <t>Республика Марий Эл</t>
  </si>
  <si>
    <t>г. Йошкар-Ола</t>
  </si>
  <si>
    <t>Республика Мордовия</t>
  </si>
  <si>
    <t>г. Саранск</t>
  </si>
  <si>
    <t>Республика Саха (Якутия)</t>
  </si>
  <si>
    <t>г. Якутск</t>
  </si>
  <si>
    <t>Республика Татарстан</t>
  </si>
  <si>
    <t>г. Казань</t>
  </si>
  <si>
    <t>г. Набережные Челны</t>
  </si>
  <si>
    <t>г. Нижнекамск</t>
  </si>
  <si>
    <t>г. Альметьевск</t>
  </si>
  <si>
    <t>Республика Тыва</t>
  </si>
  <si>
    <t>г. Кызыл</t>
  </si>
  <si>
    <t>Республика Хакасия</t>
  </si>
  <si>
    <t>г. Абакан</t>
  </si>
  <si>
    <t>Ростовская область</t>
  </si>
  <si>
    <t>г. Ростов-на-Дону</t>
  </si>
  <si>
    <t>г. Таганрог</t>
  </si>
  <si>
    <t>г. Шахты</t>
  </si>
  <si>
    <t>г. Новочеркасск</t>
  </si>
  <si>
    <t>г. Волгодонск</t>
  </si>
  <si>
    <t>г. Батайск</t>
  </si>
  <si>
    <t>г. Новошахтинск</t>
  </si>
  <si>
    <t>Рязанская область</t>
  </si>
  <si>
    <t>г. Рязань</t>
  </si>
  <si>
    <t>Самарская область</t>
  </si>
  <si>
    <t>г. Самара</t>
  </si>
  <si>
    <t>г. Тольятти</t>
  </si>
  <si>
    <t>г. Сызрань</t>
  </si>
  <si>
    <t>г. Новокуйбышевск</t>
  </si>
  <si>
    <t>Саратовская область</t>
  </si>
  <si>
    <t>г. Саратов</t>
  </si>
  <si>
    <t>г. Энгельс</t>
  </si>
  <si>
    <t>г. Балаково</t>
  </si>
  <si>
    <t>Сахалинская область</t>
  </si>
  <si>
    <t>г. Южно-Сахалинск</t>
  </si>
  <si>
    <t>Свердловская область</t>
  </si>
  <si>
    <t>г. Екатеринбург</t>
  </si>
  <si>
    <t>г. Нижний Тагил</t>
  </si>
  <si>
    <t>г. Каменск-Уральский</t>
  </si>
  <si>
    <t>г. Первоуральск</t>
  </si>
  <si>
    <t>Смоленская область</t>
  </si>
  <si>
    <t>г. Смоленск</t>
  </si>
  <si>
    <t>Ставропольский край</t>
  </si>
  <si>
    <t>г. Ставрополь</t>
  </si>
  <si>
    <t>г. Пятигорск</t>
  </si>
  <si>
    <t>г. Кисловодск</t>
  </si>
  <si>
    <t>г. Невинномысск</t>
  </si>
  <si>
    <t>г. Ессентуки</t>
  </si>
  <si>
    <t>Тамбовская область</t>
  </si>
  <si>
    <t>г. Тамбов</t>
  </si>
  <si>
    <t>Тверская область</t>
  </si>
  <si>
    <t>г. Тверь</t>
  </si>
  <si>
    <t>Томская область</t>
  </si>
  <si>
    <t>г. Томск</t>
  </si>
  <si>
    <t>г. Северск</t>
  </si>
  <si>
    <t>Тульская область</t>
  </si>
  <si>
    <t>г. Тула</t>
  </si>
  <si>
    <t>г. Новомосковск</t>
  </si>
  <si>
    <t>Тюменская область без а.о.</t>
  </si>
  <si>
    <t>г. Тюмень</t>
  </si>
  <si>
    <t>Удмуртская Республика</t>
  </si>
  <si>
    <t>г. Ижевск</t>
  </si>
  <si>
    <t>Ульяновская область</t>
  </si>
  <si>
    <t>г. Ульяновск</t>
  </si>
  <si>
    <t>г. Димитровград</t>
  </si>
  <si>
    <t>Хабаровский край</t>
  </si>
  <si>
    <t>г. Хабаровск</t>
  </si>
  <si>
    <t>г. Комсомольск-на-Амуре</t>
  </si>
  <si>
    <t>г. Благовещенск</t>
  </si>
  <si>
    <t>Ханты-Мансийский а.о.</t>
  </si>
  <si>
    <t>г. Сургут</t>
  </si>
  <si>
    <t>г. Нижневартовск</t>
  </si>
  <si>
    <t>г. Нефтеюганск</t>
  </si>
  <si>
    <t>Челябинская область</t>
  </si>
  <si>
    <t>г. Челябинск</t>
  </si>
  <si>
    <t>г. Магнитогорск</t>
  </si>
  <si>
    <t>г. Златоуст</t>
  </si>
  <si>
    <t>г. Миасс</t>
  </si>
  <si>
    <t>г. Копейск</t>
  </si>
  <si>
    <t>Чеченская Республика</t>
  </si>
  <si>
    <t>г. Грозный</t>
  </si>
  <si>
    <t>Чувашская Республика</t>
  </si>
  <si>
    <t>г. Чебоксары</t>
  </si>
  <si>
    <t>г. Новочебоксарск</t>
  </si>
  <si>
    <t>Ямало-Ненецкий а.о.</t>
  </si>
  <si>
    <t>г. Новый Уренгой</t>
  </si>
  <si>
    <t>г. Ноябрьск</t>
  </si>
  <si>
    <t>Ярославская область</t>
  </si>
  <si>
    <t>г. Ярославль</t>
  </si>
  <si>
    <t>г. Рыбинск</t>
  </si>
  <si>
    <t>График проведения рекламной акции</t>
  </si>
  <si>
    <t>№</t>
  </si>
  <si>
    <t>Задача</t>
  </si>
  <si>
    <t>Дата начала</t>
  </si>
  <si>
    <t>Продолжи-тельность (дней)</t>
  </si>
  <si>
    <t>Дата окончания</t>
  </si>
  <si>
    <t>Постановка целей и задач</t>
  </si>
  <si>
    <t>Подбор врем.персонала</t>
  </si>
  <si>
    <t>Обучение сотрудников</t>
  </si>
  <si>
    <t>Тестирование кандидатов</t>
  </si>
  <si>
    <t>Оформление договоров</t>
  </si>
  <si>
    <t>Завоз товара на точки продаж</t>
  </si>
  <si>
    <t>Проведение акции</t>
  </si>
  <si>
    <t>Подведение итогов</t>
  </si>
  <si>
    <t>Выплата запрплаты сотрудникам</t>
  </si>
  <si>
    <t>Шаг</t>
  </si>
  <si>
    <t>Задержка</t>
  </si>
  <si>
    <t>Праздники</t>
  </si>
  <si>
    <t>Распределение численности населения РФ по полу</t>
  </si>
  <si>
    <t>Численность, тыс. чел.</t>
  </si>
  <si>
    <t>Возраст (лет)</t>
  </si>
  <si>
    <t>мужчины</t>
  </si>
  <si>
    <t>женщины</t>
  </si>
  <si>
    <t>до 1 года</t>
  </si>
  <si>
    <t xml:space="preserve"> 1-4</t>
  </si>
  <si>
    <t xml:space="preserve"> 5-9</t>
  </si>
  <si>
    <t xml:space="preserve"> 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</si>
  <si>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</si>
  <si>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</si>
  <si>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</si>
  <si>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</si>
  <si>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</si>
  <si>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</si>
  <si>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</si>
  <si>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</si>
  <si>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</si>
  <si>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</si>
  <si>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</si>
  <si>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 и более</t>
  </si>
  <si>
    <t>Данные по численности взяты с сайта:</t>
  </si>
  <si>
    <t>http://www.gks.ru/wps/wcm/connect/rosstat_main/rosstat/ru/statistics/population/demography/</t>
  </si>
  <si>
    <t>Город</t>
  </si>
  <si>
    <t>Село</t>
  </si>
  <si>
    <t>Пример</t>
  </si>
  <si>
    <t>Изменение потока наличности</t>
  </si>
  <si>
    <t xml:space="preserve"> </t>
  </si>
  <si>
    <t>Невидимый столбец</t>
  </si>
  <si>
    <t>Минус</t>
  </si>
  <si>
    <t>Плюс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</si>
  <si>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</si>
  <si>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</si>
  <si>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</si>
  <si>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</si>
  <si>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</si>
  <si>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</si>
  <si>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</si>
  <si>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</si>
  <si>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</si>
  <si>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</si>
  <si>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</si>
  <si>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</si>
  <si>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Месяц</t>
  </si>
  <si>
    <t>Значение</t>
  </si>
  <si>
    <t>График 1</t>
  </si>
  <si>
    <t>График 2</t>
  </si>
  <si>
    <t>Анализ деятельности фирмы</t>
  </si>
  <si>
    <t>Статьи доходов/расходов</t>
  </si>
  <si>
    <t>Доход от продаж</t>
  </si>
  <si>
    <t>Доход от сервиса</t>
  </si>
  <si>
    <t>Выплата зарплаты сотрудникам</t>
  </si>
  <si>
    <t>Выплата премии сотрудникам</t>
  </si>
  <si>
    <t>Оплата телефонных переговоров</t>
  </si>
  <si>
    <t>Выплата дебиторской задолжности</t>
  </si>
  <si>
    <t>Аренда офиса</t>
  </si>
  <si>
    <t>Аренда авто</t>
  </si>
  <si>
    <t>Налоги</t>
  </si>
  <si>
    <t>Выручка</t>
  </si>
  <si>
    <t xml:space="preserve"> (на 1 января 2017 года)</t>
  </si>
  <si>
    <t>%</t>
  </si>
  <si>
    <t>Сделано</t>
  </si>
  <si>
    <t>Осталось</t>
  </si>
  <si>
    <t>Дата</t>
  </si>
  <si>
    <t>Линии</t>
  </si>
  <si>
    <t>Выноски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</si>
</sst>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-* #,##0.00\ _₽_-;\-* #,##0.00\ _₽_-;_-* &quot;-&quot;??\ _₽_-;_-@_-"/>
    <numFmt numFmtId="164" formatCode="#,##0&quot;  &quot;"/>
    <numFmt numFmtId="165" formatCode="_-* #,##0\ _₽_-;\-* #,##0\ _₽_-;_-* &quot;-&quot;??\ _₽_-;_-@_-"/>
    <numFmt numFmtId="166" formatCode="[$-F400]h:mm:ss\ AM/PM"/>
    <numFmt numFmtId="167" formatCode="_-* #,##0.000000\ _₽_-;\-* #,##0.000000\ _₽_-;_-* &quot;-&quot;??\ _₽_-;_-@_-"/>
    <numFmt numFmtId="168" formatCode="ddd"/>
    <numFmt numFmtId="169" formatCode="#;#;0"/>
    <numFmt numFmtId="170" formatCode="0;0"/>
  </numFmts>
  <fonts count="2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12"/>
      <color theme="0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1"/>
      <color theme="0"/>
      <name val="Arial"/>
      <family val="2"/>
      <charset val="204"/>
    </font>
    <font>
      <b/>
      <sz val="11"/>
      <name val="Arial"/>
      <family val="2"/>
      <charset val="204"/>
    </font>
    <font>
      <sz val="8"/>
      <color theme="1"/>
      <name val="Arial"/>
      <family val="2"/>
      <charset val="204"/>
    </font>
    <font>
      <sz val="18"/>
      <color theme="3"/>
      <name val="Calibri Light"/>
      <family val="2"/>
      <charset val="204"/>
      <scheme val="major"/>
    </font>
    <font>
      <b/>
      <sz val="11"/>
      <color theme="1"/>
      <name val="Calibri"/>
      <family val="2"/>
      <charset val="204"/>
      <scheme val="minor"/>
    </font>
    <font>
      <b/>
      <sz val="11"/>
      <color theme="0" tint="-0.499984740745262"/>
      <name val="Arial"/>
      <family val="2"/>
      <charset val="204"/>
    </font>
    <font>
      <b/>
      <sz val="11"/>
      <color rgb="FFFF0000"/>
      <name val="Arial"/>
      <family val="2"/>
      <charset val="204"/>
    </font>
    <font>
      <b/>
      <sz val="14"/>
      <color theme="3"/>
      <name val="Arial"/>
      <family val="2"/>
      <charset val="204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Arial"/>
      <family val="2"/>
      <charset val="204"/>
    </font>
    <font>
      <b/>
      <sz val="16"/>
      <color theme="1"/>
      <name val="Arial"/>
      <family val="2"/>
      <charset val="204"/>
    </font>
    <font>
      <b/>
      <sz val="16"/>
      <name val="Arial"/>
      <family val="2"/>
      <charset val="204"/>
    </font>
    <font>
      <sz val="9"/>
      <color theme="1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8"/>
      <color theme="10"/>
      <name val="Calibri"/>
      <family val="2"/>
      <charset val="204"/>
      <scheme val="minor"/>
    </font>
    <font>
      <sz val="11"/>
      <color theme="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5" fillId="0" borderId="0"/>
    <xf numFmtId="0" fontId="21" fillId="0" borderId="0" applyNumberFormat="0" applyFill="0" applyBorder="0" applyAlignment="0" applyProtection="0"/>
  </cellStyleXfs>
  <cellXfs count="113">
    <xf numFmtId="0" fontId="0" fillId="0" borderId="0" xfId="0"/>
    <xf numFmtId="0" fontId="4" fillId="3" borderId="0" xfId="0" applyFont="1" applyFill="1" applyAlignment="1">
      <alignment horizontal="center" vertical="center"/>
    </xf>
    <xf numFmtId="0" fontId="4" fillId="0" borderId="0" xfId="0" applyFont="1"/>
    <xf numFmtId="164" fontId="4" fillId="3" borderId="1" xfId="0" applyNumberFormat="1" applyFont="1" applyFill="1" applyBorder="1" applyAlignment="1">
      <alignment horizontal="right" vertical="center"/>
    </xf>
    <xf numFmtId="0" fontId="5" fillId="3" borderId="0" xfId="0" applyFont="1" applyFill="1" applyAlignment="1">
      <alignment horizontal="left" vertical="center" indent="1"/>
    </xf>
    <xf numFmtId="164" fontId="5" fillId="3" borderId="0" xfId="0" applyNumberFormat="1" applyFont="1" applyFill="1" applyAlignment="1">
      <alignment horizontal="right" vertical="center"/>
    </xf>
    <xf numFmtId="0" fontId="6" fillId="3" borderId="0" xfId="0" applyFont="1" applyFill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164" fontId="4" fillId="0" borderId="1" xfId="0" applyNumberFormat="1" applyFont="1" applyFill="1" applyBorder="1" applyAlignment="1">
      <alignment horizontal="right" vertical="center"/>
    </xf>
    <xf numFmtId="0" fontId="4" fillId="3" borderId="0" xfId="0" applyFont="1" applyFill="1"/>
    <xf numFmtId="0" fontId="3" fillId="4" borderId="1" xfId="2" applyFont="1" applyFill="1" applyBorder="1" applyAlignment="1">
      <alignment horizontal="center" vertical="center"/>
    </xf>
    <xf numFmtId="0" fontId="8" fillId="4" borderId="2" xfId="0" applyNumberFormat="1" applyFont="1" applyFill="1" applyBorder="1" applyAlignment="1">
      <alignment horizontal="center" vertical="center" wrapText="1"/>
    </xf>
    <xf numFmtId="0" fontId="4" fillId="0" borderId="2" xfId="1" applyNumberFormat="1" applyFont="1" applyBorder="1"/>
    <xf numFmtId="165" fontId="4" fillId="0" borderId="2" xfId="1" applyNumberFormat="1" applyFont="1" applyBorder="1"/>
    <xf numFmtId="0" fontId="6" fillId="0" borderId="0" xfId="0" applyFont="1"/>
    <xf numFmtId="0" fontId="9" fillId="0" borderId="0" xfId="0" applyFont="1" applyAlignment="1">
      <alignment vertical="top"/>
    </xf>
    <xf numFmtId="0" fontId="6" fillId="3" borderId="0" xfId="0" applyFont="1" applyFill="1"/>
    <xf numFmtId="0" fontId="0" fillId="3" borderId="0" xfId="0" applyFill="1"/>
    <xf numFmtId="9" fontId="0" fillId="3" borderId="0" xfId="0" applyNumberFormat="1" applyFill="1"/>
    <xf numFmtId="0" fontId="4" fillId="3" borderId="2" xfId="1" applyNumberFormat="1" applyFont="1" applyFill="1" applyBorder="1"/>
    <xf numFmtId="165" fontId="12" fillId="3" borderId="2" xfId="1" applyNumberFormat="1" applyFont="1" applyFill="1" applyBorder="1"/>
    <xf numFmtId="165" fontId="13" fillId="3" borderId="2" xfId="1" applyNumberFormat="1" applyFont="1" applyFill="1" applyBorder="1"/>
    <xf numFmtId="165" fontId="3" fillId="3" borderId="2" xfId="1" applyNumberFormat="1" applyFont="1" applyFill="1" applyBorder="1"/>
    <xf numFmtId="0" fontId="6" fillId="3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2" xfId="1" applyNumberFormat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14" fillId="0" borderId="0" xfId="4" applyFont="1" applyFill="1" applyAlignment="1">
      <alignment vertical="center"/>
    </xf>
    <xf numFmtId="0" fontId="15" fillId="0" borderId="0" xfId="5" applyFill="1"/>
    <xf numFmtId="0" fontId="11" fillId="0" borderId="0" xfId="5" applyFont="1" applyFill="1"/>
    <xf numFmtId="0" fontId="15" fillId="5" borderId="1" xfId="5" applyFill="1" applyBorder="1" applyAlignment="1">
      <alignment horizontal="right"/>
    </xf>
    <xf numFmtId="0" fontId="15" fillId="5" borderId="1" xfId="5" applyFill="1" applyBorder="1"/>
    <xf numFmtId="0" fontId="15" fillId="6" borderId="1" xfId="5" applyFill="1" applyBorder="1" applyAlignment="1">
      <alignment horizontal="right"/>
    </xf>
    <xf numFmtId="0" fontId="15" fillId="6" borderId="1" xfId="5" applyFill="1" applyBorder="1"/>
    <xf numFmtId="0" fontId="15" fillId="4" borderId="1" xfId="5" applyFill="1" applyBorder="1" applyAlignment="1">
      <alignment horizontal="right"/>
    </xf>
    <xf numFmtId="0" fontId="15" fillId="4" borderId="1" xfId="5" applyFill="1" applyBorder="1"/>
    <xf numFmtId="0" fontId="15" fillId="0" borderId="1" xfId="5" applyFill="1" applyBorder="1" applyAlignment="1">
      <alignment horizontal="right"/>
    </xf>
    <xf numFmtId="0" fontId="15" fillId="0" borderId="1" xfId="5" applyFill="1" applyBorder="1"/>
    <xf numFmtId="0" fontId="16" fillId="7" borderId="1" xfId="5" applyFont="1" applyFill="1" applyBorder="1"/>
    <xf numFmtId="0" fontId="17" fillId="0" borderId="0" xfId="0" applyFont="1"/>
    <xf numFmtId="0" fontId="4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165" fontId="4" fillId="0" borderId="1" xfId="1" applyNumberFormat="1" applyFont="1" applyBorder="1"/>
    <xf numFmtId="9" fontId="4" fillId="0" borderId="1" xfId="3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0" xfId="1" applyNumberFormat="1" applyFont="1"/>
    <xf numFmtId="167" fontId="0" fillId="0" borderId="0" xfId="1" applyNumberFormat="1" applyFont="1"/>
    <xf numFmtId="43" fontId="0" fillId="0" borderId="0" xfId="1" applyFont="1"/>
    <xf numFmtId="166" fontId="11" fillId="4" borderId="1" xfId="0" applyNumberFormat="1" applyFont="1" applyFill="1" applyBorder="1" applyAlignment="1">
      <alignment horizontal="center"/>
    </xf>
    <xf numFmtId="14" fontId="11" fillId="4" borderId="1" xfId="0" applyNumberFormat="1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 wrapText="1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8" fontId="0" fillId="0" borderId="0" xfId="0" applyNumberFormat="1"/>
    <xf numFmtId="0" fontId="0" fillId="0" borderId="1" xfId="0" applyBorder="1"/>
    <xf numFmtId="166" fontId="0" fillId="0" borderId="0" xfId="0" applyNumberFormat="1" applyAlignment="1">
      <alignment horizontal="center"/>
    </xf>
    <xf numFmtId="0" fontId="18" fillId="0" borderId="0" xfId="0" applyFont="1" applyFill="1"/>
    <xf numFmtId="0" fontId="4" fillId="0" borderId="0" xfId="0" applyFont="1" applyFill="1"/>
    <xf numFmtId="0" fontId="3" fillId="4" borderId="1" xfId="0" applyFont="1" applyFill="1" applyBorder="1"/>
    <xf numFmtId="0" fontId="4" fillId="8" borderId="1" xfId="0" applyFont="1" applyFill="1" applyBorder="1"/>
    <xf numFmtId="9" fontId="4" fillId="8" borderId="1" xfId="0" applyNumberFormat="1" applyFont="1" applyFill="1" applyBorder="1"/>
    <xf numFmtId="0" fontId="4" fillId="9" borderId="1" xfId="0" applyFont="1" applyFill="1" applyBorder="1"/>
    <xf numFmtId="9" fontId="4" fillId="9" borderId="1" xfId="0" applyNumberFormat="1" applyFont="1" applyFill="1" applyBorder="1"/>
    <xf numFmtId="0" fontId="4" fillId="10" borderId="1" xfId="0" applyFont="1" applyFill="1" applyBorder="1"/>
    <xf numFmtId="9" fontId="4" fillId="10" borderId="1" xfId="0" applyNumberFormat="1" applyFont="1" applyFill="1" applyBorder="1"/>
    <xf numFmtId="0" fontId="4" fillId="6" borderId="1" xfId="0" applyFont="1" applyFill="1" applyBorder="1"/>
    <xf numFmtId="9" fontId="4" fillId="6" borderId="1" xfId="0" applyNumberFormat="1" applyFont="1" applyFill="1" applyBorder="1"/>
    <xf numFmtId="0" fontId="4" fillId="11" borderId="1" xfId="0" applyFont="1" applyFill="1" applyBorder="1"/>
    <xf numFmtId="9" fontId="4" fillId="11" borderId="1" xfId="0" applyNumberFormat="1" applyFont="1" applyFill="1" applyBorder="1"/>
    <xf numFmtId="0" fontId="4" fillId="12" borderId="1" xfId="0" applyFont="1" applyFill="1" applyBorder="1"/>
    <xf numFmtId="9" fontId="4" fillId="12" borderId="1" xfId="0" applyNumberFormat="1" applyFont="1" applyFill="1" applyBorder="1"/>
    <xf numFmtId="0" fontId="4" fillId="4" borderId="1" xfId="0" applyFont="1" applyFill="1" applyBorder="1"/>
    <xf numFmtId="9" fontId="4" fillId="4" borderId="1" xfId="0" applyNumberFormat="1" applyFont="1" applyFill="1" applyBorder="1"/>
    <xf numFmtId="0" fontId="11" fillId="12" borderId="1" xfId="0" applyFont="1" applyFill="1" applyBorder="1"/>
    <xf numFmtId="165" fontId="11" fillId="12" borderId="1" xfId="1" applyNumberFormat="1" applyFont="1" applyFill="1" applyBorder="1"/>
    <xf numFmtId="165" fontId="0" fillId="0" borderId="1" xfId="1" applyNumberFormat="1" applyFont="1" applyBorder="1"/>
    <xf numFmtId="165" fontId="0" fillId="0" borderId="0" xfId="1" applyNumberFormat="1" applyFont="1"/>
    <xf numFmtId="0" fontId="18" fillId="0" borderId="0" xfId="0" applyFont="1"/>
    <xf numFmtId="14" fontId="4" fillId="0" borderId="0" xfId="0" applyNumberFormat="1" applyFont="1"/>
    <xf numFmtId="0" fontId="3" fillId="4" borderId="1" xfId="0" applyFont="1" applyFill="1" applyBorder="1" applyAlignment="1">
      <alignment horizontal="center" vertical="center"/>
    </xf>
    <xf numFmtId="14" fontId="3" fillId="4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1" xfId="0" applyFont="1" applyBorder="1"/>
    <xf numFmtId="14" fontId="4" fillId="0" borderId="1" xfId="0" applyNumberFormat="1" applyFont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9" fillId="0" borderId="0" xfId="0" quotePrefix="1" applyFont="1" applyAlignment="1"/>
    <xf numFmtId="0" fontId="8" fillId="0" borderId="0" xfId="0" applyFont="1" applyAlignment="1"/>
    <xf numFmtId="0" fontId="20" fillId="0" borderId="0" xfId="0" applyFont="1" applyAlignment="1">
      <alignment horizontal="left"/>
    </xf>
    <xf numFmtId="0" fontId="3" fillId="4" borderId="1" xfId="0" applyFont="1" applyFill="1" applyBorder="1" applyAlignment="1">
      <alignment horizontal="center"/>
    </xf>
    <xf numFmtId="49" fontId="4" fillId="3" borderId="1" xfId="0" applyNumberFormat="1" applyFont="1" applyFill="1" applyBorder="1" applyAlignment="1">
      <alignment horizontal="center"/>
    </xf>
    <xf numFmtId="169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9" fillId="0" borderId="0" xfId="0" applyFont="1" applyAlignment="1">
      <alignment horizontal="left"/>
    </xf>
    <xf numFmtId="0" fontId="22" fillId="0" borderId="0" xfId="6" applyFont="1" applyAlignment="1">
      <alignment horizontal="left"/>
    </xf>
    <xf numFmtId="0" fontId="11" fillId="0" borderId="0" xfId="0" applyFont="1"/>
    <xf numFmtId="0" fontId="3" fillId="0" borderId="1" xfId="0" applyFont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23" fillId="5" borderId="1" xfId="0" applyFont="1" applyFill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4" fontId="4" fillId="4" borderId="1" xfId="0" applyNumberFormat="1" applyFont="1" applyFill="1" applyBorder="1" applyAlignment="1">
      <alignment horizontal="center" vertical="center" textRotation="90"/>
    </xf>
    <xf numFmtId="0" fontId="3" fillId="4" borderId="1" xfId="0" applyFont="1" applyFill="1" applyBorder="1" applyAlignment="1">
      <alignment horizontal="center" vertical="center" textRotation="90" wrapText="1"/>
    </xf>
    <xf numFmtId="1" fontId="4" fillId="0" borderId="1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4" fontId="4" fillId="4" borderId="1" xfId="0" applyNumberFormat="1" applyFont="1" applyFill="1" applyBorder="1" applyAlignment="1">
      <alignment horizontal="center" vertical="center" textRotation="90" wrapText="1"/>
    </xf>
    <xf numFmtId="170" fontId="4" fillId="3" borderId="1" xfId="0" applyNumberFormat="1" applyFont="1" applyFill="1" applyBorder="1" applyAlignment="1">
      <alignment horizontal="center"/>
    </xf>
  </cellXfs>
  <cellStyles count="7">
    <cellStyle name="Гиперссылка" xfId="6" builtinId="8"/>
    <cellStyle name="Название" xfId="4" builtinId="15"/>
    <cellStyle name="Нейтральный" xfId="2" builtinId="28"/>
    <cellStyle name="Обычный" xfId="0" builtinId="0"/>
    <cellStyle name="Обычный 2" xfId="5"/>
    <cellStyle name="Процентный" xfId="3" builtinId="5"/>
    <cellStyle name="Финансовый" xfId="1" builtinId="3"/>
  </cellStyles>
  <dxfs count="6"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Продажи по клиентам</a:t>
            </a:r>
          </a:p>
        </c:rich>
      </c:tx>
      <c:layout>
        <c:manualLayout>
          <c:xMode val="edge"/>
          <c:yMode val="edge"/>
          <c:x val="1.3362677553685021E-2"/>
          <c:y val="2.18280943042423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Круговая!$B$3</c:f>
              <c:strCache>
                <c:ptCount val="1"/>
                <c:pt idx="0">
                  <c:v>Сумма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734-42F0-A082-25575B5B3B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734-42F0-A082-25575B5B3B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734-42F0-A082-25575B5B3B2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0FF-4C16-BB0E-90F9B0B8FDC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734-42F0-A082-25575B5B3B2B}"/>
              </c:ext>
            </c:extLst>
          </c:dPt>
          <c:dPt>
            <c:idx val="5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0FF-4C16-BB0E-90F9B0B8FDC6}"/>
              </c:ext>
            </c:extLst>
          </c:dPt>
          <c:dPt>
            <c:idx val="6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80FF-4C16-BB0E-90F9B0B8FDC6}"/>
              </c:ext>
            </c:extLst>
          </c:dPt>
          <c:dPt>
            <c:idx val="7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80FF-4C16-BB0E-90F9B0B8FDC6}"/>
              </c:ext>
            </c:extLst>
          </c:dPt>
          <c:dPt>
            <c:idx val="8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0FF-4C16-BB0E-90F9B0B8FDC6}"/>
              </c:ext>
            </c:extLst>
          </c:dPt>
          <c:dPt>
            <c:idx val="9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FF-4C16-BB0E-90F9B0B8FDC6}"/>
              </c:ext>
            </c:extLst>
          </c:dPt>
          <c:dLbls>
            <c:dLbl>
              <c:idx val="3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0FF-4C16-BB0E-90F9B0B8FD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Круговая!$A$4:$A$12</c:f>
              <c:strCache>
                <c:ptCount val="9"/>
                <c:pt idx="0">
                  <c:v>Газпром</c:v>
                </c:pt>
                <c:pt idx="1">
                  <c:v>Лукойл</c:v>
                </c:pt>
                <c:pt idx="2">
                  <c:v>Сбербанк</c:v>
                </c:pt>
                <c:pt idx="3">
                  <c:v>ВТБ</c:v>
                </c:pt>
                <c:pt idx="4">
                  <c:v>Аэрофлот</c:v>
                </c:pt>
                <c:pt idx="5">
                  <c:v>Ашан</c:v>
                </c:pt>
                <c:pt idx="6">
                  <c:v>Магнит</c:v>
                </c:pt>
                <c:pt idx="7">
                  <c:v>Пятёрочка</c:v>
                </c:pt>
                <c:pt idx="8">
                  <c:v>Дикси</c:v>
                </c:pt>
              </c:strCache>
            </c:strRef>
          </c:cat>
          <c:val>
            <c:numRef>
              <c:f>Круговая!$B$4:$B$12</c:f>
              <c:numCache>
                <c:formatCode>#\ ##0"  "</c:formatCode>
                <c:ptCount val="9"/>
                <c:pt idx="0">
                  <c:v>285700</c:v>
                </c:pt>
                <c:pt idx="1">
                  <c:v>284300</c:v>
                </c:pt>
                <c:pt idx="2">
                  <c:v>248500</c:v>
                </c:pt>
                <c:pt idx="3">
                  <c:v>112700</c:v>
                </c:pt>
                <c:pt idx="4">
                  <c:v>141200</c:v>
                </c:pt>
                <c:pt idx="5">
                  <c:v>134600</c:v>
                </c:pt>
                <c:pt idx="6">
                  <c:v>125900</c:v>
                </c:pt>
                <c:pt idx="7">
                  <c:v>99000</c:v>
                </c:pt>
                <c:pt idx="8">
                  <c:v>74400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F-4C16-BB0E-90F9B0B8F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percent"/>
        <c:splitPos val="8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'Пузырьковая 2'!$F$3</c:f>
              <c:strCache>
                <c:ptCount val="1"/>
                <c:pt idx="0">
                  <c:v>Число обращений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'Пузырьковая 2'!$E$4:$E$27</c:f>
              <c:numCache>
                <c:formatCode>[$-F400]h:mm:ss\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'Пузырьковая 2'!$F$4:$F$27</c:f>
              <c:numCache>
                <c:formatCode>General</c:formatCode>
                <c:ptCount val="24"/>
                <c:pt idx="0">
                  <c:v>1641</c:v>
                </c:pt>
                <c:pt idx="1">
                  <c:v>1427</c:v>
                </c:pt>
                <c:pt idx="2">
                  <c:v>1531</c:v>
                </c:pt>
                <c:pt idx="3">
                  <c:v>1028</c:v>
                </c:pt>
                <c:pt idx="4">
                  <c:v>1049</c:v>
                </c:pt>
                <c:pt idx="5">
                  <c:v>1811</c:v>
                </c:pt>
                <c:pt idx="6">
                  <c:v>3646</c:v>
                </c:pt>
                <c:pt idx="7">
                  <c:v>6975</c:v>
                </c:pt>
                <c:pt idx="8">
                  <c:v>6112</c:v>
                </c:pt>
                <c:pt idx="9">
                  <c:v>4572</c:v>
                </c:pt>
                <c:pt idx="10">
                  <c:v>5164</c:v>
                </c:pt>
                <c:pt idx="11">
                  <c:v>6173</c:v>
                </c:pt>
                <c:pt idx="12">
                  <c:v>7090</c:v>
                </c:pt>
                <c:pt idx="13">
                  <c:v>7090</c:v>
                </c:pt>
                <c:pt idx="14">
                  <c:v>8216</c:v>
                </c:pt>
                <c:pt idx="15">
                  <c:v>10086</c:v>
                </c:pt>
                <c:pt idx="16">
                  <c:v>10211</c:v>
                </c:pt>
                <c:pt idx="17">
                  <c:v>10029</c:v>
                </c:pt>
                <c:pt idx="18">
                  <c:v>7705</c:v>
                </c:pt>
                <c:pt idx="19">
                  <c:v>4807</c:v>
                </c:pt>
                <c:pt idx="20">
                  <c:v>3845</c:v>
                </c:pt>
                <c:pt idx="21">
                  <c:v>3374</c:v>
                </c:pt>
                <c:pt idx="22">
                  <c:v>2701</c:v>
                </c:pt>
                <c:pt idx="23">
                  <c:v>2009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3-4548-8FAD-7A3605549A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2"/>
        <c:overlap val="-27"/>
        <c:axId val="551403632"/>
        <c:axId val="551403960"/>
      </c:barChart>
      <c:catAx>
        <c:axId val="551403632"/>
        <c:scaling>
          <c:orientation val="minMax"/>
        </c:scaling>
        <c:delete val="1"/>
        <c:axPos val="t"/>
        <c:numFmt formatCode="[$-F400]h:mm:ss\ AM/PM" sourceLinked="1"/>
        <c:majorTickMark val="none"/>
        <c:minorTickMark val="none"/>
        <c:tickLblPos val="nextTo"/>
        <c:crossAx val="551403960"/>
        <c:crosses val="autoZero"/>
        <c:auto val="1"/>
        <c:lblAlgn val="ctr"/>
        <c:lblOffset val="100"/>
        <c:noMultiLvlLbl val="0"/>
      </c:catAx>
      <c:valAx>
        <c:axId val="551403960"/>
        <c:scaling>
          <c:orientation val="maxMin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5140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'Пузырьковая 2'!$I$3</c:f>
              <c:strCache>
                <c:ptCount val="1"/>
                <c:pt idx="0">
                  <c:v>Число обращений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'Пузырьковая 2'!$H$4:$H$12</c:f>
              <c:numCache>
                <c:formatCode>m/d/yyyy</c:formatCode>
                <c:ptCount val="9"/>
                <c:pt idx="0">
                  <c:v>43835</c:v>
                </c:pt>
                <c:pt idx="1">
                  <c:v>43836</c:v>
                </c:pt>
                <c:pt idx="2">
                  <c:v>43837</c:v>
                </c:pt>
                <c:pt idx="3">
                  <c:v>43838</c:v>
                </c:pt>
                <c:pt idx="4">
                  <c:v>43839</c:v>
                </c:pt>
                <c:pt idx="5">
                  <c:v>43840</c:v>
                </c:pt>
                <c:pt idx="6">
                  <c:v>43841</c:v>
                </c:pt>
                <c:pt idx="7">
                  <c:v>43842</c:v>
                </c:pt>
                <c:pt idx="8">
                  <c:v>43843</c:v>
                </c:pt>
              </c:numCache>
            </c:numRef>
          </c:cat>
          <c:val>
            <c:numRef>
              <c:f>'Пузырьковая 2'!$I$4:$I$12</c:f>
              <c:numCache>
                <c:formatCode>General</c:formatCode>
                <c:ptCount val="9"/>
                <c:pt idx="0">
                  <c:v>0</c:v>
                </c:pt>
                <c:pt idx="1">
                  <c:v>17169</c:v>
                </c:pt>
                <c:pt idx="2">
                  <c:v>17977</c:v>
                </c:pt>
                <c:pt idx="3">
                  <c:v>17623</c:v>
                </c:pt>
                <c:pt idx="4">
                  <c:v>17981</c:v>
                </c:pt>
                <c:pt idx="5">
                  <c:v>21030</c:v>
                </c:pt>
                <c:pt idx="6">
                  <c:v>15679</c:v>
                </c:pt>
                <c:pt idx="7">
                  <c:v>10833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5A-4100-A42D-B284CDB9A6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2"/>
        <c:axId val="656068496"/>
        <c:axId val="656069480"/>
      </c:barChart>
      <c:dateAx>
        <c:axId val="656068496"/>
        <c:scaling>
          <c:orientation val="maxMin"/>
        </c:scaling>
        <c:delete val="1"/>
        <c:axPos val="l"/>
        <c:numFmt formatCode="m/d/yyyy" sourceLinked="1"/>
        <c:majorTickMark val="out"/>
        <c:minorTickMark val="none"/>
        <c:tickLblPos val="nextTo"/>
        <c:crossAx val="656069480"/>
        <c:crosses val="autoZero"/>
        <c:auto val="1"/>
        <c:lblOffset val="100"/>
        <c:baseTimeUnit val="days"/>
      </c:dateAx>
      <c:valAx>
        <c:axId val="656069480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5606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tx>
            <c:strRef>
              <c:f>'Пузырьковая 3'!$C$3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E4DEC00C-2139-4242-B401-93156E42F011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50B7-445A-A336-595DC40C7719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DB63ED1F-ED88-4C86-B27E-DA2F188A5AF0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0B7-445A-A336-595DC40C7719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B24CFA23-C73C-4772-A552-F94542DC8E84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0B7-445A-A336-595DC40C7719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E45F7C20-F8DB-406B-B31F-5DAF81B851E0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0B7-445A-A336-595DC40C7719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EA4A3F0A-F07B-40AD-8678-A1AA759AC3B2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0B7-445A-A336-595DC40C7719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9556834E-2E6C-4C37-8EB6-3BE25CDA1F9E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0B7-445A-A336-595DC40C7719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E02050F2-B506-40A7-AA55-918B9279D887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0B7-445A-A336-595DC40C77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'Пузырьковая 3'!$B$4:$B$10</c:f>
              <c:numCache>
                <c:formatCode>General</c:formatCode>
                <c:ptCount val="7"/>
                <c:pt idx="0">
                  <c:v>100</c:v>
                </c:pt>
                <c:pt idx="1">
                  <c:v>120</c:v>
                </c:pt>
                <c:pt idx="2">
                  <c:v>250</c:v>
                </c:pt>
                <c:pt idx="3">
                  <c:v>700</c:v>
                </c:pt>
                <c:pt idx="4">
                  <c:v>520</c:v>
                </c:pt>
                <c:pt idx="5">
                  <c:v>400</c:v>
                </c:pt>
                <c:pt idx="6">
                  <c:v>200</c:v>
                </c:pt>
              </c:numCache>
            </c:numRef>
          </c:xVal>
          <c:yVal>
            <c:numRef>
              <c:f>'Пузырьковая 3'!$C$4:$C$10</c:f>
              <c:numCache>
                <c:formatCode>General</c:formatCode>
                <c:ptCount val="7"/>
                <c:pt idx="0">
                  <c:v>4000</c:v>
                </c:pt>
                <c:pt idx="1">
                  <c:v>2000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4000</c:v>
                </c:pt>
                <c:pt idx="6">
                  <c:v>3000</c:v>
                </c:pt>
              </c:numCache>
            </c:numRef>
          </c:yVal>
          <c:bubbleSize>
            <c:numRef>
              <c:f>'Пузырьковая 3'!$D$4:$D$10</c:f>
              <c:numCache>
                <c:formatCode>0%</c:formatCode>
                <c:ptCount val="7"/>
                <c:pt idx="0">
                  <c:v>0.31</c:v>
                </c:pt>
                <c:pt idx="1">
                  <c:v>0.13</c:v>
                </c:pt>
                <c:pt idx="2">
                  <c:v>0.13</c:v>
                </c:pt>
                <c:pt idx="3">
                  <c:v>0.18</c:v>
                </c:pt>
                <c:pt idx="4">
                  <c:v>0.08</c:v>
                </c:pt>
                <c:pt idx="5">
                  <c:v>0.12</c:v>
                </c:pt>
                <c:pt idx="6">
                  <c:v>0.05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'Пузырьковая 3'!$A$4:$A$10</c15:f>
                <c15:dlblRangeCache>
                  <c:ptCount val="7"/>
                  <c:pt idx="0">
                    <c:v>Центральный</c:v>
                  </c:pt>
                  <c:pt idx="1">
                    <c:v>Южный</c:v>
                  </c:pt>
                  <c:pt idx="2">
                    <c:v>Северо-Западный</c:v>
                  </c:pt>
                  <c:pt idx="3">
                    <c:v>Дальневосточный</c:v>
                  </c:pt>
                  <c:pt idx="4">
                    <c:v>Сибирский</c:v>
                  </c:pt>
                  <c:pt idx="5">
                    <c:v>Уральский</c:v>
                  </c:pt>
                  <c:pt idx="6">
                    <c:v>Приволжский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6E8-4AB9-B904-5EF9FF712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40"/>
        <c:showNegBubbles val="0"/>
        <c:axId val="662829040"/>
        <c:axId val="662834616"/>
      </c:bubbleChart>
      <c:valAx>
        <c:axId val="662829040"/>
        <c:scaling>
          <c:orientation val="minMax"/>
          <c:max val="1000"/>
          <c:min val="0"/>
        </c:scaling>
        <c:delete val="1"/>
        <c:axPos val="b"/>
        <c:numFmt formatCode="General" sourceLinked="1"/>
        <c:majorTickMark val="none"/>
        <c:minorTickMark val="none"/>
        <c:tickLblPos val="nextTo"/>
        <c:crossAx val="662834616"/>
        <c:crosses val="autoZero"/>
        <c:crossBetween val="midCat"/>
      </c:valAx>
      <c:valAx>
        <c:axId val="662834616"/>
        <c:scaling>
          <c:orientation val="minMax"/>
          <c:max val="10000"/>
          <c:min val="0"/>
        </c:scaling>
        <c:delete val="1"/>
        <c:axPos val="l"/>
        <c:numFmt formatCode="General" sourceLinked="1"/>
        <c:majorTickMark val="none"/>
        <c:minorTickMark val="none"/>
        <c:tickLblPos val="nextTo"/>
        <c:crossAx val="662829040"/>
        <c:crosses val="autoZero"/>
        <c:crossBetween val="midCat"/>
      </c:valAx>
      <c:spPr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'Гант 2 (Диаграмма)'!$C$3</c:f>
              <c:strCache>
                <c:ptCount val="1"/>
                <c:pt idx="0">
                  <c:v>Дата начала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'Гант 2 (Диаграмма)'!$B$4:$B$12</c:f>
              <c:strCache>
                <c:ptCount val="9"/>
                <c:pt idx="0">
                  <c:v>Постановка целей и задач</c:v>
                </c:pt>
                <c:pt idx="1">
                  <c:v>Подбор врем.персонала</c:v>
                </c:pt>
                <c:pt idx="2">
                  <c:v>Обучение сотрудников</c:v>
                </c:pt>
                <c:pt idx="3">
                  <c:v>Тестирование кандидатов</c:v>
                </c:pt>
                <c:pt idx="4">
                  <c:v>Оформление договоров</c:v>
                </c:pt>
                <c:pt idx="5">
                  <c:v>Завоз товара на точки продаж</c:v>
                </c:pt>
                <c:pt idx="6">
                  <c:v>Проведение акции</c:v>
                </c:pt>
                <c:pt idx="7">
                  <c:v>Подведение итогов</c:v>
                </c:pt>
                <c:pt idx="8">
                  <c:v>Выплата запрплаты сотрудникам</c:v>
                </c:pt>
              </c:strCache>
            </c:strRef>
          </c:cat>
          <c:val>
            <c:numRef>
              <c:f>'Гант 2 (Диаграмма)'!$C$4:$C$12</c:f>
              <c:numCache>
                <c:formatCode>m/d/yyyy</c:formatCode>
                <c:ptCount val="9"/>
                <c:pt idx="0">
                  <c:v>43966</c:v>
                </c:pt>
                <c:pt idx="1">
                  <c:v>43967</c:v>
                </c:pt>
                <c:pt idx="2">
                  <c:v>43973</c:v>
                </c:pt>
                <c:pt idx="3">
                  <c:v>43976</c:v>
                </c:pt>
                <c:pt idx="4">
                  <c:v>43980</c:v>
                </c:pt>
                <c:pt idx="5">
                  <c:v>43979</c:v>
                </c:pt>
                <c:pt idx="6">
                  <c:v>43981</c:v>
                </c:pt>
                <c:pt idx="7">
                  <c:v>43996</c:v>
                </c:pt>
                <c:pt idx="8">
                  <c:v>43997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6C-4D40-B242-DD654A03148A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'Гант 2 (Диаграмма)'!$B$4:$B$12</c:f>
              <c:strCache>
                <c:ptCount val="9"/>
                <c:pt idx="0">
                  <c:v>Постановка целей и задач</c:v>
                </c:pt>
                <c:pt idx="1">
                  <c:v>Подбор врем.персонала</c:v>
                </c:pt>
                <c:pt idx="2">
                  <c:v>Обучение сотрудников</c:v>
                </c:pt>
                <c:pt idx="3">
                  <c:v>Тестирование кандидатов</c:v>
                </c:pt>
                <c:pt idx="4">
                  <c:v>Оформление договоров</c:v>
                </c:pt>
                <c:pt idx="5">
                  <c:v>Завоз товара на точки продаж</c:v>
                </c:pt>
                <c:pt idx="6">
                  <c:v>Проведение акции</c:v>
                </c:pt>
                <c:pt idx="7">
                  <c:v>Подведение итогов</c:v>
                </c:pt>
                <c:pt idx="8">
                  <c:v>Выплата запрплаты сотрудникам</c:v>
                </c:pt>
              </c:strCache>
            </c:strRef>
          </c:cat>
          <c:val>
            <c:numRef>
              <c:f>'Гант 2 (Диаграмма)'!$D$4:$D$12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14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6C-4D40-B242-DD654A031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7637592"/>
        <c:axId val="587638248"/>
      </c:barChart>
      <c:catAx>
        <c:axId val="5876375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7638248"/>
        <c:crosses val="autoZero"/>
        <c:auto val="1"/>
        <c:lblAlgn val="ctr"/>
        <c:lblOffset val="100"/>
        <c:noMultiLvlLbl val="0"/>
      </c:catAx>
      <c:valAx>
        <c:axId val="587638248"/>
        <c:scaling>
          <c:orientation val="minMax"/>
          <c:min val="4396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7637592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'Гант 2 (Диаграмма %)'!$C$3</c:f>
              <c:strCache>
                <c:ptCount val="1"/>
                <c:pt idx="0">
                  <c:v>Дата начала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33E855D2-84F6-4417-A8AD-08A1C7200761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D87-460F-8984-E07F02DDBC42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94155BD9-A503-46FE-97B0-B34F052C89C6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D87-460F-8984-E07F02DDBC42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EE7A78D0-DBF0-46B5-88AF-3A25FF5420C3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D87-460F-8984-E07F02DDBC42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0104652D-AAF3-4998-8535-B8AC695591F3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D87-460F-8984-E07F02DDBC42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596B78E6-B13B-4716-AA75-89ACCB3A59A6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D87-460F-8984-E07F02DDBC42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B9E569C7-F2AA-411C-824A-8B40F864A5E1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6D87-460F-8984-E07F02DDBC42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0D47035E-CC32-400E-A0DD-5B8C87BA85C2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6D87-460F-8984-E07F02DDBC42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80DA159A-220F-462C-B8C3-7A18D7097D87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6D87-460F-8984-E07F02DDBC42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AE794950-0824-4EEE-8DA4-CF258F147A32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6D87-460F-8984-E07F02DDBC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cat>
            <c:strRef>
              <c:f>'Гант 2 (Диаграмма %)'!$B$4:$B$12</c:f>
              <c:strCache>
                <c:ptCount val="9"/>
                <c:pt idx="0">
                  <c:v>Постановка целей и задач</c:v>
                </c:pt>
                <c:pt idx="1">
                  <c:v>Подбор врем.персонала</c:v>
                </c:pt>
                <c:pt idx="2">
                  <c:v>Обучение сотрудников</c:v>
                </c:pt>
                <c:pt idx="3">
                  <c:v>Тестирование кандидатов</c:v>
                </c:pt>
                <c:pt idx="4">
                  <c:v>Оформление договоров</c:v>
                </c:pt>
                <c:pt idx="5">
                  <c:v>Завоз товара на точки продаж</c:v>
                </c:pt>
                <c:pt idx="6">
                  <c:v>Проведение акции</c:v>
                </c:pt>
                <c:pt idx="7">
                  <c:v>Подведение итогов</c:v>
                </c:pt>
                <c:pt idx="8">
                  <c:v>Выплата запрплаты сотрудникам</c:v>
                </c:pt>
              </c:strCache>
            </c:strRef>
          </c:cat>
          <c:val>
            <c:numRef>
              <c:f>'Гант 2 (Диаграмма %)'!$C$4:$C$12</c:f>
              <c:numCache>
                <c:formatCode>m/d/yyyy</c:formatCode>
                <c:ptCount val="9"/>
                <c:pt idx="0">
                  <c:v>43966</c:v>
                </c:pt>
                <c:pt idx="1">
                  <c:v>43967</c:v>
                </c:pt>
                <c:pt idx="2">
                  <c:v>43973</c:v>
                </c:pt>
                <c:pt idx="3">
                  <c:v>43976</c:v>
                </c:pt>
                <c:pt idx="4">
                  <c:v>43980</c:v>
                </c:pt>
                <c:pt idx="5">
                  <c:v>43979</c:v>
                </c:pt>
                <c:pt idx="6">
                  <c:v>43981</c:v>
                </c:pt>
                <c:pt idx="7">
                  <c:v>43996</c:v>
                </c:pt>
                <c:pt idx="8">
                  <c:v>43997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'Гант 2 (Диаграмма %)'!$G$4:$G$12</c15:f>
                <c15:dlblRangeCache>
                  <c:ptCount val="9"/>
                  <c:pt idx="0">
                    <c:v>100%</c:v>
                  </c:pt>
                  <c:pt idx="1">
                    <c:v>80%</c:v>
                  </c:pt>
                  <c:pt idx="2">
                    <c:v>50%</c:v>
                  </c:pt>
                  <c:pt idx="3">
                    <c:v>25%</c:v>
                  </c:pt>
                  <c:pt idx="4">
                    <c:v>10%</c:v>
                  </c:pt>
                  <c:pt idx="5">
                    <c:v>5%</c:v>
                  </c:pt>
                  <c:pt idx="6">
                    <c:v>0%</c:v>
                  </c:pt>
                  <c:pt idx="7">
                    <c:v>0%</c:v>
                  </c:pt>
                  <c:pt idx="8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6D87-460F-8984-E07F02DDBC42}"/>
            </c:ext>
          </c:extLst>
        </c:ser>
        <c:ser>
          <c:idx val="1"/>
          <c:order val="1"/>
          <c:tx>
            <c:strRef>
              <c:f>'Гант 2 (Диаграмма %)'!$D$3</c:f>
              <c:strCache>
                <c:ptCount val="1"/>
                <c:pt idx="0">
                  <c:v>Продолжи-тельность (дней)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'Гант 2 (Диаграмма %)'!$H$4:$H$12</c:f>
              <c:numCache>
                <c:formatCode>0</c:formatCode>
                <c:ptCount val="9"/>
                <c:pt idx="0">
                  <c:v>3</c:v>
                </c:pt>
                <c:pt idx="1">
                  <c:v>4</c:v>
                </c:pt>
                <c:pt idx="2">
                  <c:v>1.5</c:v>
                </c:pt>
                <c:pt idx="3">
                  <c:v>0.25</c:v>
                </c:pt>
                <c:pt idx="4">
                  <c:v>0.1</c:v>
                </c:pt>
                <c:pt idx="5">
                  <c:v>0.1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87-460F-8984-E07F02DDBC42}"/>
            </c:ext>
          </c:extLst>
        </c:ser>
        <c:ser>
          <c:idx val="2"/>
          <c:order val="2"/>
          <c:spPr>
            <a:solidFill>
              <a:srgbClr val="92D05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'Гант 2 (Диаграмма %)'!$B$4:$B$12</c:f>
              <c:strCache>
                <c:ptCount val="9"/>
                <c:pt idx="0">
                  <c:v>Постановка целей и задач</c:v>
                </c:pt>
                <c:pt idx="1">
                  <c:v>Подбор врем.персонала</c:v>
                </c:pt>
                <c:pt idx="2">
                  <c:v>Обучение сотрудников</c:v>
                </c:pt>
                <c:pt idx="3">
                  <c:v>Тестирование кандидатов</c:v>
                </c:pt>
                <c:pt idx="4">
                  <c:v>Оформление договоров</c:v>
                </c:pt>
                <c:pt idx="5">
                  <c:v>Завоз товара на точки продаж</c:v>
                </c:pt>
                <c:pt idx="6">
                  <c:v>Проведение акции</c:v>
                </c:pt>
                <c:pt idx="7">
                  <c:v>Подведение итогов</c:v>
                </c:pt>
                <c:pt idx="8">
                  <c:v>Выплата запрплаты сотрудникам</c:v>
                </c:pt>
              </c:strCache>
            </c:strRef>
          </c:cat>
          <c:val>
            <c:numRef>
              <c:f>'Гант 2 (Диаграмма %)'!$I$4:$I$12</c:f>
              <c:numCache>
                <c:formatCode>0</c:formatCode>
                <c:ptCount val="9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0.75</c:v>
                </c:pt>
                <c:pt idx="4">
                  <c:v>0.9</c:v>
                </c:pt>
                <c:pt idx="5">
                  <c:v>1.9</c:v>
                </c:pt>
                <c:pt idx="6">
                  <c:v>14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D87-460F-8984-E07F02DDBC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87637592"/>
        <c:axId val="587638248"/>
      </c:barChart>
      <c:catAx>
        <c:axId val="5876375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7638248"/>
        <c:crosses val="autoZero"/>
        <c:auto val="1"/>
        <c:lblAlgn val="ctr"/>
        <c:lblOffset val="100"/>
        <c:noMultiLvlLbl val="0"/>
      </c:catAx>
      <c:valAx>
        <c:axId val="587638248"/>
        <c:scaling>
          <c:orientation val="minMax"/>
          <c:min val="4396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7637592"/>
        <c:crosses val="autoZero"/>
        <c:crossBetween val="between"/>
        <c:majorUnit val="7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'Гант 3 (календарь проекта)'!$C$4:$C$12</c:f>
              <c:numCache>
                <c:formatCode>m/d/yyyy</c:formatCode>
                <c:ptCount val="9"/>
                <c:pt idx="0">
                  <c:v>43966</c:v>
                </c:pt>
                <c:pt idx="1">
                  <c:v>43967</c:v>
                </c:pt>
                <c:pt idx="2">
                  <c:v>43971</c:v>
                </c:pt>
                <c:pt idx="3">
                  <c:v>43974</c:v>
                </c:pt>
                <c:pt idx="4">
                  <c:v>43977</c:v>
                </c:pt>
                <c:pt idx="5">
                  <c:v>43979</c:v>
                </c:pt>
                <c:pt idx="6">
                  <c:v>43981</c:v>
                </c:pt>
                <c:pt idx="7">
                  <c:v>43986</c:v>
                </c:pt>
                <c:pt idx="8">
                  <c:v>43989</c:v>
                </c:pt>
              </c:numCache>
            </c:numRef>
          </c:cat>
          <c:val>
            <c:numRef>
              <c:f>'Гант 3 (календарь проекта)'!$D$4:$D$12</c:f>
              <c:numCache>
                <c:formatCode>General</c:formatCode>
                <c:ptCount val="9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DE-4E74-A8B6-E2B58A999E9A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00BE4B86-4C65-445A-A479-1D7508A83FDF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7DE-4E74-A8B6-E2B58A999E9A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3A3FFA7F-2A82-4603-A2E5-A730E1F09C69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7DE-4E74-A8B6-E2B58A999E9A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18CFB83B-5F9E-453E-A906-6A3868353C14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7DE-4E74-A8B6-E2B58A999E9A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6839A8EB-0E19-4B76-889F-0CABDAA74ADD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7DE-4E74-A8B6-E2B58A999E9A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1F8B9337-8968-43CA-A95F-1EA7E38F0002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7DE-4E74-A8B6-E2B58A999E9A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6017DF39-C30C-43BA-A69A-339900A8A215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7DE-4E74-A8B6-E2B58A999E9A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E7A2FE25-B672-487A-95FF-4C412074EA92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7DE-4E74-A8B6-E2B58A999E9A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A8FDC506-952D-4D13-AF4B-30E357A499B6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7DE-4E74-A8B6-E2B58A999E9A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403776C8-51B3-4C24-BFCE-659455E60EA9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7DE-4E74-A8B6-E2B58A999E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cat>
            <c:numRef>
              <c:f>'Гант 3 (календарь проекта)'!$C$4:$C$12</c:f>
              <c:numCache>
                <c:formatCode>m/d/yyyy</c:formatCode>
                <c:ptCount val="9"/>
                <c:pt idx="0">
                  <c:v>43966</c:v>
                </c:pt>
                <c:pt idx="1">
                  <c:v>43967</c:v>
                </c:pt>
                <c:pt idx="2">
                  <c:v>43971</c:v>
                </c:pt>
                <c:pt idx="3">
                  <c:v>43974</c:v>
                </c:pt>
                <c:pt idx="4">
                  <c:v>43977</c:v>
                </c:pt>
                <c:pt idx="5">
                  <c:v>43979</c:v>
                </c:pt>
                <c:pt idx="6">
                  <c:v>43981</c:v>
                </c:pt>
                <c:pt idx="7">
                  <c:v>43986</c:v>
                </c:pt>
                <c:pt idx="8">
                  <c:v>43989</c:v>
                </c:pt>
              </c:numCache>
            </c:numRef>
          </c:cat>
          <c:val>
            <c:numRef>
              <c:f>'Гант 3 (календарь проекта)'!$E$4:$E$12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1.5</c:v>
                </c:pt>
                <c:pt idx="3">
                  <c:v>3</c:v>
                </c:pt>
                <c:pt idx="4">
                  <c:v>2.5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'Гант 3 (календарь проекта)'!$B$4:$B$12</c15:f>
                <c15:dlblRangeCache>
                  <c:ptCount val="9"/>
                  <c:pt idx="0">
                    <c:v>Постановка целей и задач</c:v>
                  </c:pt>
                  <c:pt idx="1">
                    <c:v>Подбор врем.персонала</c:v>
                  </c:pt>
                  <c:pt idx="2">
                    <c:v>Обучение сотрудников</c:v>
                  </c:pt>
                  <c:pt idx="3">
                    <c:v>Тестирование кандидатов</c:v>
                  </c:pt>
                  <c:pt idx="4">
                    <c:v>Оформление договоров</c:v>
                  </c:pt>
                  <c:pt idx="5">
                    <c:v>Завоз товара на точки продаж</c:v>
                  </c:pt>
                  <c:pt idx="6">
                    <c:v>Проведение акции</c:v>
                  </c:pt>
                  <c:pt idx="7">
                    <c:v>Подведение итогов</c:v>
                  </c:pt>
                  <c:pt idx="8">
                    <c:v>Выплата запрплаты сотрудникам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77DE-4E74-A8B6-E2B58A999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599204376"/>
        <c:axId val="588093904"/>
      </c:lineChart>
      <c:dateAx>
        <c:axId val="59920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8093904"/>
        <c:crosses val="autoZero"/>
        <c:auto val="1"/>
        <c:lblOffset val="100"/>
        <c:baseTimeUnit val="days"/>
      </c:dateAx>
      <c:valAx>
        <c:axId val="5880939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9204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'Торнадо 1'!$B$2</c:f>
          <c:strCache>
            <c:ptCount val="1"/>
            <c:pt idx="0">
              <c:v>Распределение численности населения РФ по полу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'Торнадо 1'!$C$6</c:f>
              <c:strCache>
                <c:ptCount val="1"/>
                <c:pt idx="0">
                  <c:v>мужчины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'Торнадо 1'!$B$7:$B$22</c:f>
              <c:strCache>
                <c:ptCount val="16"/>
                <c:pt idx="0">
                  <c:v>до 1 года</c:v>
                </c:pt>
                <c:pt idx="1">
                  <c:v> 1-4</c:v>
                </c:pt>
                <c:pt idx="2">
                  <c:v> 5-9</c:v>
                </c:pt>
                <c:pt idx="3">
                  <c:v> 10-14</c:v>
                </c:pt>
                <c:pt idx="4">
                  <c:v>15-19</c:v>
                </c:pt>
                <c:pt idx="5">
                  <c:v>20-24</c:v>
                </c:pt>
                <c:pt idx="6">
                  <c:v>25-29</c:v>
                </c:pt>
                <c:pt idx="7">
                  <c:v>30-34</c:v>
                </c:pt>
                <c:pt idx="8">
                  <c:v>35-39</c:v>
                </c:pt>
                <c:pt idx="9">
                  <c:v>40-44</c:v>
                </c:pt>
                <c:pt idx="10">
                  <c:v>45-49</c:v>
                </c:pt>
                <c:pt idx="11">
                  <c:v>50-54</c:v>
                </c:pt>
                <c:pt idx="12">
                  <c:v>55-59</c:v>
                </c:pt>
                <c:pt idx="13">
                  <c:v>60-64</c:v>
                </c:pt>
                <c:pt idx="14">
                  <c:v>65-69</c:v>
                </c:pt>
                <c:pt idx="15">
                  <c:v>70 и более</c:v>
                </c:pt>
              </c:strCache>
            </c:strRef>
          </c:cat>
          <c:val>
            <c:numRef>
              <c:f>'Торнадо 1'!$C$7:$C$22</c:f>
              <c:numCache>
                <c:formatCode>0;0</c:formatCode>
                <c:ptCount val="16"/>
                <c:pt idx="0">
                  <c:v>-993</c:v>
                </c:pt>
                <c:pt idx="1">
                  <c:v>-3765</c:v>
                </c:pt>
                <c:pt idx="2">
                  <c:v>-4098</c:v>
                </c:pt>
                <c:pt idx="3">
                  <c:v>-3651</c:v>
                </c:pt>
                <c:pt idx="4">
                  <c:v>-3497</c:v>
                </c:pt>
                <c:pt idx="5">
                  <c:v>-4744</c:v>
                </c:pt>
                <c:pt idx="6">
                  <c:v>-6379</c:v>
                </c:pt>
                <c:pt idx="7">
                  <c:v>-6043</c:v>
                </c:pt>
                <c:pt idx="8">
                  <c:v>-5327</c:v>
                </c:pt>
                <c:pt idx="9">
                  <c:v>-4909</c:v>
                </c:pt>
                <c:pt idx="10">
                  <c:v>-4352</c:v>
                </c:pt>
                <c:pt idx="11">
                  <c:v>-5057</c:v>
                </c:pt>
                <c:pt idx="12">
                  <c:v>-4774</c:v>
                </c:pt>
                <c:pt idx="13">
                  <c:v>-3814</c:v>
                </c:pt>
                <c:pt idx="14">
                  <c:v>-2479</c:v>
                </c:pt>
                <c:pt idx="15">
                  <c:v>-3890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EA-4859-A63A-6AC6920B828B}"/>
            </c:ext>
          </c:extLst>
        </c:ser>
        <c:ser>
          <c:idx val="1"/>
          <c:order val="1"/>
          <c:tx>
            <c:strRef>
              <c:f>'Торнадо 1'!$D$6</c:f>
              <c:strCache>
                <c:ptCount val="1"/>
                <c:pt idx="0">
                  <c:v>женщины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'Торнадо 1'!$B$7:$B$22</c:f>
              <c:strCache>
                <c:ptCount val="16"/>
                <c:pt idx="0">
                  <c:v>до 1 года</c:v>
                </c:pt>
                <c:pt idx="1">
                  <c:v> 1-4</c:v>
                </c:pt>
                <c:pt idx="2">
                  <c:v> 5-9</c:v>
                </c:pt>
                <c:pt idx="3">
                  <c:v> 10-14</c:v>
                </c:pt>
                <c:pt idx="4">
                  <c:v>15-19</c:v>
                </c:pt>
                <c:pt idx="5">
                  <c:v>20-24</c:v>
                </c:pt>
                <c:pt idx="6">
                  <c:v>25-29</c:v>
                </c:pt>
                <c:pt idx="7">
                  <c:v>30-34</c:v>
                </c:pt>
                <c:pt idx="8">
                  <c:v>35-39</c:v>
                </c:pt>
                <c:pt idx="9">
                  <c:v>40-44</c:v>
                </c:pt>
                <c:pt idx="10">
                  <c:v>45-49</c:v>
                </c:pt>
                <c:pt idx="11">
                  <c:v>50-54</c:v>
                </c:pt>
                <c:pt idx="12">
                  <c:v>55-59</c:v>
                </c:pt>
                <c:pt idx="13">
                  <c:v>60-64</c:v>
                </c:pt>
                <c:pt idx="14">
                  <c:v>65-69</c:v>
                </c:pt>
                <c:pt idx="15">
                  <c:v>70 и более</c:v>
                </c:pt>
              </c:strCache>
            </c:strRef>
          </c:cat>
          <c:val>
            <c:numRef>
              <c:f>'Торнадо 1'!$D$7:$D$22</c:f>
              <c:numCache>
                <c:formatCode>General</c:formatCode>
                <c:ptCount val="16"/>
                <c:pt idx="0">
                  <c:v>937</c:v>
                </c:pt>
                <c:pt idx="1">
                  <c:v>3567</c:v>
                </c:pt>
                <c:pt idx="2">
                  <c:v>3906</c:v>
                </c:pt>
                <c:pt idx="3">
                  <c:v>3475</c:v>
                </c:pt>
                <c:pt idx="4">
                  <c:v>3332</c:v>
                </c:pt>
                <c:pt idx="5">
                  <c:v>4549</c:v>
                </c:pt>
                <c:pt idx="6">
                  <c:v>6241</c:v>
                </c:pt>
                <c:pt idx="7">
                  <c:v>6049</c:v>
                </c:pt>
                <c:pt idx="8">
                  <c:v>5557</c:v>
                </c:pt>
                <c:pt idx="9">
                  <c:v>5213</c:v>
                </c:pt>
                <c:pt idx="10">
                  <c:v>4788</c:v>
                </c:pt>
                <c:pt idx="11">
                  <c:v>5900</c:v>
                </c:pt>
                <c:pt idx="12">
                  <c:v>6099</c:v>
                </c:pt>
                <c:pt idx="13">
                  <c:v>5446</c:v>
                </c:pt>
                <c:pt idx="14">
                  <c:v>3949</c:v>
                </c:pt>
                <c:pt idx="15">
                  <c:v>9487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EA-4859-A63A-6AC6920B828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31"/>
        <c:overlap val="100"/>
        <c:axId val="570420176"/>
        <c:axId val="570420832"/>
      </c:barChart>
      <c:catAx>
        <c:axId val="57042017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0420832"/>
        <c:crosses val="max"/>
        <c:auto val="1"/>
        <c:lblAlgn val="ctr"/>
        <c:lblOffset val="100"/>
        <c:noMultiLvlLbl val="0"/>
      </c:catAx>
      <c:valAx>
        <c:axId val="57042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;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042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'Водопад 1'!$B$2</c:f>
          <c:strCache>
            <c:ptCount val="1"/>
            <c:pt idx="0">
              <c:v>Изменение потока наличности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'Водопад 1'!$C$4</c:f>
              <c:strCache>
                <c:ptCount val="1"/>
                <c:pt idx="0">
                  <c:v>Невидимый столбец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'Водопад 1'!$B$5:$B$16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'Водопад 1'!$C$5:$C$16</c:f>
              <c:numCache>
                <c:formatCode>General</c:formatCode>
                <c:ptCount val="12"/>
                <c:pt idx="0">
                  <c:v>100</c:v>
                </c:pt>
                <c:pt idx="1">
                  <c:v>90</c:v>
                </c:pt>
                <c:pt idx="2">
                  <c:v>60</c:v>
                </c:pt>
                <c:pt idx="3">
                  <c:v>40</c:v>
                </c:pt>
                <c:pt idx="4">
                  <c:v>30</c:v>
                </c:pt>
                <c:pt idx="5">
                  <c:v>45</c:v>
                </c:pt>
                <c:pt idx="6">
                  <c:v>70</c:v>
                </c:pt>
                <c:pt idx="7">
                  <c:v>65</c:v>
                </c:pt>
                <c:pt idx="8">
                  <c:v>50</c:v>
                </c:pt>
                <c:pt idx="9">
                  <c:v>20</c:v>
                </c:pt>
                <c:pt idx="10">
                  <c:v>30</c:v>
                </c:pt>
                <c:pt idx="1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1-44BD-995E-200F5D5A578E}"/>
            </c:ext>
          </c:extLst>
        </c:ser>
        <c:ser>
          <c:idx val="1"/>
          <c:order val="1"/>
          <c:tx>
            <c:strRef>
              <c:f>'Водопад 1'!$D$4</c:f>
              <c:strCache>
                <c:ptCount val="1"/>
                <c:pt idx="0">
                  <c:v>Минус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'Водопад 1'!$B$5:$B$16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'Водопад 1'!$D$5:$D$16</c:f>
              <c:numCache>
                <c:formatCode>General</c:formatCode>
                <c:ptCount val="12"/>
                <c:pt idx="1">
                  <c:v>10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7">
                  <c:v>5</c:v>
                </c:pt>
                <c:pt idx="8">
                  <c:v>15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81-44BD-995E-200F5D5A578E}"/>
            </c:ext>
          </c:extLst>
        </c:ser>
        <c:ser>
          <c:idx val="2"/>
          <c:order val="2"/>
          <c:tx>
            <c:strRef>
              <c:f>'Водопад 1'!$E$4</c:f>
              <c:strCache>
                <c:ptCount val="1"/>
                <c:pt idx="0">
                  <c:v>Плюс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'Водопад 1'!$B$5:$B$16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'Водопад 1'!$E$5:$E$16</c:f>
              <c:numCache>
                <c:formatCode>General</c:formatCode>
                <c:ptCount val="12"/>
                <c:pt idx="5">
                  <c:v>15</c:v>
                </c:pt>
                <c:pt idx="6">
                  <c:v>25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81-44BD-995E-200F5D5A578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27554944"/>
        <c:axId val="627557240"/>
      </c:barChart>
      <c:catAx>
        <c:axId val="62755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7557240"/>
        <c:crosses val="autoZero"/>
        <c:auto val="1"/>
        <c:lblAlgn val="ctr"/>
        <c:lblOffset val="100"/>
        <c:noMultiLvlLbl val="0"/>
      </c:catAx>
      <c:valAx>
        <c:axId val="62755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755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'Водопад 2'!$B$2</c:f>
          <c:strCache>
            <c:ptCount val="1"/>
            <c:pt idx="0">
              <c:v>Изменение потока наличности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'Водопад 2'!$B$5:$B$16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'Водопад 2'!$D$5:$D$16</c:f>
              <c:numCache>
                <c:formatCode>General</c:formatCode>
                <c:ptCount val="12"/>
                <c:pt idx="0">
                  <c:v>0</c:v>
                </c:pt>
                <c:pt idx="1">
                  <c:v>550</c:v>
                </c:pt>
                <c:pt idx="2">
                  <c:v>200</c:v>
                </c:pt>
                <c:pt idx="3">
                  <c:v>0</c:v>
                </c:pt>
                <c:pt idx="4">
                  <c:v>-250</c:v>
                </c:pt>
                <c:pt idx="5">
                  <c:v>-100</c:v>
                </c:pt>
                <c:pt idx="6">
                  <c:v>-200</c:v>
                </c:pt>
                <c:pt idx="7">
                  <c:v>100</c:v>
                </c:pt>
                <c:pt idx="8">
                  <c:v>300</c:v>
                </c:pt>
                <c:pt idx="9">
                  <c:v>350</c:v>
                </c:pt>
                <c:pt idx="10">
                  <c:v>200</c:v>
                </c:pt>
                <c:pt idx="11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41-441E-8E54-CB4685202F9A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'Водопад 2'!$B$5:$B$16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'Водопад 2'!$E$5:$E$16</c:f>
              <c:numCache>
                <c:formatCode>General</c:formatCode>
                <c:ptCount val="12"/>
                <c:pt idx="0">
                  <c:v>550</c:v>
                </c:pt>
                <c:pt idx="1">
                  <c:v>200</c:v>
                </c:pt>
                <c:pt idx="2">
                  <c:v>0</c:v>
                </c:pt>
                <c:pt idx="3">
                  <c:v>-250</c:v>
                </c:pt>
                <c:pt idx="4">
                  <c:v>-100</c:v>
                </c:pt>
                <c:pt idx="5">
                  <c:v>-200</c:v>
                </c:pt>
                <c:pt idx="6">
                  <c:v>100</c:v>
                </c:pt>
                <c:pt idx="7">
                  <c:v>300</c:v>
                </c:pt>
                <c:pt idx="8">
                  <c:v>350</c:v>
                </c:pt>
                <c:pt idx="9">
                  <c:v>200</c:v>
                </c:pt>
                <c:pt idx="10">
                  <c:v>300</c:v>
                </c:pt>
                <c:pt idx="11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41-441E-8E54-CB4685202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92D050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rgbClr val="FF0000"/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smooth val="0"/>
        <c:axId val="633528704"/>
        <c:axId val="633527720"/>
      </c:lineChart>
      <c:catAx>
        <c:axId val="63352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3527720"/>
        <c:crosses val="autoZero"/>
        <c:auto val="1"/>
        <c:lblAlgn val="ctr"/>
        <c:lblOffset val="100"/>
        <c:noMultiLvlLbl val="0"/>
      </c:catAx>
      <c:valAx>
        <c:axId val="63352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352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Продажи сотрудников</a:t>
            </a:r>
          </a:p>
          <a:p>
            <a:pPr algn="l">
              <a:defRPr/>
            </a:pPr>
            <a:r>
              <a:rPr lang="ru-RU" sz="1000"/>
              <a:t>(Анализ лучших и худших)</a:t>
            </a:r>
          </a:p>
        </c:rich>
      </c:tx>
      <c:layout>
        <c:manualLayout>
          <c:xMode val="edge"/>
          <c:yMode val="edge"/>
          <c:x val="1.1934483969660997E-2"/>
          <c:y val="2.4570323360932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ЗАДАНИЕ1!$C$4</c:f>
              <c:strCache>
                <c:ptCount val="1"/>
                <c:pt idx="0">
                  <c:v>Продажи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53-49FF-A769-F2D832F447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53-49FF-A769-F2D832F447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953-49FF-A769-F2D832F447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953-49FF-A769-F2D832F447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953-49FF-A769-F2D832F4474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953-49FF-A769-F2D832F4474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953-49FF-A769-F2D832F4474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953-49FF-A769-F2D832F4474F}"/>
              </c:ext>
            </c:extLst>
          </c:dPt>
          <c:dPt>
            <c:idx val="8"/>
            <c:bubble3D val="0"/>
            <c:explosion val="12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3D4-4B93-A884-A429E6DDEB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ЗАДАНИЕ1!$B$5:$B$12</c:f>
              <c:strCache>
                <c:ptCount val="8"/>
                <c:pt idx="0">
                  <c:v>Бутылкин М.</c:v>
                </c:pt>
                <c:pt idx="1">
                  <c:v>Великий Д.</c:v>
                </c:pt>
                <c:pt idx="2">
                  <c:v>Денежкина О.</c:v>
                </c:pt>
                <c:pt idx="3">
                  <c:v>Жуликов М.</c:v>
                </c:pt>
                <c:pt idx="4">
                  <c:v>Лентяева А.</c:v>
                </c:pt>
                <c:pt idx="5">
                  <c:v>Малоедова А.</c:v>
                </c:pt>
                <c:pt idx="6">
                  <c:v>Чириков К.</c:v>
                </c:pt>
                <c:pt idx="7">
                  <c:v>Чудакова М.</c:v>
                </c:pt>
              </c:strCache>
            </c:strRef>
          </c:cat>
          <c:val>
            <c:numRef>
              <c:f>ЗАДАНИЕ1!$C$5:$C$12</c:f>
              <c:numCache>
                <c:formatCode>_-* #\ ##0\ _₽_-;\-* #\ ##0\ _₽_-;_-* "-"??\ _₽_-;_-@_-</c:formatCode>
                <c:ptCount val="8"/>
                <c:pt idx="0">
                  <c:v>184700</c:v>
                </c:pt>
                <c:pt idx="1">
                  <c:v>148700</c:v>
                </c:pt>
                <c:pt idx="2">
                  <c:v>112700</c:v>
                </c:pt>
                <c:pt idx="3">
                  <c:v>41200</c:v>
                </c:pt>
                <c:pt idx="4">
                  <c:v>24900</c:v>
                </c:pt>
                <c:pt idx="5">
                  <c:v>24400</c:v>
                </c:pt>
                <c:pt idx="6">
                  <c:v>34600</c:v>
                </c:pt>
                <c:pt idx="7">
                  <c:v>25900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4-4B93-A884-A429E6DDE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pos"/>
        <c:splitPos val="5"/>
        <c:secondPieSize val="75"/>
        <c:serLines>
          <c:spPr>
            <a:ln w="19050" cap="flat" cmpd="sng" algn="ctr">
              <a:solidFill>
                <a:schemeClr val="accent6"/>
              </a:solidFill>
              <a:prstDash val="solid"/>
              <a:miter lim="800000"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Термометр!$B$4</c:f>
              <c:strCache>
                <c:ptCount val="1"/>
                <c:pt idx="0">
                  <c:v>Максимум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Термометр!$A$5:$A$12</c:f>
              <c:strCache>
                <c:ptCount val="8"/>
                <c:pt idx="0">
                  <c:v>Великий Д.</c:v>
                </c:pt>
                <c:pt idx="1">
                  <c:v>Чудакова М.</c:v>
                </c:pt>
                <c:pt idx="2">
                  <c:v>Бутылкин М.</c:v>
                </c:pt>
                <c:pt idx="3">
                  <c:v>Денежкина О.</c:v>
                </c:pt>
                <c:pt idx="4">
                  <c:v>Жуликов М.</c:v>
                </c:pt>
                <c:pt idx="5">
                  <c:v>Чириков К.</c:v>
                </c:pt>
                <c:pt idx="6">
                  <c:v>Лентяева А.</c:v>
                </c:pt>
                <c:pt idx="7">
                  <c:v>Малоедова А.</c:v>
                </c:pt>
              </c:strCache>
            </c:strRef>
          </c:cat>
          <c:val>
            <c:numRef>
              <c:f>Термометр!$B$5:$B$12</c:f>
              <c:numCache>
                <c:formatCode>_-* #\ ##0\ _₽_-;\-* #\ ##0\ _₽_-;_-* "-"??\ _₽_-;_-@_-</c:formatCode>
                <c:ptCount val="8"/>
                <c:pt idx="0">
                  <c:v>115</c:v>
                </c:pt>
                <c:pt idx="1">
                  <c:v>105</c:v>
                </c:pt>
                <c:pt idx="2">
                  <c:v>90</c:v>
                </c:pt>
                <c:pt idx="3">
                  <c:v>85</c:v>
                </c:pt>
                <c:pt idx="4">
                  <c:v>60</c:v>
                </c:pt>
                <c:pt idx="5">
                  <c:v>100</c:v>
                </c:pt>
                <c:pt idx="6">
                  <c:v>55</c:v>
                </c:pt>
                <c:pt idx="7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D1-4521-A4FB-F59F93266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8575312"/>
        <c:axId val="658574656"/>
      </c:barChart>
      <c:barChart>
        <c:barDir val="col"/>
        <c:grouping val="clustered"/>
        <c:varyColors val="0"/>
        <c:ser>
          <c:idx val="2"/>
          <c:order val="2"/>
          <c:tx>
            <c:strRef>
              <c:f>Термометр!$D$4</c:f>
              <c:strCache>
                <c:ptCount val="1"/>
                <c:pt idx="0">
                  <c:v>Факт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Термометр!$A$5:$A$12</c:f>
              <c:strCache>
                <c:ptCount val="8"/>
                <c:pt idx="0">
                  <c:v>Великий Д.</c:v>
                </c:pt>
                <c:pt idx="1">
                  <c:v>Чудакова М.</c:v>
                </c:pt>
                <c:pt idx="2">
                  <c:v>Бутылкин М.</c:v>
                </c:pt>
                <c:pt idx="3">
                  <c:v>Денежкина О.</c:v>
                </c:pt>
                <c:pt idx="4">
                  <c:v>Жуликов М.</c:v>
                </c:pt>
                <c:pt idx="5">
                  <c:v>Чириков К.</c:v>
                </c:pt>
                <c:pt idx="6">
                  <c:v>Лентяева А.</c:v>
                </c:pt>
                <c:pt idx="7">
                  <c:v>Малоедова А.</c:v>
                </c:pt>
              </c:strCache>
            </c:strRef>
          </c:cat>
          <c:val>
            <c:numRef>
              <c:f>Термометр!$D$5:$D$12</c:f>
              <c:numCache>
                <c:formatCode>_-* #\ ##0\ _₽_-;\-* #\ ##0\ _₽_-;_-* "-"??\ _₽_-;_-@_-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55</c:v>
                </c:pt>
                <c:pt idx="3">
                  <c:v>65</c:v>
                </c:pt>
                <c:pt idx="4">
                  <c:v>43</c:v>
                </c:pt>
                <c:pt idx="5">
                  <c:v>75</c:v>
                </c:pt>
                <c:pt idx="6">
                  <c:v>45</c:v>
                </c:pt>
                <c:pt idx="7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D1-4521-A4FB-F59F93266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71520784"/>
        <c:axId val="471521440"/>
      </c:barChart>
      <c:lineChart>
        <c:grouping val="standard"/>
        <c:varyColors val="0"/>
        <c:ser>
          <c:idx val="1"/>
          <c:order val="1"/>
          <c:tx>
            <c:strRef>
              <c:f>Термометр!$C$4</c:f>
              <c:strCache>
                <c:ptCount val="1"/>
                <c:pt idx="0">
                  <c:v>Минимум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23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strRef>
              <c:f>Термометр!$A$5:$A$12</c:f>
              <c:strCache>
                <c:ptCount val="8"/>
                <c:pt idx="0">
                  <c:v>Великий Д.</c:v>
                </c:pt>
                <c:pt idx="1">
                  <c:v>Чудакова М.</c:v>
                </c:pt>
                <c:pt idx="2">
                  <c:v>Бутылкин М.</c:v>
                </c:pt>
                <c:pt idx="3">
                  <c:v>Денежкина О.</c:v>
                </c:pt>
                <c:pt idx="4">
                  <c:v>Жуликов М.</c:v>
                </c:pt>
                <c:pt idx="5">
                  <c:v>Чириков К.</c:v>
                </c:pt>
                <c:pt idx="6">
                  <c:v>Лентяева А.</c:v>
                </c:pt>
                <c:pt idx="7">
                  <c:v>Малоедова А.</c:v>
                </c:pt>
              </c:strCache>
            </c:strRef>
          </c:cat>
          <c:val>
            <c:numRef>
              <c:f>Термометр!$C$5:$C$12</c:f>
              <c:numCache>
                <c:formatCode>_-* #\ ##0\ _₽_-;\-* #\ ##0\ _₽_-;_-* "-"??\ _₽_-;_-@_-</c:formatCode>
                <c:ptCount val="8"/>
                <c:pt idx="0">
                  <c:v>74.75</c:v>
                </c:pt>
                <c:pt idx="1">
                  <c:v>70</c:v>
                </c:pt>
                <c:pt idx="2">
                  <c:v>60</c:v>
                </c:pt>
                <c:pt idx="3">
                  <c:v>55</c:v>
                </c:pt>
                <c:pt idx="4">
                  <c:v>40</c:v>
                </c:pt>
                <c:pt idx="5">
                  <c:v>65</c:v>
                </c:pt>
                <c:pt idx="6">
                  <c:v>40</c:v>
                </c:pt>
                <c:pt idx="7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D1-4521-A4FB-F59F93266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575312"/>
        <c:axId val="658574656"/>
      </c:lineChart>
      <c:catAx>
        <c:axId val="65857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8574656"/>
        <c:crosses val="autoZero"/>
        <c:auto val="1"/>
        <c:lblAlgn val="ctr"/>
        <c:lblOffset val="100"/>
        <c:noMultiLvlLbl val="0"/>
      </c:catAx>
      <c:valAx>
        <c:axId val="6585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\ _₽_-;\-* #\ ##0\ _₽_-;_-* &quot;-&quot;??\ _₽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8575312"/>
        <c:crosses val="autoZero"/>
        <c:crossBetween val="between"/>
      </c:valAx>
      <c:valAx>
        <c:axId val="471521440"/>
        <c:scaling>
          <c:orientation val="minMax"/>
          <c:max val="140"/>
        </c:scaling>
        <c:delete val="1"/>
        <c:axPos val="r"/>
        <c:numFmt formatCode="_-* #\ ##0\ _₽_-;\-* #\ ##0\ _₽_-;_-* &quot;-&quot;??\ _₽_-;_-@_-" sourceLinked="1"/>
        <c:majorTickMark val="out"/>
        <c:minorTickMark val="none"/>
        <c:tickLblPos val="nextTo"/>
        <c:crossAx val="471520784"/>
        <c:crosses val="max"/>
        <c:crossBetween val="between"/>
      </c:valAx>
      <c:catAx>
        <c:axId val="471520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1521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Анализ деятельности Регионов</a:t>
            </a:r>
          </a:p>
        </c:rich>
      </c:tx>
      <c:layout>
        <c:manualLayout>
          <c:xMode val="edge"/>
          <c:yMode val="edge"/>
          <c:x val="1.4846864559375296E-2"/>
          <c:y val="1.54506770732527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ЗАДАНИЕ2!$B$4</c:f>
              <c:strCache>
                <c:ptCount val="1"/>
                <c:pt idx="0">
                  <c:v>План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ЗАДАНИЕ2!$A$5:$A$9</c:f>
              <c:strCache>
                <c:ptCount val="5"/>
                <c:pt idx="0">
                  <c:v>Западный</c:v>
                </c:pt>
                <c:pt idx="1">
                  <c:v>Центральный</c:v>
                </c:pt>
                <c:pt idx="2">
                  <c:v>Южный</c:v>
                </c:pt>
                <c:pt idx="3">
                  <c:v>Северный</c:v>
                </c:pt>
                <c:pt idx="4">
                  <c:v>Восточный</c:v>
                </c:pt>
              </c:strCache>
            </c:strRef>
          </c:cat>
          <c:val>
            <c:numRef>
              <c:f>ЗАДАНИЕ2!$B$5:$B$9</c:f>
              <c:numCache>
                <c:formatCode>_-* #\ ##0\ _₽_-;\-* #\ ##0\ _₽_-;_-* "-"??\ _₽_-;_-@_-</c:formatCode>
                <c:ptCount val="5"/>
                <c:pt idx="0">
                  <c:v>1142</c:v>
                </c:pt>
                <c:pt idx="1">
                  <c:v>1132</c:v>
                </c:pt>
                <c:pt idx="2">
                  <c:v>1117</c:v>
                </c:pt>
                <c:pt idx="3">
                  <c:v>1112</c:v>
                </c:pt>
                <c:pt idx="4">
                  <c:v>1087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1A-427F-9A3A-A71CA04F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8575312"/>
        <c:axId val="658574656"/>
      </c:barChart>
      <c:barChart>
        <c:barDir val="col"/>
        <c:grouping val="clustered"/>
        <c:varyColors val="0"/>
        <c:ser>
          <c:idx val="2"/>
          <c:order val="2"/>
          <c:tx>
            <c:strRef>
              <c:f>ЗАДАНИЕ2!$D$4</c:f>
              <c:strCache>
                <c:ptCount val="1"/>
                <c:pt idx="0">
                  <c:v>Факт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ЗАДАНИЕ2!$A$5:$A$9</c:f>
              <c:strCache>
                <c:ptCount val="5"/>
                <c:pt idx="0">
                  <c:v>Западный</c:v>
                </c:pt>
                <c:pt idx="1">
                  <c:v>Центральный</c:v>
                </c:pt>
                <c:pt idx="2">
                  <c:v>Южный</c:v>
                </c:pt>
                <c:pt idx="3">
                  <c:v>Северный</c:v>
                </c:pt>
                <c:pt idx="4">
                  <c:v>Восточный</c:v>
                </c:pt>
              </c:strCache>
            </c:strRef>
          </c:cat>
          <c:val>
            <c:numRef>
              <c:f>ЗАДАНИЕ2!$D$5:$D$9</c:f>
              <c:numCache>
                <c:formatCode>_-* #\ ##0\ _₽_-;\-* #\ ##0\ _₽_-;_-* "-"??\ _₽_-;_-@_-</c:formatCode>
                <c:ptCount val="5"/>
                <c:pt idx="0">
                  <c:v>1127</c:v>
                </c:pt>
                <c:pt idx="1">
                  <c:v>1107</c:v>
                </c:pt>
                <c:pt idx="2">
                  <c:v>1082</c:v>
                </c:pt>
                <c:pt idx="3">
                  <c:v>1092</c:v>
                </c:pt>
                <c:pt idx="4">
                  <c:v>1070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1A-427F-9A3A-A71CA04F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71520784"/>
        <c:axId val="471521440"/>
      </c:barChart>
      <c:lineChart>
        <c:grouping val="standard"/>
        <c:varyColors val="0"/>
        <c:ser>
          <c:idx val="1"/>
          <c:order val="1"/>
          <c:tx>
            <c:strRef>
              <c:f>ЗАДАНИЕ2!$C$4</c:f>
              <c:strCache>
                <c:ptCount val="1"/>
                <c:pt idx="0">
                  <c:v>Цель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23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strRef>
              <c:f>ЗАДАНИЕ2!$A$5:$A$9</c:f>
              <c:strCache>
                <c:ptCount val="5"/>
                <c:pt idx="0">
                  <c:v>Западный</c:v>
                </c:pt>
                <c:pt idx="1">
                  <c:v>Центральный</c:v>
                </c:pt>
                <c:pt idx="2">
                  <c:v>Южный</c:v>
                </c:pt>
                <c:pt idx="3">
                  <c:v>Северный</c:v>
                </c:pt>
                <c:pt idx="4">
                  <c:v>Восточный</c:v>
                </c:pt>
              </c:strCache>
            </c:strRef>
          </c:cat>
          <c:val>
            <c:numRef>
              <c:f>ЗАДАНИЕ2!$C$5:$C$9</c:f>
              <c:numCache>
                <c:formatCode>_-* #\ ##0\ _₽_-;\-* #\ ##0\ _₽_-;_-* "-"??\ _₽_-;_-@_-</c:formatCode>
                <c:ptCount val="5"/>
                <c:pt idx="0">
                  <c:v>1101.75</c:v>
                </c:pt>
                <c:pt idx="1">
                  <c:v>1097</c:v>
                </c:pt>
                <c:pt idx="2">
                  <c:v>1087</c:v>
                </c:pt>
                <c:pt idx="3">
                  <c:v>1082</c:v>
                </c:pt>
                <c:pt idx="4">
                  <c:v>1067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51A-427F-9A3A-A71CA04F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575312"/>
        <c:axId val="658574656"/>
      </c:lineChart>
      <c:catAx>
        <c:axId val="65857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8574656"/>
        <c:crosses val="autoZero"/>
        <c:auto val="1"/>
        <c:lblAlgn val="ctr"/>
        <c:lblOffset val="100"/>
        <c:noMultiLvlLbl val="0"/>
      </c:catAx>
      <c:valAx>
        <c:axId val="6585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\ _₽_-;\-* #\ ##0\ _₽_-;_-* &quot;-&quot;??\ _₽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8575312"/>
        <c:crosses val="autoZero"/>
        <c:crossBetween val="between"/>
      </c:valAx>
      <c:valAx>
        <c:axId val="471521440"/>
        <c:scaling>
          <c:orientation val="minMax"/>
          <c:max val="140"/>
        </c:scaling>
        <c:delete val="1"/>
        <c:axPos val="r"/>
        <c:numFmt formatCode="_-* #\ ##0\ _₽_-;\-* #\ ##0\ _₽_-;_-* &quot;-&quot;??\ _₽_-;_-@_-" sourceLinked="1"/>
        <c:majorTickMark val="out"/>
        <c:minorTickMark val="none"/>
        <c:tickLblPos val="nextTo"/>
        <c:crossAx val="471520784"/>
        <c:crosses val="max"/>
        <c:crossBetween val="between"/>
      </c:valAx>
      <c:catAx>
        <c:axId val="471520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1521440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5D8-42FD-BC73-81DAE7A8469F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B5D8-42FD-BC73-81DAE7A8469F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B5D8-42FD-BC73-81DAE7A8469F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5D8-42FD-BC73-81DAE7A8469F}"/>
              </c:ext>
            </c:extLst>
          </c:dPt>
          <c:cat>
            <c:strRef>
              <c:f>'Спидометр 1'!$A$4:$A$7</c:f>
              <c:strCache>
                <c:ptCount val="4"/>
                <c:pt idx="0">
                  <c:v>Красная зона</c:v>
                </c:pt>
                <c:pt idx="1">
                  <c:v>Желтая зона</c:v>
                </c:pt>
                <c:pt idx="2">
                  <c:v>Зелёная зона</c:v>
                </c:pt>
                <c:pt idx="3">
                  <c:v>Пусто</c:v>
                </c:pt>
              </c:strCache>
            </c:strRef>
          </c:cat>
          <c:val>
            <c:numRef>
              <c:f>'Спидометр 1'!$B$4:$B$7</c:f>
              <c:numCache>
                <c:formatCode>General</c:formatCode>
                <c:ptCount val="4"/>
                <c:pt idx="0">
                  <c:v>300</c:v>
                </c:pt>
                <c:pt idx="1">
                  <c:v>500</c:v>
                </c:pt>
                <c:pt idx="2">
                  <c:v>200</c:v>
                </c:pt>
                <c:pt idx="3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D8-42FD-BC73-81DAE7A84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E3-4032-A319-14752E8A0569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E3-4032-A319-14752E8A0569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BE3-4032-A319-14752E8A0569}"/>
              </c:ext>
            </c:extLst>
          </c:dPt>
          <c:cat>
            <c:strRef>
              <c:f>'Спидометр 1'!$A$10:$A$12</c:f>
              <c:strCache>
                <c:ptCount val="3"/>
                <c:pt idx="0">
                  <c:v>Факт</c:v>
                </c:pt>
                <c:pt idx="1">
                  <c:v>Толщина</c:v>
                </c:pt>
                <c:pt idx="2">
                  <c:v>Пусто</c:v>
                </c:pt>
              </c:strCache>
            </c:strRef>
          </c:cat>
          <c:val>
            <c:numRef>
              <c:f>'Спидометр 1'!$B$10:$B$12</c:f>
              <c:numCache>
                <c:formatCode>General</c:formatCode>
                <c:ptCount val="3"/>
                <c:pt idx="0">
                  <c:v>700</c:v>
                </c:pt>
                <c:pt idx="1">
                  <c:v>20</c:v>
                </c:pt>
                <c:pt idx="2">
                  <c:v>1280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BE3-4032-A319-14752E8A0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932-41BC-81EE-3BECE97D3FFC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9932-41BC-81EE-3BECE97D3FFC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9932-41BC-81EE-3BECE97D3FFC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932-41BC-81EE-3BECE97D3FFC}"/>
              </c:ext>
            </c:extLst>
          </c:dPt>
          <c:val>
            <c:numRef>
              <c:f>'Спидометр 2'!$B$4:$B$7</c:f>
              <c:numCache>
                <c:formatCode>General</c:formatCode>
                <c:ptCount val="4"/>
                <c:pt idx="0">
                  <c:v>300</c:v>
                </c:pt>
                <c:pt idx="1">
                  <c:v>500</c:v>
                </c:pt>
                <c:pt idx="2">
                  <c:v>200</c:v>
                </c:pt>
                <c:pt idx="3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2-41BC-81EE-3BECE97D3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932-41BC-81EE-3BECE97D3FFC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9932-41BC-81EE-3BECE97D3FFC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932-41BC-81EE-3BECE97D3FF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08C-4E0B-9E50-135935C31CF4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932-41BC-81EE-3BECE97D3FFC}"/>
                </c:ext>
              </c:extLst>
            </c:dLbl>
            <c:dLbl>
              <c:idx val="1"/>
              <c:layout>
                <c:manualLayout>
                  <c:x val="1.1111111111111086E-2"/>
                  <c:y val="1.8226888305628463E-7"/>
                </c:manualLayout>
              </c:layout>
              <c:tx>
                <c:strRef>
                  <c:f>'Спидометр 2'!$C$4</c:f>
                  <c:strCache>
                    <c:ptCount val="1"/>
                    <c:pt idx="0">
                      <c:v>900</c:v>
                    </c:pt>
                  </c:strCache>
                </c:strRef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0569553805774297E-2"/>
                      <c:h val="6.4745552639253412E-2"/>
                    </c:manualLayout>
                  </c15:layout>
                  <c15:dlblFieldTable>
                    <c15:dlblFTEntry>
                      <c15:txfldGUID>{74E3B516-D618-47A2-97C5-72C08EFAA398}</c15:txfldGUID>
                      <c15:f>'Спидометр 2'!$C$4</c15:f>
                      <c15:dlblFieldTableCache>
                        <c:ptCount val="1"/>
                        <c:pt idx="0">
                          <c:v>900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9932-41BC-81EE-3BECE97D3FF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932-41BC-81EE-3BECE97D3F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'Спидометр 2'!$C$4:$C$7</c:f>
              <c:numCache>
                <c:formatCode>General</c:formatCode>
                <c:ptCount val="4"/>
                <c:pt idx="0">
                  <c:v>900</c:v>
                </c:pt>
                <c:pt idx="1">
                  <c:v>0</c:v>
                </c:pt>
                <c:pt idx="2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32-41BC-81EE-3BECE97D3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Изучение доли в отраслевом рынке</a:t>
            </a:r>
          </a:p>
        </c:rich>
      </c:tx>
      <c:layout>
        <c:manualLayout>
          <c:xMode val="edge"/>
          <c:yMode val="edge"/>
          <c:x val="1.0329046112637678E-2"/>
          <c:y val="1.19940029985007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ubbleChart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438-4725-B810-7D6EFA8543B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438-4725-B810-7D6EFA8543B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438-4725-B810-7D6EFA8543B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438-4725-B810-7D6EFA8543B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438-4725-B810-7D6EFA8543B5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FEBC4F89-9A12-498F-BB6A-21F71404A39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438-4725-B810-7D6EFA8543B5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9B7077AE-EE97-4913-A9D0-B4363ED1D61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B438-4725-B810-7D6EFA8543B5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5C0E4EB2-18E3-4419-8B03-56E1A0DF3C4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B438-4725-B810-7D6EFA8543B5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6678E859-B4C6-4451-9871-80A48142938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B438-4725-B810-7D6EFA8543B5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B7A32BF9-9793-4C0E-8370-B9427D07C25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B438-4725-B810-7D6EFA8543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'Пузырьковая 1'!$B$5:$B$9</c:f>
              <c:numCache>
                <c:formatCode>General</c:formatCode>
                <c:ptCount val="5"/>
                <c:pt idx="0">
                  <c:v>5</c:v>
                </c:pt>
                <c:pt idx="1">
                  <c:v>14</c:v>
                </c:pt>
                <c:pt idx="2">
                  <c:v>20</c:v>
                </c:pt>
                <c:pt idx="3">
                  <c:v>18</c:v>
                </c:pt>
                <c:pt idx="4">
                  <c:v>22</c:v>
                </c:pt>
              </c:numCache>
            </c:numRef>
          </c:xVal>
          <c:yVal>
            <c:numRef>
              <c:f>'Пузырьковая 1'!$C$5:$C$9</c:f>
              <c:numCache>
                <c:formatCode>_-* #\ ##0\ _₽_-;\-* #\ ##0\ _₽_-;_-* "-"??\ _₽_-;_-@_-</c:formatCode>
                <c:ptCount val="5"/>
                <c:pt idx="0">
                  <c:v>5500</c:v>
                </c:pt>
                <c:pt idx="1">
                  <c:v>12200</c:v>
                </c:pt>
                <c:pt idx="2">
                  <c:v>60000</c:v>
                </c:pt>
                <c:pt idx="3">
                  <c:v>24400</c:v>
                </c:pt>
                <c:pt idx="4">
                  <c:v>32000</c:v>
                </c:pt>
              </c:numCache>
            </c:numRef>
          </c:yVal>
          <c:bubbleSize>
            <c:numRef>
              <c:f>'Пузырьковая 1'!$D$5:$D$9</c:f>
              <c:numCache>
                <c:formatCode>0%</c:formatCode>
                <c:ptCount val="5"/>
                <c:pt idx="0">
                  <c:v>0.03</c:v>
                </c:pt>
                <c:pt idx="1">
                  <c:v>0.12</c:v>
                </c:pt>
                <c:pt idx="2">
                  <c:v>0.33</c:v>
                </c:pt>
                <c:pt idx="3">
                  <c:v>0.1</c:v>
                </c:pt>
                <c:pt idx="4">
                  <c:v>0.42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'Пузырьковая 1'!$A$5:$A$9</c15:f>
                <c15:dlblRangeCache>
                  <c:ptCount val="5"/>
                  <c:pt idx="0">
                    <c:v>ЗАО "Альянс"</c:v>
                  </c:pt>
                  <c:pt idx="1">
                    <c:v>ЗАО "Огонек"</c:v>
                  </c:pt>
                  <c:pt idx="2">
                    <c:v>ООО "Дровосек"</c:v>
                  </c:pt>
                  <c:pt idx="3">
                    <c:v>ООО "Садовод"</c:v>
                  </c:pt>
                  <c:pt idx="4">
                    <c:v>ООО "Лесник"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B438-4725-B810-7D6EFA854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551980656"/>
        <c:axId val="551983936"/>
      </c:bubbleChart>
      <c:valAx>
        <c:axId val="55198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1983936"/>
        <c:crosses val="autoZero"/>
        <c:crossBetween val="midCat"/>
      </c:valAx>
      <c:valAx>
        <c:axId val="55198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\ _₽_-;\-* #\ ##0\ _₽_-;_-* &quot;-&quot;??\ _₽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198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5293708724365659E-2"/>
          <c:y val="5.5933124321524814E-2"/>
          <c:w val="0.95822737486281373"/>
          <c:h val="0.8452121626798873"/>
        </c:manualLayout>
      </c:layout>
      <c:bubbleChart>
        <c:varyColors val="0"/>
        <c:ser>
          <c:idx val="0"/>
          <c:order val="0"/>
          <c:tx>
            <c:strRef>
              <c:f>'Пузырьковая 2'!$B$3</c:f>
              <c:strCache>
                <c:ptCount val="1"/>
                <c:pt idx="0">
                  <c:v>День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xVal>
            <c:numRef>
              <c:f>'Пузырьковая 2'!$A$4:$A$171</c:f>
              <c:numCache>
                <c:formatCode>[$-F400]h:mm:ss\ AM/PM</c:formatCode>
                <c:ptCount val="168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0</c:v>
                </c:pt>
                <c:pt idx="25">
                  <c:v>4.1666666666666664E-2</c:v>
                </c:pt>
                <c:pt idx="26">
                  <c:v>8.3333333333333301E-2</c:v>
                </c:pt>
                <c:pt idx="27">
                  <c:v>0.125</c:v>
                </c:pt>
                <c:pt idx="28">
                  <c:v>0.16666666666666699</c:v>
                </c:pt>
                <c:pt idx="29">
                  <c:v>0.20833333333333301</c:v>
                </c:pt>
                <c:pt idx="30">
                  <c:v>0.25</c:v>
                </c:pt>
                <c:pt idx="31">
                  <c:v>0.29166666666666702</c:v>
                </c:pt>
                <c:pt idx="32">
                  <c:v>0.33333333333333298</c:v>
                </c:pt>
                <c:pt idx="33">
                  <c:v>0.375</c:v>
                </c:pt>
                <c:pt idx="34">
                  <c:v>0.41666666666666702</c:v>
                </c:pt>
                <c:pt idx="35">
                  <c:v>0.45833333333333298</c:v>
                </c:pt>
                <c:pt idx="36">
                  <c:v>0.5</c:v>
                </c:pt>
                <c:pt idx="37">
                  <c:v>0.54166666666666696</c:v>
                </c:pt>
                <c:pt idx="38">
                  <c:v>0.58333333333333304</c:v>
                </c:pt>
                <c:pt idx="39">
                  <c:v>0.625</c:v>
                </c:pt>
                <c:pt idx="40">
                  <c:v>0.66666666666666696</c:v>
                </c:pt>
                <c:pt idx="41">
                  <c:v>0.70833333333333304</c:v>
                </c:pt>
                <c:pt idx="42">
                  <c:v>0.75</c:v>
                </c:pt>
                <c:pt idx="43">
                  <c:v>0.79166666666666696</c:v>
                </c:pt>
                <c:pt idx="44">
                  <c:v>0.83333333333333304</c:v>
                </c:pt>
                <c:pt idx="45">
                  <c:v>0.875</c:v>
                </c:pt>
                <c:pt idx="46">
                  <c:v>0.91666666666666696</c:v>
                </c:pt>
                <c:pt idx="47">
                  <c:v>0.95833333333333304</c:v>
                </c:pt>
                <c:pt idx="48">
                  <c:v>0</c:v>
                </c:pt>
                <c:pt idx="49">
                  <c:v>4.1666666666666664E-2</c:v>
                </c:pt>
                <c:pt idx="50">
                  <c:v>8.3333333333333301E-2</c:v>
                </c:pt>
                <c:pt idx="51">
                  <c:v>0.125</c:v>
                </c:pt>
                <c:pt idx="52">
                  <c:v>0.16666666666666699</c:v>
                </c:pt>
                <c:pt idx="53">
                  <c:v>0.20833333333333301</c:v>
                </c:pt>
                <c:pt idx="54">
                  <c:v>0.25</c:v>
                </c:pt>
                <c:pt idx="55">
                  <c:v>0.29166666666666702</c:v>
                </c:pt>
                <c:pt idx="56">
                  <c:v>0.33333333333333298</c:v>
                </c:pt>
                <c:pt idx="57">
                  <c:v>0.375</c:v>
                </c:pt>
                <c:pt idx="58">
                  <c:v>0.41666666666666702</c:v>
                </c:pt>
                <c:pt idx="59">
                  <c:v>0.45833333333333298</c:v>
                </c:pt>
                <c:pt idx="60">
                  <c:v>0.5</c:v>
                </c:pt>
                <c:pt idx="61">
                  <c:v>0.54166666666666696</c:v>
                </c:pt>
                <c:pt idx="62">
                  <c:v>0.58333333333333304</c:v>
                </c:pt>
                <c:pt idx="63">
                  <c:v>0.625</c:v>
                </c:pt>
                <c:pt idx="64">
                  <c:v>0.66666666666666696</c:v>
                </c:pt>
                <c:pt idx="65">
                  <c:v>0.70833333333333304</c:v>
                </c:pt>
                <c:pt idx="66">
                  <c:v>0.75</c:v>
                </c:pt>
                <c:pt idx="67">
                  <c:v>0.79166666666666696</c:v>
                </c:pt>
                <c:pt idx="68">
                  <c:v>0.83333333333333304</c:v>
                </c:pt>
                <c:pt idx="69">
                  <c:v>0.875</c:v>
                </c:pt>
                <c:pt idx="70">
                  <c:v>0.91666666666666696</c:v>
                </c:pt>
                <c:pt idx="71">
                  <c:v>0.95833333333333304</c:v>
                </c:pt>
                <c:pt idx="72">
                  <c:v>0</c:v>
                </c:pt>
                <c:pt idx="73">
                  <c:v>4.1666666666666664E-2</c:v>
                </c:pt>
                <c:pt idx="74">
                  <c:v>8.3333333333333301E-2</c:v>
                </c:pt>
                <c:pt idx="75">
                  <c:v>0.125</c:v>
                </c:pt>
                <c:pt idx="76">
                  <c:v>0.16666666666666699</c:v>
                </c:pt>
                <c:pt idx="77">
                  <c:v>0.20833333333333301</c:v>
                </c:pt>
                <c:pt idx="78">
                  <c:v>0.25</c:v>
                </c:pt>
                <c:pt idx="79">
                  <c:v>0.29166666666666702</c:v>
                </c:pt>
                <c:pt idx="80">
                  <c:v>0.33333333333333298</c:v>
                </c:pt>
                <c:pt idx="81">
                  <c:v>0.375</c:v>
                </c:pt>
                <c:pt idx="82">
                  <c:v>0.41666666666666702</c:v>
                </c:pt>
                <c:pt idx="83">
                  <c:v>0.45833333333333298</c:v>
                </c:pt>
                <c:pt idx="84">
                  <c:v>0.5</c:v>
                </c:pt>
                <c:pt idx="85">
                  <c:v>0.54166666666666696</c:v>
                </c:pt>
                <c:pt idx="86">
                  <c:v>0.58333333333333304</c:v>
                </c:pt>
                <c:pt idx="87">
                  <c:v>0.625</c:v>
                </c:pt>
                <c:pt idx="88">
                  <c:v>0.66666666666666696</c:v>
                </c:pt>
                <c:pt idx="89">
                  <c:v>0.70833333333333304</c:v>
                </c:pt>
                <c:pt idx="90">
                  <c:v>0.75</c:v>
                </c:pt>
                <c:pt idx="91">
                  <c:v>0.79166666666666696</c:v>
                </c:pt>
                <c:pt idx="92">
                  <c:v>0.83333333333333304</c:v>
                </c:pt>
                <c:pt idx="93">
                  <c:v>0.875</c:v>
                </c:pt>
                <c:pt idx="94">
                  <c:v>0.91666666666666696</c:v>
                </c:pt>
                <c:pt idx="95">
                  <c:v>0.95833333333333304</c:v>
                </c:pt>
                <c:pt idx="96">
                  <c:v>0</c:v>
                </c:pt>
                <c:pt idx="97">
                  <c:v>4.1666666666666664E-2</c:v>
                </c:pt>
                <c:pt idx="98">
                  <c:v>8.3333333333333301E-2</c:v>
                </c:pt>
                <c:pt idx="99">
                  <c:v>0.125</c:v>
                </c:pt>
                <c:pt idx="100">
                  <c:v>0.16666666666666699</c:v>
                </c:pt>
                <c:pt idx="101">
                  <c:v>0.20833333333333301</c:v>
                </c:pt>
                <c:pt idx="102">
                  <c:v>0.25</c:v>
                </c:pt>
                <c:pt idx="103">
                  <c:v>0.29166666666666702</c:v>
                </c:pt>
                <c:pt idx="104">
                  <c:v>0.33333333333333298</c:v>
                </c:pt>
                <c:pt idx="105">
                  <c:v>0.375</c:v>
                </c:pt>
                <c:pt idx="106">
                  <c:v>0.41666666666666702</c:v>
                </c:pt>
                <c:pt idx="107">
                  <c:v>0.45833333333333298</c:v>
                </c:pt>
                <c:pt idx="108">
                  <c:v>0.5</c:v>
                </c:pt>
                <c:pt idx="109">
                  <c:v>0.54166666666666696</c:v>
                </c:pt>
                <c:pt idx="110">
                  <c:v>0.58333333333333304</c:v>
                </c:pt>
                <c:pt idx="111">
                  <c:v>0.625</c:v>
                </c:pt>
                <c:pt idx="112">
                  <c:v>0.66666666666666696</c:v>
                </c:pt>
                <c:pt idx="113">
                  <c:v>0.70833333333333304</c:v>
                </c:pt>
                <c:pt idx="114">
                  <c:v>0.75</c:v>
                </c:pt>
                <c:pt idx="115">
                  <c:v>0.79166666666666696</c:v>
                </c:pt>
                <c:pt idx="116">
                  <c:v>0.83333333333333304</c:v>
                </c:pt>
                <c:pt idx="117">
                  <c:v>0.875</c:v>
                </c:pt>
                <c:pt idx="118">
                  <c:v>0.91666666666666696</c:v>
                </c:pt>
                <c:pt idx="119">
                  <c:v>0.95833333333333304</c:v>
                </c:pt>
                <c:pt idx="120">
                  <c:v>0</c:v>
                </c:pt>
                <c:pt idx="121">
                  <c:v>4.1666666666666664E-2</c:v>
                </c:pt>
                <c:pt idx="122">
                  <c:v>8.3333333333333301E-2</c:v>
                </c:pt>
                <c:pt idx="123">
                  <c:v>0.125</c:v>
                </c:pt>
                <c:pt idx="124">
                  <c:v>0.16666666666666699</c:v>
                </c:pt>
                <c:pt idx="125">
                  <c:v>0.20833333333333301</c:v>
                </c:pt>
                <c:pt idx="126">
                  <c:v>0.25</c:v>
                </c:pt>
                <c:pt idx="127">
                  <c:v>0.29166666666666702</c:v>
                </c:pt>
                <c:pt idx="128">
                  <c:v>0.33333333333333298</c:v>
                </c:pt>
                <c:pt idx="129">
                  <c:v>0.375</c:v>
                </c:pt>
                <c:pt idx="130">
                  <c:v>0.41666666666666702</c:v>
                </c:pt>
                <c:pt idx="131">
                  <c:v>0.45833333333333298</c:v>
                </c:pt>
                <c:pt idx="132">
                  <c:v>0.5</c:v>
                </c:pt>
                <c:pt idx="133">
                  <c:v>0.54166666666666696</c:v>
                </c:pt>
                <c:pt idx="134">
                  <c:v>0.58333333333333304</c:v>
                </c:pt>
                <c:pt idx="135">
                  <c:v>0.625</c:v>
                </c:pt>
                <c:pt idx="136">
                  <c:v>0.66666666666666696</c:v>
                </c:pt>
                <c:pt idx="137">
                  <c:v>0.70833333333333304</c:v>
                </c:pt>
                <c:pt idx="138">
                  <c:v>0.75</c:v>
                </c:pt>
                <c:pt idx="139">
                  <c:v>0.79166666666666696</c:v>
                </c:pt>
                <c:pt idx="140">
                  <c:v>0.83333333333333304</c:v>
                </c:pt>
                <c:pt idx="141">
                  <c:v>0.875</c:v>
                </c:pt>
                <c:pt idx="142">
                  <c:v>0.91666666666666696</c:v>
                </c:pt>
                <c:pt idx="143">
                  <c:v>0.95833333333333304</c:v>
                </c:pt>
                <c:pt idx="144">
                  <c:v>0</c:v>
                </c:pt>
                <c:pt idx="145">
                  <c:v>4.1666666666666664E-2</c:v>
                </c:pt>
                <c:pt idx="146">
                  <c:v>8.3333333333333301E-2</c:v>
                </c:pt>
                <c:pt idx="147">
                  <c:v>0.125</c:v>
                </c:pt>
                <c:pt idx="148">
                  <c:v>0.16666666666666699</c:v>
                </c:pt>
                <c:pt idx="149">
                  <c:v>0.20833333333333301</c:v>
                </c:pt>
                <c:pt idx="150">
                  <c:v>0.25</c:v>
                </c:pt>
                <c:pt idx="151">
                  <c:v>0.29166666666666702</c:v>
                </c:pt>
                <c:pt idx="152">
                  <c:v>0.33333333333333298</c:v>
                </c:pt>
                <c:pt idx="153">
                  <c:v>0.375</c:v>
                </c:pt>
                <c:pt idx="154">
                  <c:v>0.41666666666666702</c:v>
                </c:pt>
                <c:pt idx="155">
                  <c:v>0.45833333333333298</c:v>
                </c:pt>
                <c:pt idx="156">
                  <c:v>0.5</c:v>
                </c:pt>
                <c:pt idx="157">
                  <c:v>0.54166666666666696</c:v>
                </c:pt>
                <c:pt idx="158">
                  <c:v>0.58333333333333304</c:v>
                </c:pt>
                <c:pt idx="159">
                  <c:v>0.625</c:v>
                </c:pt>
                <c:pt idx="160">
                  <c:v>0.66666666666666696</c:v>
                </c:pt>
                <c:pt idx="161">
                  <c:v>0.70833333333333304</c:v>
                </c:pt>
                <c:pt idx="162">
                  <c:v>0.75</c:v>
                </c:pt>
                <c:pt idx="163">
                  <c:v>0.79166666666666696</c:v>
                </c:pt>
                <c:pt idx="164">
                  <c:v>0.83333333333333304</c:v>
                </c:pt>
                <c:pt idx="165">
                  <c:v>0.875</c:v>
                </c:pt>
                <c:pt idx="166">
                  <c:v>0.91666666666666696</c:v>
                </c:pt>
                <c:pt idx="167">
                  <c:v>0.95833333333333304</c:v>
                </c:pt>
              </c:numCache>
            </c:numRef>
          </c:xVal>
          <c:yVal>
            <c:numRef>
              <c:f>'Пузырьковая 2'!$B$4:$B$171</c:f>
              <c:numCache>
                <c:formatCode>m/d/yyyy</c:formatCode>
                <c:ptCount val="168"/>
                <c:pt idx="0">
                  <c:v>43836</c:v>
                </c:pt>
                <c:pt idx="1">
                  <c:v>43836</c:v>
                </c:pt>
                <c:pt idx="2">
                  <c:v>43836</c:v>
                </c:pt>
                <c:pt idx="3">
                  <c:v>43836</c:v>
                </c:pt>
                <c:pt idx="4">
                  <c:v>43836</c:v>
                </c:pt>
                <c:pt idx="5">
                  <c:v>43836</c:v>
                </c:pt>
                <c:pt idx="6">
                  <c:v>43836</c:v>
                </c:pt>
                <c:pt idx="7">
                  <c:v>43836</c:v>
                </c:pt>
                <c:pt idx="8">
                  <c:v>43836</c:v>
                </c:pt>
                <c:pt idx="9">
                  <c:v>43836</c:v>
                </c:pt>
                <c:pt idx="10">
                  <c:v>43836</c:v>
                </c:pt>
                <c:pt idx="11">
                  <c:v>43836</c:v>
                </c:pt>
                <c:pt idx="12">
                  <c:v>43836</c:v>
                </c:pt>
                <c:pt idx="13">
                  <c:v>43836</c:v>
                </c:pt>
                <c:pt idx="14">
                  <c:v>43836</c:v>
                </c:pt>
                <c:pt idx="15">
                  <c:v>43836</c:v>
                </c:pt>
                <c:pt idx="16">
                  <c:v>43836</c:v>
                </c:pt>
                <c:pt idx="17">
                  <c:v>43836</c:v>
                </c:pt>
                <c:pt idx="18">
                  <c:v>43836</c:v>
                </c:pt>
                <c:pt idx="19">
                  <c:v>43836</c:v>
                </c:pt>
                <c:pt idx="20">
                  <c:v>43836</c:v>
                </c:pt>
                <c:pt idx="21">
                  <c:v>43836</c:v>
                </c:pt>
                <c:pt idx="22">
                  <c:v>43836</c:v>
                </c:pt>
                <c:pt idx="23">
                  <c:v>43836</c:v>
                </c:pt>
                <c:pt idx="24">
                  <c:v>43837</c:v>
                </c:pt>
                <c:pt idx="25">
                  <c:v>43837</c:v>
                </c:pt>
                <c:pt idx="26">
                  <c:v>43837</c:v>
                </c:pt>
                <c:pt idx="27">
                  <c:v>43837</c:v>
                </c:pt>
                <c:pt idx="28">
                  <c:v>43837</c:v>
                </c:pt>
                <c:pt idx="29">
                  <c:v>43837</c:v>
                </c:pt>
                <c:pt idx="30">
                  <c:v>43837</c:v>
                </c:pt>
                <c:pt idx="31">
                  <c:v>43837</c:v>
                </c:pt>
                <c:pt idx="32">
                  <c:v>43837</c:v>
                </c:pt>
                <c:pt idx="33">
                  <c:v>43837</c:v>
                </c:pt>
                <c:pt idx="34">
                  <c:v>43837</c:v>
                </c:pt>
                <c:pt idx="35">
                  <c:v>43837</c:v>
                </c:pt>
                <c:pt idx="36">
                  <c:v>43837</c:v>
                </c:pt>
                <c:pt idx="37">
                  <c:v>43837</c:v>
                </c:pt>
                <c:pt idx="38">
                  <c:v>43837</c:v>
                </c:pt>
                <c:pt idx="39">
                  <c:v>43837</c:v>
                </c:pt>
                <c:pt idx="40">
                  <c:v>43837</c:v>
                </c:pt>
                <c:pt idx="41">
                  <c:v>43837</c:v>
                </c:pt>
                <c:pt idx="42">
                  <c:v>43837</c:v>
                </c:pt>
                <c:pt idx="43">
                  <c:v>43837</c:v>
                </c:pt>
                <c:pt idx="44">
                  <c:v>43837</c:v>
                </c:pt>
                <c:pt idx="45">
                  <c:v>43837</c:v>
                </c:pt>
                <c:pt idx="46">
                  <c:v>43837</c:v>
                </c:pt>
                <c:pt idx="47">
                  <c:v>43837</c:v>
                </c:pt>
                <c:pt idx="48">
                  <c:v>43838</c:v>
                </c:pt>
                <c:pt idx="49">
                  <c:v>43838</c:v>
                </c:pt>
                <c:pt idx="50">
                  <c:v>43838</c:v>
                </c:pt>
                <c:pt idx="51">
                  <c:v>43838</c:v>
                </c:pt>
                <c:pt idx="52">
                  <c:v>43838</c:v>
                </c:pt>
                <c:pt idx="53">
                  <c:v>43838</c:v>
                </c:pt>
                <c:pt idx="54">
                  <c:v>43838</c:v>
                </c:pt>
                <c:pt idx="55">
                  <c:v>43838</c:v>
                </c:pt>
                <c:pt idx="56">
                  <c:v>43838</c:v>
                </c:pt>
                <c:pt idx="57">
                  <c:v>43838</c:v>
                </c:pt>
                <c:pt idx="58">
                  <c:v>43838</c:v>
                </c:pt>
                <c:pt idx="59">
                  <c:v>43838</c:v>
                </c:pt>
                <c:pt idx="60">
                  <c:v>43838</c:v>
                </c:pt>
                <c:pt idx="61">
                  <c:v>43838</c:v>
                </c:pt>
                <c:pt idx="62">
                  <c:v>43838</c:v>
                </c:pt>
                <c:pt idx="63">
                  <c:v>43838</c:v>
                </c:pt>
                <c:pt idx="64">
                  <c:v>43838</c:v>
                </c:pt>
                <c:pt idx="65">
                  <c:v>43838</c:v>
                </c:pt>
                <c:pt idx="66">
                  <c:v>43838</c:v>
                </c:pt>
                <c:pt idx="67">
                  <c:v>43838</c:v>
                </c:pt>
                <c:pt idx="68">
                  <c:v>43838</c:v>
                </c:pt>
                <c:pt idx="69">
                  <c:v>43838</c:v>
                </c:pt>
                <c:pt idx="70">
                  <c:v>43838</c:v>
                </c:pt>
                <c:pt idx="71">
                  <c:v>43838</c:v>
                </c:pt>
                <c:pt idx="72">
                  <c:v>43839</c:v>
                </c:pt>
                <c:pt idx="73">
                  <c:v>43839</c:v>
                </c:pt>
                <c:pt idx="74">
                  <c:v>43839</c:v>
                </c:pt>
                <c:pt idx="75">
                  <c:v>43839</c:v>
                </c:pt>
                <c:pt idx="76">
                  <c:v>43839</c:v>
                </c:pt>
                <c:pt idx="77">
                  <c:v>43839</c:v>
                </c:pt>
                <c:pt idx="78">
                  <c:v>43839</c:v>
                </c:pt>
                <c:pt idx="79">
                  <c:v>43839</c:v>
                </c:pt>
                <c:pt idx="80">
                  <c:v>43839</c:v>
                </c:pt>
                <c:pt idx="81">
                  <c:v>43839</c:v>
                </c:pt>
                <c:pt idx="82">
                  <c:v>43839</c:v>
                </c:pt>
                <c:pt idx="83">
                  <c:v>43839</c:v>
                </c:pt>
                <c:pt idx="84">
                  <c:v>43839</c:v>
                </c:pt>
                <c:pt idx="85">
                  <c:v>43839</c:v>
                </c:pt>
                <c:pt idx="86">
                  <c:v>43839</c:v>
                </c:pt>
                <c:pt idx="87">
                  <c:v>43839</c:v>
                </c:pt>
                <c:pt idx="88">
                  <c:v>43839</c:v>
                </c:pt>
                <c:pt idx="89">
                  <c:v>43839</c:v>
                </c:pt>
                <c:pt idx="90">
                  <c:v>43839</c:v>
                </c:pt>
                <c:pt idx="91">
                  <c:v>43839</c:v>
                </c:pt>
                <c:pt idx="92">
                  <c:v>43839</c:v>
                </c:pt>
                <c:pt idx="93">
                  <c:v>43839</c:v>
                </c:pt>
                <c:pt idx="94">
                  <c:v>43839</c:v>
                </c:pt>
                <c:pt idx="95">
                  <c:v>43839</c:v>
                </c:pt>
                <c:pt idx="96">
                  <c:v>43840</c:v>
                </c:pt>
                <c:pt idx="97">
                  <c:v>43840</c:v>
                </c:pt>
                <c:pt idx="98">
                  <c:v>43840</c:v>
                </c:pt>
                <c:pt idx="99">
                  <c:v>43840</c:v>
                </c:pt>
                <c:pt idx="100">
                  <c:v>43840</c:v>
                </c:pt>
                <c:pt idx="101">
                  <c:v>43840</c:v>
                </c:pt>
                <c:pt idx="102">
                  <c:v>43840</c:v>
                </c:pt>
                <c:pt idx="103">
                  <c:v>43840</c:v>
                </c:pt>
                <c:pt idx="104">
                  <c:v>43840</c:v>
                </c:pt>
                <c:pt idx="105">
                  <c:v>43840</c:v>
                </c:pt>
                <c:pt idx="106">
                  <c:v>43840</c:v>
                </c:pt>
                <c:pt idx="107">
                  <c:v>43840</c:v>
                </c:pt>
                <c:pt idx="108">
                  <c:v>43840</c:v>
                </c:pt>
                <c:pt idx="109">
                  <c:v>43840</c:v>
                </c:pt>
                <c:pt idx="110">
                  <c:v>43840</c:v>
                </c:pt>
                <c:pt idx="111">
                  <c:v>43840</c:v>
                </c:pt>
                <c:pt idx="112">
                  <c:v>43840</c:v>
                </c:pt>
                <c:pt idx="113">
                  <c:v>43840</c:v>
                </c:pt>
                <c:pt idx="114">
                  <c:v>43840</c:v>
                </c:pt>
                <c:pt idx="115">
                  <c:v>43840</c:v>
                </c:pt>
                <c:pt idx="116">
                  <c:v>43840</c:v>
                </c:pt>
                <c:pt idx="117">
                  <c:v>43840</c:v>
                </c:pt>
                <c:pt idx="118">
                  <c:v>43840</c:v>
                </c:pt>
                <c:pt idx="119">
                  <c:v>43840</c:v>
                </c:pt>
                <c:pt idx="120">
                  <c:v>43841</c:v>
                </c:pt>
                <c:pt idx="121">
                  <c:v>43841</c:v>
                </c:pt>
                <c:pt idx="122">
                  <c:v>43841</c:v>
                </c:pt>
                <c:pt idx="123">
                  <c:v>43841</c:v>
                </c:pt>
                <c:pt idx="124">
                  <c:v>43841</c:v>
                </c:pt>
                <c:pt idx="125">
                  <c:v>43841</c:v>
                </c:pt>
                <c:pt idx="126">
                  <c:v>43841</c:v>
                </c:pt>
                <c:pt idx="127">
                  <c:v>43841</c:v>
                </c:pt>
                <c:pt idx="128">
                  <c:v>43841</c:v>
                </c:pt>
                <c:pt idx="129">
                  <c:v>43841</c:v>
                </c:pt>
                <c:pt idx="130">
                  <c:v>43841</c:v>
                </c:pt>
                <c:pt idx="131">
                  <c:v>43841</c:v>
                </c:pt>
                <c:pt idx="132">
                  <c:v>43841</c:v>
                </c:pt>
                <c:pt idx="133">
                  <c:v>43841</c:v>
                </c:pt>
                <c:pt idx="134">
                  <c:v>43841</c:v>
                </c:pt>
                <c:pt idx="135">
                  <c:v>43841</c:v>
                </c:pt>
                <c:pt idx="136">
                  <c:v>43841</c:v>
                </c:pt>
                <c:pt idx="137">
                  <c:v>43841</c:v>
                </c:pt>
                <c:pt idx="138">
                  <c:v>43841</c:v>
                </c:pt>
                <c:pt idx="139">
                  <c:v>43841</c:v>
                </c:pt>
                <c:pt idx="140">
                  <c:v>43841</c:v>
                </c:pt>
                <c:pt idx="141">
                  <c:v>43841</c:v>
                </c:pt>
                <c:pt idx="142">
                  <c:v>43841</c:v>
                </c:pt>
                <c:pt idx="143">
                  <c:v>43841</c:v>
                </c:pt>
                <c:pt idx="144">
                  <c:v>43842</c:v>
                </c:pt>
                <c:pt idx="145">
                  <c:v>43842</c:v>
                </c:pt>
                <c:pt idx="146">
                  <c:v>43842</c:v>
                </c:pt>
                <c:pt idx="147">
                  <c:v>43842</c:v>
                </c:pt>
                <c:pt idx="148">
                  <c:v>43842</c:v>
                </c:pt>
                <c:pt idx="149">
                  <c:v>43842</c:v>
                </c:pt>
                <c:pt idx="150">
                  <c:v>43842</c:v>
                </c:pt>
                <c:pt idx="151">
                  <c:v>43842</c:v>
                </c:pt>
                <c:pt idx="152">
                  <c:v>43842</c:v>
                </c:pt>
                <c:pt idx="153">
                  <c:v>43842</c:v>
                </c:pt>
                <c:pt idx="154">
                  <c:v>43842</c:v>
                </c:pt>
                <c:pt idx="155">
                  <c:v>43842</c:v>
                </c:pt>
                <c:pt idx="156">
                  <c:v>43842</c:v>
                </c:pt>
                <c:pt idx="157">
                  <c:v>43842</c:v>
                </c:pt>
                <c:pt idx="158">
                  <c:v>43842</c:v>
                </c:pt>
                <c:pt idx="159">
                  <c:v>43842</c:v>
                </c:pt>
                <c:pt idx="160">
                  <c:v>43842</c:v>
                </c:pt>
                <c:pt idx="161">
                  <c:v>43842</c:v>
                </c:pt>
                <c:pt idx="162">
                  <c:v>43842</c:v>
                </c:pt>
                <c:pt idx="163">
                  <c:v>43842</c:v>
                </c:pt>
                <c:pt idx="164">
                  <c:v>43842</c:v>
                </c:pt>
                <c:pt idx="165">
                  <c:v>43842</c:v>
                </c:pt>
                <c:pt idx="166">
                  <c:v>43842</c:v>
                </c:pt>
                <c:pt idx="167">
                  <c:v>43842</c:v>
                </c:pt>
              </c:numCache>
            </c:numRef>
          </c:yVal>
          <c:bubbleSize>
            <c:numRef>
              <c:f>'Пузырьковая 2'!$C$4:$C$171</c:f>
              <c:numCache>
                <c:formatCode>General</c:formatCode>
                <c:ptCount val="168"/>
                <c:pt idx="0">
                  <c:v>141</c:v>
                </c:pt>
                <c:pt idx="1">
                  <c:v>138</c:v>
                </c:pt>
                <c:pt idx="2">
                  <c:v>116</c:v>
                </c:pt>
                <c:pt idx="3">
                  <c:v>92</c:v>
                </c:pt>
                <c:pt idx="4">
                  <c:v>126</c:v>
                </c:pt>
                <c:pt idx="5">
                  <c:v>272</c:v>
                </c:pt>
                <c:pt idx="6">
                  <c:v>623</c:v>
                </c:pt>
                <c:pt idx="7">
                  <c:v>1224</c:v>
                </c:pt>
                <c:pt idx="8">
                  <c:v>1058</c:v>
                </c:pt>
                <c:pt idx="9">
                  <c:v>728</c:v>
                </c:pt>
                <c:pt idx="10">
                  <c:v>773</c:v>
                </c:pt>
                <c:pt idx="11">
                  <c:v>860</c:v>
                </c:pt>
                <c:pt idx="12">
                  <c:v>1070</c:v>
                </c:pt>
                <c:pt idx="13">
                  <c:v>1035</c:v>
                </c:pt>
                <c:pt idx="14">
                  <c:v>1224</c:v>
                </c:pt>
                <c:pt idx="15">
                  <c:v>1603</c:v>
                </c:pt>
                <c:pt idx="16">
                  <c:v>1560</c:v>
                </c:pt>
                <c:pt idx="17">
                  <c:v>1497</c:v>
                </c:pt>
                <c:pt idx="18">
                  <c:v>1082</c:v>
                </c:pt>
                <c:pt idx="19">
                  <c:v>617</c:v>
                </c:pt>
                <c:pt idx="20">
                  <c:v>461</c:v>
                </c:pt>
                <c:pt idx="21">
                  <c:v>392</c:v>
                </c:pt>
                <c:pt idx="22">
                  <c:v>292</c:v>
                </c:pt>
                <c:pt idx="23">
                  <c:v>185</c:v>
                </c:pt>
                <c:pt idx="24">
                  <c:v>134</c:v>
                </c:pt>
                <c:pt idx="25">
                  <c:v>113</c:v>
                </c:pt>
                <c:pt idx="26">
                  <c:v>100</c:v>
                </c:pt>
                <c:pt idx="27">
                  <c:v>72</c:v>
                </c:pt>
                <c:pt idx="28">
                  <c:v>108</c:v>
                </c:pt>
                <c:pt idx="29">
                  <c:v>304</c:v>
                </c:pt>
                <c:pt idx="30">
                  <c:v>670</c:v>
                </c:pt>
                <c:pt idx="31">
                  <c:v>1405</c:v>
                </c:pt>
                <c:pt idx="32">
                  <c:v>1143</c:v>
                </c:pt>
                <c:pt idx="33">
                  <c:v>714</c:v>
                </c:pt>
                <c:pt idx="34">
                  <c:v>772</c:v>
                </c:pt>
                <c:pt idx="35">
                  <c:v>967</c:v>
                </c:pt>
                <c:pt idx="36">
                  <c:v>1060</c:v>
                </c:pt>
                <c:pt idx="37">
                  <c:v>994</c:v>
                </c:pt>
                <c:pt idx="38">
                  <c:v>1152</c:v>
                </c:pt>
                <c:pt idx="39">
                  <c:v>1669</c:v>
                </c:pt>
                <c:pt idx="40">
                  <c:v>1760</c:v>
                </c:pt>
                <c:pt idx="41">
                  <c:v>1712</c:v>
                </c:pt>
                <c:pt idx="42">
                  <c:v>1124</c:v>
                </c:pt>
                <c:pt idx="43">
                  <c:v>611</c:v>
                </c:pt>
                <c:pt idx="44">
                  <c:v>490</c:v>
                </c:pt>
                <c:pt idx="45">
                  <c:v>420</c:v>
                </c:pt>
                <c:pt idx="46">
                  <c:v>289</c:v>
                </c:pt>
                <c:pt idx="47">
                  <c:v>194</c:v>
                </c:pt>
                <c:pt idx="48">
                  <c:v>153</c:v>
                </c:pt>
                <c:pt idx="49">
                  <c:v>99</c:v>
                </c:pt>
                <c:pt idx="50">
                  <c:v>113</c:v>
                </c:pt>
                <c:pt idx="51">
                  <c:v>73</c:v>
                </c:pt>
                <c:pt idx="52">
                  <c:v>124</c:v>
                </c:pt>
                <c:pt idx="53">
                  <c:v>278</c:v>
                </c:pt>
                <c:pt idx="54">
                  <c:v>629</c:v>
                </c:pt>
                <c:pt idx="55">
                  <c:v>1365</c:v>
                </c:pt>
                <c:pt idx="56">
                  <c:v>1073</c:v>
                </c:pt>
                <c:pt idx="57">
                  <c:v>733</c:v>
                </c:pt>
                <c:pt idx="58">
                  <c:v>736</c:v>
                </c:pt>
                <c:pt idx="59">
                  <c:v>926</c:v>
                </c:pt>
                <c:pt idx="60">
                  <c:v>1033</c:v>
                </c:pt>
                <c:pt idx="61">
                  <c:v>1074</c:v>
                </c:pt>
                <c:pt idx="62">
                  <c:v>1229</c:v>
                </c:pt>
                <c:pt idx="63">
                  <c:v>1545</c:v>
                </c:pt>
                <c:pt idx="64">
                  <c:v>1594</c:v>
                </c:pt>
                <c:pt idx="65">
                  <c:v>1584</c:v>
                </c:pt>
                <c:pt idx="66">
                  <c:v>1186</c:v>
                </c:pt>
                <c:pt idx="67">
                  <c:v>664</c:v>
                </c:pt>
                <c:pt idx="68">
                  <c:v>494</c:v>
                </c:pt>
                <c:pt idx="69">
                  <c:v>425</c:v>
                </c:pt>
                <c:pt idx="70">
                  <c:v>297</c:v>
                </c:pt>
                <c:pt idx="71">
                  <c:v>196</c:v>
                </c:pt>
                <c:pt idx="72">
                  <c:v>155</c:v>
                </c:pt>
                <c:pt idx="73">
                  <c:v>132</c:v>
                </c:pt>
                <c:pt idx="74">
                  <c:v>138</c:v>
                </c:pt>
                <c:pt idx="75">
                  <c:v>98</c:v>
                </c:pt>
                <c:pt idx="76">
                  <c:v>113</c:v>
                </c:pt>
                <c:pt idx="77">
                  <c:v>266</c:v>
                </c:pt>
                <c:pt idx="78">
                  <c:v>653</c:v>
                </c:pt>
                <c:pt idx="79">
                  <c:v>1272</c:v>
                </c:pt>
                <c:pt idx="80">
                  <c:v>1112</c:v>
                </c:pt>
                <c:pt idx="81">
                  <c:v>667</c:v>
                </c:pt>
                <c:pt idx="82">
                  <c:v>734</c:v>
                </c:pt>
                <c:pt idx="83">
                  <c:v>907</c:v>
                </c:pt>
                <c:pt idx="84">
                  <c:v>1046</c:v>
                </c:pt>
                <c:pt idx="85">
                  <c:v>1031</c:v>
                </c:pt>
                <c:pt idx="86">
                  <c:v>1251</c:v>
                </c:pt>
                <c:pt idx="87">
                  <c:v>1605</c:v>
                </c:pt>
                <c:pt idx="88">
                  <c:v>1609</c:v>
                </c:pt>
                <c:pt idx="89">
                  <c:v>1752</c:v>
                </c:pt>
                <c:pt idx="90">
                  <c:v>1244</c:v>
                </c:pt>
                <c:pt idx="91">
                  <c:v>667</c:v>
                </c:pt>
                <c:pt idx="92">
                  <c:v>540</c:v>
                </c:pt>
                <c:pt idx="93">
                  <c:v>442</c:v>
                </c:pt>
                <c:pt idx="94">
                  <c:v>321</c:v>
                </c:pt>
                <c:pt idx="95">
                  <c:v>226</c:v>
                </c:pt>
                <c:pt idx="96">
                  <c:v>198</c:v>
                </c:pt>
                <c:pt idx="97">
                  <c:v>172</c:v>
                </c:pt>
                <c:pt idx="98">
                  <c:v>189</c:v>
                </c:pt>
                <c:pt idx="99">
                  <c:v>126</c:v>
                </c:pt>
                <c:pt idx="100">
                  <c:v>138</c:v>
                </c:pt>
                <c:pt idx="101">
                  <c:v>255</c:v>
                </c:pt>
                <c:pt idx="102">
                  <c:v>595</c:v>
                </c:pt>
                <c:pt idx="103">
                  <c:v>1108</c:v>
                </c:pt>
                <c:pt idx="104">
                  <c:v>962</c:v>
                </c:pt>
                <c:pt idx="105">
                  <c:v>766</c:v>
                </c:pt>
                <c:pt idx="106">
                  <c:v>838</c:v>
                </c:pt>
                <c:pt idx="107">
                  <c:v>1058</c:v>
                </c:pt>
                <c:pt idx="108">
                  <c:v>1215</c:v>
                </c:pt>
                <c:pt idx="109">
                  <c:v>1201</c:v>
                </c:pt>
                <c:pt idx="110">
                  <c:v>1616</c:v>
                </c:pt>
                <c:pt idx="111">
                  <c:v>1966</c:v>
                </c:pt>
                <c:pt idx="112">
                  <c:v>1938</c:v>
                </c:pt>
                <c:pt idx="113">
                  <c:v>1855</c:v>
                </c:pt>
                <c:pt idx="114">
                  <c:v>1406</c:v>
                </c:pt>
                <c:pt idx="115">
                  <c:v>940</c:v>
                </c:pt>
                <c:pt idx="116">
                  <c:v>736</c:v>
                </c:pt>
                <c:pt idx="117">
                  <c:v>663</c:v>
                </c:pt>
                <c:pt idx="118">
                  <c:v>613</c:v>
                </c:pt>
                <c:pt idx="119">
                  <c:v>476</c:v>
                </c:pt>
                <c:pt idx="120">
                  <c:v>422</c:v>
                </c:pt>
                <c:pt idx="121">
                  <c:v>396</c:v>
                </c:pt>
                <c:pt idx="122">
                  <c:v>436</c:v>
                </c:pt>
                <c:pt idx="123">
                  <c:v>287</c:v>
                </c:pt>
                <c:pt idx="124">
                  <c:v>224</c:v>
                </c:pt>
                <c:pt idx="125">
                  <c:v>227</c:v>
                </c:pt>
                <c:pt idx="126">
                  <c:v>281</c:v>
                </c:pt>
                <c:pt idx="127">
                  <c:v>377</c:v>
                </c:pt>
                <c:pt idx="128">
                  <c:v>490</c:v>
                </c:pt>
                <c:pt idx="129">
                  <c:v>589</c:v>
                </c:pt>
                <c:pt idx="130">
                  <c:v>832</c:v>
                </c:pt>
                <c:pt idx="131">
                  <c:v>933</c:v>
                </c:pt>
                <c:pt idx="132">
                  <c:v>1016</c:v>
                </c:pt>
                <c:pt idx="133">
                  <c:v>1076</c:v>
                </c:pt>
                <c:pt idx="134">
                  <c:v>1073</c:v>
                </c:pt>
                <c:pt idx="135">
                  <c:v>1014</c:v>
                </c:pt>
                <c:pt idx="136">
                  <c:v>1030</c:v>
                </c:pt>
                <c:pt idx="137">
                  <c:v>940</c:v>
                </c:pt>
                <c:pt idx="138">
                  <c:v>924</c:v>
                </c:pt>
                <c:pt idx="139">
                  <c:v>742</c:v>
                </c:pt>
                <c:pt idx="140">
                  <c:v>637</c:v>
                </c:pt>
                <c:pt idx="141">
                  <c:v>629</c:v>
                </c:pt>
                <c:pt idx="142">
                  <c:v>611</c:v>
                </c:pt>
                <c:pt idx="143">
                  <c:v>493</c:v>
                </c:pt>
                <c:pt idx="144">
                  <c:v>438</c:v>
                </c:pt>
                <c:pt idx="145">
                  <c:v>377</c:v>
                </c:pt>
                <c:pt idx="146">
                  <c:v>439</c:v>
                </c:pt>
                <c:pt idx="147">
                  <c:v>280</c:v>
                </c:pt>
                <c:pt idx="148">
                  <c:v>216</c:v>
                </c:pt>
                <c:pt idx="149">
                  <c:v>209</c:v>
                </c:pt>
                <c:pt idx="150">
                  <c:v>195</c:v>
                </c:pt>
                <c:pt idx="151">
                  <c:v>224</c:v>
                </c:pt>
                <c:pt idx="152">
                  <c:v>274</c:v>
                </c:pt>
                <c:pt idx="153">
                  <c:v>375</c:v>
                </c:pt>
                <c:pt idx="154">
                  <c:v>479</c:v>
                </c:pt>
                <c:pt idx="155">
                  <c:v>522</c:v>
                </c:pt>
                <c:pt idx="156">
                  <c:v>650</c:v>
                </c:pt>
                <c:pt idx="157">
                  <c:v>679</c:v>
                </c:pt>
                <c:pt idx="158">
                  <c:v>671</c:v>
                </c:pt>
                <c:pt idx="159">
                  <c:v>684</c:v>
                </c:pt>
                <c:pt idx="160">
                  <c:v>720</c:v>
                </c:pt>
                <c:pt idx="161">
                  <c:v>689</c:v>
                </c:pt>
                <c:pt idx="162">
                  <c:v>739</c:v>
                </c:pt>
                <c:pt idx="163">
                  <c:v>566</c:v>
                </c:pt>
                <c:pt idx="164">
                  <c:v>487</c:v>
                </c:pt>
                <c:pt idx="165">
                  <c:v>403</c:v>
                </c:pt>
                <c:pt idx="166">
                  <c:v>278</c:v>
                </c:pt>
                <c:pt idx="167">
                  <c:v>239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5795-438E-897C-63852E52D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30"/>
        <c:showNegBubbles val="0"/>
        <c:axId val="550754424"/>
        <c:axId val="551564880"/>
      </c:bubbleChart>
      <c:valAx>
        <c:axId val="550754424"/>
        <c:scaling>
          <c:orientation val="minMax"/>
          <c:max val="1"/>
          <c:min val="-4.1670000000000013E-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1564880"/>
        <c:crosses val="autoZero"/>
        <c:crossBetween val="midCat"/>
        <c:majorUnit val="4.1670000000000013E-2"/>
      </c:valAx>
      <c:valAx>
        <c:axId val="5515648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0754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image" Target="../media/image4.png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11907</xdr:colOff>
      <xdr:row>1</xdr:row>
      <xdr:rowOff>152399</xdr:rowOff>
    </xdr:from>
    <xdr:to>
      <xdr:col>12</xdr:col>
      <xdr:colOff>5953</xdr:colOff>
      <xdr:row>19</xdr:row>
      <xdr:rowOff>172641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581025</xdr:colOff>
      <xdr:row>40</xdr:row>
      <xdr:rowOff>133350</xdr:rowOff>
    </xdr:from>
    <xdr:to>
      <xdr:col>11</xdr:col>
      <xdr:colOff>66675</xdr:colOff>
      <xdr:row>61</xdr:row>
      <xdr:rowOff>171450</xdr:rowOff>
    </xdr:to>
    <xdr:pic>
      <xdr:nvPicPr>
        <xdr:cNvPr id="2" name="Рисунок 1" descr="https://upload.wikimedia.org/wikipedia/commons/thumb/d/db/Map_of_Russian_districts,_2014-03-21.svg/698px-Map_of_Russian_districts,_2014-03-21.svg.png">
          <a:extLst>
            <a:ext uri="{FF2B5EF4-FFF2-40B4-BE49-F238E27FC236}">
              <a16:creationId xmlns:a16="http://schemas.microsoft.com/office/drawing/2014/main" id="{574979DB-5DAF-4C27-806A-FADC6CF5B8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" y="7467600"/>
          <a:ext cx="6648450" cy="383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9526</xdr:colOff>
      <xdr:row>12</xdr:row>
      <xdr:rowOff>1</xdr:rowOff>
    </xdr:from>
    <xdr:to>
      <xdr:col>4</xdr:col>
      <xdr:colOff>9526</xdr:colOff>
      <xdr:row>21</xdr:row>
      <xdr:rowOff>121161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2686632-F671-420A-BE51-A76DAA597D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6" y="2257426"/>
          <a:ext cx="3276600" cy="1759460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1</xdr:row>
      <xdr:rowOff>180974</xdr:rowOff>
    </xdr:from>
    <xdr:to>
      <xdr:col>25</xdr:col>
      <xdr:colOff>0</xdr:colOff>
      <xdr:row>39</xdr:row>
      <xdr:rowOff>9525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</xdr:row>
      <xdr:rowOff>28575</xdr:rowOff>
    </xdr:from>
    <xdr:to>
      <xdr:col>6</xdr:col>
      <xdr:colOff>85725</xdr:colOff>
      <xdr:row>8</xdr:row>
      <xdr:rowOff>47625</xdr:rowOff>
    </xdr:to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03046CBD-5865-4885-9DF2-25FCF0E22D52}"/>
            </a:ext>
          </a:extLst>
        </xdr:cNvPr>
        <xdr:cNvSpPr/>
      </xdr:nvSpPr>
      <xdr:spPr>
        <a:xfrm>
          <a:off x="657225" y="219075"/>
          <a:ext cx="3086100" cy="1352550"/>
        </a:xfrm>
        <a:prstGeom prst="rect">
          <a:avLst/>
        </a:prstGeom>
        <a:solidFill>
          <a:srgbClr val="FFFF99"/>
        </a:solidFill>
        <a:ln w="635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качайте карту региона, в котором Вы проживаете и постройте график по численности населения в районе/городе</a:t>
          </a:r>
        </a:p>
      </xdr:txBody>
    </xdr:sp>
    <xdr:clientData/>
  </xdr:twoCellAnchor>
  <xdr:twoCellAnchor editAs="oneCell">
    <xdr:from>
      <xdr:col>14</xdr:col>
      <xdr:colOff>593912</xdr:colOff>
      <xdr:row>2</xdr:row>
      <xdr:rowOff>89647</xdr:rowOff>
    </xdr:from>
    <xdr:to>
      <xdr:col>35</xdr:col>
      <xdr:colOff>150720</xdr:colOff>
      <xdr:row>33</xdr:row>
      <xdr:rowOff>165847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870B22D0-F564-4453-82EF-B5B5C2995B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55824" y="470647"/>
          <a:ext cx="12264278" cy="5981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13</xdr:row>
      <xdr:rowOff>123824</xdr:rowOff>
    </xdr:from>
    <xdr:to>
      <xdr:col>18</xdr:col>
      <xdr:colOff>152400</xdr:colOff>
      <xdr:row>21</xdr:row>
      <xdr:rowOff>152399</xdr:rowOff>
    </xdr:to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F9783F16-3F3F-4C6D-AB21-31476E9183F3}"/>
            </a:ext>
          </a:extLst>
        </xdr:cNvPr>
        <xdr:cNvSpPr/>
      </xdr:nvSpPr>
      <xdr:spPr>
        <a:xfrm>
          <a:off x="5886450" y="3143249"/>
          <a:ext cx="3867150" cy="1476375"/>
        </a:xfrm>
        <a:prstGeom prst="rect">
          <a:avLst/>
        </a:prstGeom>
        <a:solidFill>
          <a:srgbClr val="FFFF99"/>
        </a:solidFill>
        <a:ln w="635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ДОП.ПРИМЕР: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осмотрите на вариант построения графика Ганта, когда задачимогут идти параллельно (столбец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E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- задержка).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Также побратите внимание на подсветку выходных дней с помощью условного форматирования.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14</xdr:row>
      <xdr:rowOff>76200</xdr:rowOff>
    </xdr:from>
    <xdr:to>
      <xdr:col>17</xdr:col>
      <xdr:colOff>114300</xdr:colOff>
      <xdr:row>19</xdr:row>
      <xdr:rowOff>142875</xdr:rowOff>
    </xdr:to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B5366F18-921D-476D-9468-7A649268DB10}"/>
            </a:ext>
          </a:extLst>
        </xdr:cNvPr>
        <xdr:cNvSpPr/>
      </xdr:nvSpPr>
      <xdr:spPr>
        <a:xfrm>
          <a:off x="5429250" y="3267075"/>
          <a:ext cx="3962400" cy="971550"/>
        </a:xfrm>
        <a:prstGeom prst="rect">
          <a:avLst/>
        </a:prstGeom>
        <a:solidFill>
          <a:srgbClr val="FFFF99"/>
        </a:solidFill>
        <a:ln w="635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ДОП.ПРИМЕР 2: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осмотрите на вариант построения графика Ганта, когда задачи могут идти параллельно (столбец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E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- задержка).и в расчёт не берутся праздничные и выходные дни.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3314</xdr:rowOff>
    </xdr:from>
    <xdr:to>
      <xdr:col>21</xdr:col>
      <xdr:colOff>0</xdr:colOff>
      <xdr:row>20</xdr:row>
      <xdr:rowOff>8283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25</xdr:col>
      <xdr:colOff>0</xdr:colOff>
      <xdr:row>24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2</xdr:row>
      <xdr:rowOff>0</xdr:rowOff>
    </xdr:from>
    <xdr:to>
      <xdr:col>20</xdr:col>
      <xdr:colOff>0</xdr:colOff>
      <xdr:row>26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4</xdr:row>
      <xdr:rowOff>190499</xdr:rowOff>
    </xdr:from>
    <xdr:to>
      <xdr:col>24</xdr:col>
      <xdr:colOff>609599</xdr:colOff>
      <xdr:row>36</xdr:row>
      <xdr:rowOff>180974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575046</xdr:colOff>
      <xdr:row>0</xdr:row>
      <xdr:rowOff>76199</xdr:rowOff>
    </xdr:from>
    <xdr:to>
      <xdr:col>21</xdr:col>
      <xdr:colOff>200738</xdr:colOff>
      <xdr:row>27</xdr:row>
      <xdr:rowOff>66763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715733C1-1BB0-4543-ADDC-736E91379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28221" y="76199"/>
          <a:ext cx="7550492" cy="4972139"/>
        </a:xfrm>
        <a:prstGeom prst="rect">
          <a:avLst/>
        </a:prstGeom>
      </xdr:spPr>
    </xdr:pic>
    <xdr:clientData/>
  </xdr:twoCellAnchor>
  <xdr:twoCellAnchor>
    <xdr:from>
      <xdr:col>16</xdr:col>
      <xdr:colOff>476250</xdr:colOff>
      <xdr:row>6</xdr:row>
      <xdr:rowOff>19050</xdr:rowOff>
    </xdr:from>
    <xdr:to>
      <xdr:col>21</xdr:col>
      <xdr:colOff>114957</xdr:colOff>
      <xdr:row>9</xdr:row>
      <xdr:rowOff>100177</xdr:rowOff>
    </xdr:to>
    <xdr:sp macro="" textlink="">
      <xdr:nvSpPr>
        <xdr:cNvPr id="4" name="Облачко с текстом: прямоугольное 3">
          <a:extLst>
            <a:ext uri="{FF2B5EF4-FFF2-40B4-BE49-F238E27FC236}">
              <a16:creationId xmlns:a16="http://schemas.microsoft.com/office/drawing/2014/main" id="{1603B8EC-B6F9-4B41-ACA1-ABFD74D866CE}"/>
            </a:ext>
          </a:extLst>
        </xdr:cNvPr>
        <xdr:cNvSpPr/>
      </xdr:nvSpPr>
      <xdr:spPr>
        <a:xfrm>
          <a:off x="11706225" y="1200150"/>
          <a:ext cx="2686707" cy="624052"/>
        </a:xfrm>
        <a:prstGeom prst="wedgeRectCallout">
          <a:avLst/>
        </a:prstGeom>
        <a:solidFill>
          <a:srgbClr val="FFFF99"/>
        </a:solidFill>
        <a:ln w="635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остройте диаграмму как на рисунке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8282</xdr:colOff>
      <xdr:row>3</xdr:row>
      <xdr:rowOff>3312</xdr:rowOff>
    </xdr:from>
    <xdr:to>
      <xdr:col>23</xdr:col>
      <xdr:colOff>8281</xdr:colOff>
      <xdr:row>30</xdr:row>
      <xdr:rowOff>8282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32846</xdr:colOff>
      <xdr:row>16</xdr:row>
      <xdr:rowOff>137949</xdr:rowOff>
    </xdr:from>
    <xdr:to>
      <xdr:col>3</xdr:col>
      <xdr:colOff>0</xdr:colOff>
      <xdr:row>25</xdr:row>
      <xdr:rowOff>6640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846" y="3225363"/>
          <a:ext cx="2535620" cy="1524070"/>
        </a:xfrm>
        <a:prstGeom prst="rect">
          <a:avLst/>
        </a:prstGeom>
      </xdr:spPr>
    </xdr:pic>
    <xdr:clientData/>
  </xdr:twoCellAnchor>
  <xdr:twoCellAnchor>
    <xdr:from>
      <xdr:col>0</xdr:col>
      <xdr:colOff>26276</xdr:colOff>
      <xdr:row>12</xdr:row>
      <xdr:rowOff>118241</xdr:rowOff>
    </xdr:from>
    <xdr:to>
      <xdr:col>2</xdr:col>
      <xdr:colOff>886811</xdr:colOff>
      <xdr:row>16</xdr:row>
      <xdr:rowOff>6569</xdr:rowOff>
    </xdr:to>
    <xdr:sp macro="" textlink="">
      <xdr:nvSpPr>
        <xdr:cNvPr id="4" name="Облачко с текстом: прямоугольное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26276" y="2469931"/>
          <a:ext cx="2535621" cy="624052"/>
        </a:xfrm>
        <a:prstGeom prst="wedgeRectCallout">
          <a:avLst/>
        </a:prstGeom>
        <a:solidFill>
          <a:srgbClr val="FFFF99"/>
        </a:solidFill>
        <a:ln w="635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остройте диаграмму как на рисунке</a:t>
          </a:r>
        </a:p>
      </xdr:txBody>
    </xdr:sp>
    <xdr:clientData/>
  </xdr:twoCellAnchor>
  <xdr:twoCellAnchor>
    <xdr:from>
      <xdr:col>4</xdr:col>
      <xdr:colOff>9853</xdr:colOff>
      <xdr:row>3</xdr:row>
      <xdr:rowOff>7883</xdr:rowOff>
    </xdr:from>
    <xdr:to>
      <xdr:col>14</xdr:col>
      <xdr:colOff>19706</xdr:colOff>
      <xdr:row>22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171450</xdr:rowOff>
    </xdr:from>
    <xdr:to>
      <xdr:col>23</xdr:col>
      <xdr:colOff>0</xdr:colOff>
      <xdr:row>34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</xdr:colOff>
      <xdr:row>1</xdr:row>
      <xdr:rowOff>0</xdr:rowOff>
    </xdr:from>
    <xdr:to>
      <xdr:col>19</xdr:col>
      <xdr:colOff>577136</xdr:colOff>
      <xdr:row>30</xdr:row>
      <xdr:rowOff>49235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8790E5F9-3C70-4897-B158-FED17FEB52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8925" y="180975"/>
          <a:ext cx="7882811" cy="5383235"/>
        </a:xfrm>
        <a:prstGeom prst="rect">
          <a:avLst/>
        </a:prstGeom>
      </xdr:spPr>
    </xdr:pic>
    <xdr:clientData/>
  </xdr:twoCellAnchor>
  <xdr:twoCellAnchor>
    <xdr:from>
      <xdr:col>15</xdr:col>
      <xdr:colOff>104775</xdr:colOff>
      <xdr:row>1</xdr:row>
      <xdr:rowOff>9525</xdr:rowOff>
    </xdr:from>
    <xdr:to>
      <xdr:col>19</xdr:col>
      <xdr:colOff>353082</xdr:colOff>
      <xdr:row>4</xdr:row>
      <xdr:rowOff>4927</xdr:rowOff>
    </xdr:to>
    <xdr:sp macro="" textlink="">
      <xdr:nvSpPr>
        <xdr:cNvPr id="3" name="Облачко с текстом: прямоугольное 2">
          <a:extLst>
            <a:ext uri="{FF2B5EF4-FFF2-40B4-BE49-F238E27FC236}">
              <a16:creationId xmlns:a16="http://schemas.microsoft.com/office/drawing/2014/main" id="{27085BB0-CD44-48F4-BB72-0B6EFB3F20F5}"/>
            </a:ext>
          </a:extLst>
        </xdr:cNvPr>
        <xdr:cNvSpPr/>
      </xdr:nvSpPr>
      <xdr:spPr>
        <a:xfrm>
          <a:off x="11610975" y="190500"/>
          <a:ext cx="2686707" cy="624052"/>
        </a:xfrm>
        <a:prstGeom prst="wedgeRectCallout">
          <a:avLst/>
        </a:prstGeom>
        <a:solidFill>
          <a:srgbClr val="FFFF99"/>
        </a:solidFill>
        <a:ln w="635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остройте диаграмму как на рисунке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592204</xdr:colOff>
      <xdr:row>2</xdr:row>
      <xdr:rowOff>185529</xdr:rowOff>
    </xdr:from>
    <xdr:to>
      <xdr:col>17</xdr:col>
      <xdr:colOff>612912</xdr:colOff>
      <xdr:row>28</xdr:row>
      <xdr:rowOff>149086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16117</xdr:colOff>
      <xdr:row>16</xdr:row>
      <xdr:rowOff>1</xdr:rowOff>
    </xdr:from>
    <xdr:to>
      <xdr:col>4</xdr:col>
      <xdr:colOff>24849</xdr:colOff>
      <xdr:row>25</xdr:row>
      <xdr:rowOff>124650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46B6A421-40A9-4526-8E48-D2155A11EA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17" y="3056284"/>
          <a:ext cx="3760754" cy="1839149"/>
        </a:xfrm>
        <a:prstGeom prst="rect">
          <a:avLst/>
        </a:prstGeom>
      </xdr:spPr>
    </xdr:pic>
    <xdr:clientData/>
  </xdr:twoCellAnchor>
  <xdr:twoCellAnchor>
    <xdr:from>
      <xdr:col>0</xdr:col>
      <xdr:colOff>405848</xdr:colOff>
      <xdr:row>11</xdr:row>
      <xdr:rowOff>91109</xdr:rowOff>
    </xdr:from>
    <xdr:to>
      <xdr:col>3</xdr:col>
      <xdr:colOff>143946</xdr:colOff>
      <xdr:row>14</xdr:row>
      <xdr:rowOff>143661</xdr:rowOff>
    </xdr:to>
    <xdr:sp macro="" textlink="">
      <xdr:nvSpPr>
        <xdr:cNvPr id="3" name="Облачко с текстом: прямоугольное 2">
          <a:extLst>
            <a:ext uri="{FF2B5EF4-FFF2-40B4-BE49-F238E27FC236}">
              <a16:creationId xmlns:a16="http://schemas.microsoft.com/office/drawing/2014/main" id="{EFC83DDE-899D-4A3D-90AC-2556F5072437}"/>
            </a:ext>
          </a:extLst>
        </xdr:cNvPr>
        <xdr:cNvSpPr/>
      </xdr:nvSpPr>
      <xdr:spPr>
        <a:xfrm>
          <a:off x="405848" y="2194892"/>
          <a:ext cx="2686707" cy="624052"/>
        </a:xfrm>
        <a:prstGeom prst="wedgeRectCallout">
          <a:avLst/>
        </a:prstGeom>
        <a:solidFill>
          <a:srgbClr val="FFFF99"/>
        </a:solidFill>
        <a:ln w="635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остройте диаграмму как на рисунке</a:t>
          </a:r>
        </a:p>
      </xdr:txBody>
    </xdr:sp>
    <xdr:clientData/>
  </xdr:twoCellAnchor>
  <xdr:twoCellAnchor>
    <xdr:from>
      <xdr:col>4</xdr:col>
      <xdr:colOff>588064</xdr:colOff>
      <xdr:row>3</xdr:row>
      <xdr:rowOff>11596</xdr:rowOff>
    </xdr:from>
    <xdr:to>
      <xdr:col>22</xdr:col>
      <xdr:colOff>41412</xdr:colOff>
      <xdr:row>29</xdr:row>
      <xdr:rowOff>8282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6569</xdr:colOff>
      <xdr:row>3</xdr:row>
      <xdr:rowOff>7883</xdr:rowOff>
    </xdr:from>
    <xdr:to>
      <xdr:col>13</xdr:col>
      <xdr:colOff>13138</xdr:colOff>
      <xdr:row>21</xdr:row>
      <xdr:rowOff>6569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505809</xdr:colOff>
      <xdr:row>3</xdr:row>
      <xdr:rowOff>0</xdr:rowOff>
    </xdr:from>
    <xdr:to>
      <xdr:col>13</xdr:col>
      <xdr:colOff>6568</xdr:colOff>
      <xdr:row>20</xdr:row>
      <xdr:rowOff>189186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610912</xdr:colOff>
      <xdr:row>2</xdr:row>
      <xdr:rowOff>1314</xdr:rowOff>
    </xdr:from>
    <xdr:to>
      <xdr:col>14</xdr:col>
      <xdr:colOff>13138</xdr:colOff>
      <xdr:row>23</xdr:row>
      <xdr:rowOff>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0.47795</cdr:x>
      <cdr:y>0.47126</cdr:y>
    </cdr:from>
    <cdr:to>
      <cdr:x>0.51847</cdr:x>
      <cdr:y>0.52858</cdr:y>
    </cdr:to>
    <cdr:sp macro="" textlink="">
      <cdr:nvSpPr>
        <cdr:cNvPr id="2" name="Овал 1"/>
        <cdr:cNvSpPr/>
      </cdr:nvSpPr>
      <cdr:spPr>
        <a:xfrm xmlns:a="http://schemas.openxmlformats.org/drawingml/2006/main">
          <a:off x="2634156" y="1884673"/>
          <a:ext cx="223345" cy="22922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tx1">
            <a:lumMod val="50000"/>
            <a:lumOff val="50000"/>
          </a:schemeClr>
        </a:solidFill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0.1323</cdr:x>
      <cdr:y>0.46288</cdr:y>
    </cdr:from>
    <cdr:to>
      <cdr:x>0.20143</cdr:x>
      <cdr:y>0.52694</cdr:y>
    </cdr:to>
    <cdr:sp macro="" textlink="'Спидометр 2'!$C$3">
      <cdr:nvSpPr>
        <cdr:cNvPr id="3" name="TextBox 2"/>
        <cdr:cNvSpPr txBox="1"/>
      </cdr:nvSpPr>
      <cdr:spPr>
        <a:xfrm xmlns:a="http://schemas.openxmlformats.org/drawingml/2006/main">
          <a:off x="729157" y="1851134"/>
          <a:ext cx="381000" cy="2561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D243AC1D-C9BA-46AC-AD55-A9130BB740BF}" type="TxLink">
            <a:rPr lang="en-US" sz="10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0</a:t>
          </a:fld>
          <a:endParaRPr lang="ru-RU" sz="1000"/>
        </a:p>
      </cdr:txBody>
    </cdr:sp>
  </cdr:relSizeAnchor>
  <cdr:relSizeAnchor xmlns:cdr="http://schemas.openxmlformats.org/drawingml/2006/chartDrawing">
    <cdr:from>
      <cdr:x>0.8093</cdr:x>
      <cdr:y>0.46124</cdr:y>
    </cdr:from>
    <cdr:to>
      <cdr:x>0.89988</cdr:x>
      <cdr:y>0.51708</cdr:y>
    </cdr:to>
    <cdr:sp macro="" textlink="'Спидометр 2'!$C$6">
      <cdr:nvSpPr>
        <cdr:cNvPr id="5" name="TextBox 4"/>
        <cdr:cNvSpPr txBox="1"/>
      </cdr:nvSpPr>
      <cdr:spPr>
        <a:xfrm xmlns:a="http://schemas.openxmlformats.org/drawingml/2006/main">
          <a:off x="4460329" y="1844565"/>
          <a:ext cx="499241" cy="2233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8C9B3A5E-4EA5-4103-B909-60344ADC82A7}" type="TxLink">
            <a:rPr lang="en-US" sz="10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1100</a:t>
          </a:fld>
          <a:endParaRPr lang="ru-RU" sz="10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10</xdr:row>
      <xdr:rowOff>0</xdr:rowOff>
    </xdr:from>
    <xdr:to>
      <xdr:col>4</xdr:col>
      <xdr:colOff>5090</xdr:colOff>
      <xdr:row>22</xdr:row>
      <xdr:rowOff>114300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E238702-6C7F-4929-98C9-A0AE4CB9A6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2057400"/>
          <a:ext cx="4015114" cy="2286000"/>
        </a:xfrm>
        <a:prstGeom prst="rect">
          <a:avLst/>
        </a:prstGeom>
      </xdr:spPr>
    </xdr:pic>
    <xdr:clientData/>
  </xdr:twoCellAnchor>
  <xdr:twoCellAnchor>
    <xdr:from>
      <xdr:col>4</xdr:col>
      <xdr:colOff>609599</xdr:colOff>
      <xdr:row>2</xdr:row>
      <xdr:rowOff>171449</xdr:rowOff>
    </xdr:from>
    <xdr:to>
      <xdr:col>20</xdr:col>
      <xdr:colOff>600074</xdr:colOff>
      <xdr:row>36</xdr:row>
      <xdr:rowOff>171449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12486</xdr:colOff>
      <xdr:row>27</xdr:row>
      <xdr:rowOff>95250</xdr:rowOff>
    </xdr:from>
    <xdr:to>
      <xdr:col>8</xdr:col>
      <xdr:colOff>533400</xdr:colOff>
      <xdr:row>37</xdr:row>
      <xdr:rowOff>19105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74EC088-5BCF-402C-8901-7E24C9EDF5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7611" y="5467350"/>
          <a:ext cx="3216489" cy="1828855"/>
        </a:xfrm>
        <a:prstGeom prst="rect">
          <a:avLst/>
        </a:prstGeom>
      </xdr:spPr>
    </xdr:pic>
    <xdr:clientData/>
  </xdr:twoCellAnchor>
  <xdr:twoCellAnchor>
    <xdr:from>
      <xdr:col>10</xdr:col>
      <xdr:colOff>9525</xdr:colOff>
      <xdr:row>2</xdr:row>
      <xdr:rowOff>0</xdr:rowOff>
    </xdr:from>
    <xdr:to>
      <xdr:col>25</xdr:col>
      <xdr:colOff>0</xdr:colOff>
      <xdr:row>28</xdr:row>
      <xdr:rowOff>123826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180975</xdr:colOff>
      <xdr:row>26</xdr:row>
      <xdr:rowOff>38100</xdr:rowOff>
    </xdr:from>
    <xdr:to>
      <xdr:col>24</xdr:col>
      <xdr:colOff>333375</xdr:colOff>
      <xdr:row>38</xdr:row>
      <xdr:rowOff>133350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606425</xdr:colOff>
      <xdr:row>1</xdr:row>
      <xdr:rowOff>123825</xdr:rowOff>
    </xdr:from>
    <xdr:to>
      <xdr:col>28</xdr:col>
      <xdr:colOff>330200</xdr:colOff>
      <xdr:row>27</xdr:row>
      <xdr:rowOff>142875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pecialist/Office%202007/&#1053;&#1086;&#1074;&#1099;&#1077;%20&#1074;&#1086;&#1079;&#1084;&#1086;&#1078;&#1085;&#1086;&#1089;&#1090;&#1080;%20Excel%2020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tello Airlines"/>
      <sheetName val="Реклама"/>
      <sheetName val="Mormoza Computers"/>
      <sheetName val="Сводная таблица"/>
      <sheetName val="Новые функции"/>
      <sheetName val="Диспетчер Имен"/>
      <sheetName val="Новые возможности Excel 2007"/>
    </sheet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7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gks.ru/wps/wcm/connect/rosstat_main/rosstat/ru/statistics/population/demography/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20"/>
  <sheetViews>
    <sheetView zoomScale="160" zoomScaleNormal="160" workbookViewId="0">
      <selection activeCell="A3" sqref="A3:B12"/>
    </sheetView>
  </sheetViews>
  <sheetFormatPr defaultColWidth="12.5703125" defaultRowHeight="14.25" x14ac:dyDescent="0.2"/>
  <cols>
    <col min="1" max="1" width="14.85546875" style="10" customWidth="1"/>
    <col min="2" max="2" width="14.85546875" style="10" bestFit="1" customWidth="1"/>
    <col min="3" max="16384" width="12.5703125" style="10"/>
  </cols>
  <sheetData>
    <row r="1" spans="1:2" ht="15.75" x14ac:dyDescent="0.2">
      <c r="A1" s="6" t="s">
        <v>10</v>
      </c>
      <c r="B1" s="1"/>
    </row>
    <row r="2" spans="1:2" x14ac:dyDescent="0.2">
      <c r="A2" s="1"/>
      <c r="B2" s="1"/>
    </row>
    <row r="3" spans="1:2" ht="24" customHeight="1" x14ac:dyDescent="0.2">
      <c r="A3" s="11" t="s">
        <v>9</v>
      </c>
      <c r="B3" s="11" t="s">
        <v>11</v>
      </c>
    </row>
    <row r="4" spans="1:2" x14ac:dyDescent="0.2">
      <c r="A4" s="7" t="s">
        <v>0</v>
      </c>
      <c r="B4" s="3">
        <v>285700</v>
      </c>
    </row>
    <row r="5" spans="1:2" x14ac:dyDescent="0.2">
      <c r="A5" s="7" t="s">
        <v>1</v>
      </c>
      <c r="B5" s="3">
        <v>284300</v>
      </c>
    </row>
    <row r="6" spans="1:2" x14ac:dyDescent="0.2">
      <c r="A6" s="7" t="s">
        <v>2</v>
      </c>
      <c r="B6" s="3">
        <v>248500</v>
      </c>
    </row>
    <row r="7" spans="1:2" x14ac:dyDescent="0.2">
      <c r="A7" s="7" t="s">
        <v>3</v>
      </c>
      <c r="B7" s="3">
        <v>112700</v>
      </c>
    </row>
    <row r="8" spans="1:2" x14ac:dyDescent="0.2">
      <c r="A8" s="7" t="s">
        <v>7</v>
      </c>
      <c r="B8" s="3">
        <v>141200</v>
      </c>
    </row>
    <row r="9" spans="1:2" x14ac:dyDescent="0.2">
      <c r="A9" s="8" t="s">
        <v>8</v>
      </c>
      <c r="B9" s="9">
        <v>134600</v>
      </c>
    </row>
    <row r="10" spans="1:2" x14ac:dyDescent="0.2">
      <c r="A10" s="8" t="s">
        <v>5</v>
      </c>
      <c r="B10" s="9">
        <v>125900</v>
      </c>
    </row>
    <row r="11" spans="1:2" x14ac:dyDescent="0.2">
      <c r="A11" s="8" t="s">
        <v>4</v>
      </c>
      <c r="B11" s="9">
        <v>99000</v>
      </c>
    </row>
    <row r="12" spans="1:2" x14ac:dyDescent="0.2">
      <c r="A12" s="8" t="s">
        <v>6</v>
      </c>
      <c r="B12" s="9">
        <v>74400</v>
      </c>
    </row>
    <row r="14" spans="1:2" ht="15.75" x14ac:dyDescent="0.2">
      <c r="A14" s="4"/>
      <c r="B14" s="5"/>
    </row>
    <row r="15" spans="1:2" ht="15.75" x14ac:dyDescent="0.2">
      <c r="A15" s="4"/>
      <c r="B15" s="5"/>
    </row>
    <row r="16" spans="1:2" ht="15.75" x14ac:dyDescent="0.2">
      <c r="A16" s="4"/>
      <c r="B16" s="5"/>
    </row>
    <row r="17" spans="1:2" x14ac:dyDescent="0.2">
      <c r="A17" s="1"/>
      <c r="B17" s="1"/>
    </row>
    <row r="18" spans="1:2" x14ac:dyDescent="0.2">
      <c r="A18" s="1"/>
      <c r="B18" s="1"/>
    </row>
    <row r="19" spans="1:2" ht="18.75" customHeight="1" x14ac:dyDescent="0.2">
      <c r="A19" s="1"/>
      <c r="B19" s="1"/>
    </row>
    <row r="20" spans="1:2" x14ac:dyDescent="0.2">
      <c r="A20" s="1"/>
      <c r="B20" s="1"/>
    </row>
  </sheetData>
  <sheetProtection selectLockedCells="1" selectUnlockedCells="1"/>
  <sortState ref="A4:B12">
    <sortCondition descending="1" ref="B4"/>
  </sortState>
  <pageMargins left="0.7" right="0.7" top="0.78740157499999996" bottom="0.78740157499999996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J1:P170"/>
  <sheetViews>
    <sheetView zoomScale="85" zoomScaleNormal="85" workbookViewId="0">
      <selection activeCell="J18" sqref="J18"/>
    </sheetView>
  </sheetViews>
  <sheetFormatPr defaultRowHeight="15" x14ac:dyDescent="0.25"/>
  <cols>
    <col min="10" max="10" width="20.42578125" customWidth="1"/>
    <col min="11" max="11" width="17.7109375" customWidth="1"/>
    <col min="12" max="12" width="19.7109375" style="82" customWidth="1"/>
    <col min="13" max="13" width="20.28515625" style="82" customWidth="1"/>
  </cols>
  <sheetData>
    <row r="1" spans="10:16" x14ac:dyDescent="0.25">
      <c r="J1" s="79" t="s">
        <v>67</v>
      </c>
      <c r="K1" s="79" t="s">
        <v>68</v>
      </c>
      <c r="L1" s="80" t="s">
        <v>69</v>
      </c>
      <c r="M1" s="80" t="s">
        <v>70</v>
      </c>
    </row>
    <row r="2" spans="10:16" x14ac:dyDescent="0.25">
      <c r="J2" s="60" t="s">
        <v>71</v>
      </c>
      <c r="K2" s="60" t="s">
        <v>72</v>
      </c>
      <c r="L2" s="81">
        <v>635530</v>
      </c>
      <c r="M2" s="81">
        <v>632784</v>
      </c>
      <c r="P2" s="102" t="s">
        <v>359</v>
      </c>
    </row>
    <row r="3" spans="10:16" x14ac:dyDescent="0.25">
      <c r="J3" s="60" t="s">
        <v>71</v>
      </c>
      <c r="K3" s="60" t="s">
        <v>73</v>
      </c>
      <c r="L3" s="81">
        <v>204164</v>
      </c>
      <c r="M3" s="81">
        <v>204039</v>
      </c>
    </row>
    <row r="4" spans="10:16" x14ac:dyDescent="0.25">
      <c r="J4" s="60" t="s">
        <v>71</v>
      </c>
      <c r="K4" s="60" t="s">
        <v>74</v>
      </c>
      <c r="L4" s="81">
        <v>146516</v>
      </c>
      <c r="M4" s="81">
        <v>147425</v>
      </c>
    </row>
    <row r="5" spans="10:16" x14ac:dyDescent="0.25">
      <c r="J5" s="60" t="s">
        <v>75</v>
      </c>
      <c r="K5" s="60" t="s">
        <v>76</v>
      </c>
      <c r="L5" s="81">
        <v>186172</v>
      </c>
      <c r="M5" s="81">
        <v>187284</v>
      </c>
    </row>
    <row r="6" spans="10:16" x14ac:dyDescent="0.25">
      <c r="J6" s="60" t="s">
        <v>77</v>
      </c>
      <c r="K6" s="60" t="s">
        <v>78</v>
      </c>
      <c r="L6" s="81">
        <v>350982</v>
      </c>
      <c r="M6" s="81">
        <v>350368</v>
      </c>
    </row>
    <row r="7" spans="10:16" x14ac:dyDescent="0.25">
      <c r="J7" s="60" t="s">
        <v>79</v>
      </c>
      <c r="K7" s="60" t="s">
        <v>80</v>
      </c>
      <c r="L7" s="81">
        <v>532699</v>
      </c>
      <c r="M7" s="81">
        <v>530863</v>
      </c>
    </row>
    <row r="8" spans="10:16" x14ac:dyDescent="0.25">
      <c r="J8" s="60" t="s">
        <v>81</v>
      </c>
      <c r="K8" s="60" t="s">
        <v>82</v>
      </c>
      <c r="L8" s="81">
        <v>384425</v>
      </c>
      <c r="M8" s="81">
        <v>379508</v>
      </c>
    </row>
    <row r="9" spans="10:16" x14ac:dyDescent="0.25">
      <c r="J9" s="60" t="s">
        <v>81</v>
      </c>
      <c r="K9" s="60" t="s">
        <v>83</v>
      </c>
      <c r="L9" s="81">
        <v>221254</v>
      </c>
      <c r="M9" s="81">
        <v>220630</v>
      </c>
    </row>
    <row r="10" spans="10:16" x14ac:dyDescent="0.25">
      <c r="J10" s="60" t="s">
        <v>84</v>
      </c>
      <c r="K10" s="60" t="s">
        <v>85</v>
      </c>
      <c r="L10" s="81">
        <v>407256</v>
      </c>
      <c r="M10" s="81">
        <v>408472</v>
      </c>
    </row>
    <row r="11" spans="10:16" x14ac:dyDescent="0.25">
      <c r="J11" s="60" t="s">
        <v>86</v>
      </c>
      <c r="K11" s="60" t="s">
        <v>87</v>
      </c>
      <c r="L11" s="81">
        <v>352681</v>
      </c>
      <c r="M11" s="81">
        <v>350087</v>
      </c>
    </row>
    <row r="12" spans="10:16" x14ac:dyDescent="0.25">
      <c r="J12" s="60" t="s">
        <v>86</v>
      </c>
      <c r="K12" s="60" t="s">
        <v>88</v>
      </c>
      <c r="L12" s="81">
        <v>140117</v>
      </c>
      <c r="M12" s="81">
        <v>140981</v>
      </c>
    </row>
    <row r="13" spans="10:16" x14ac:dyDescent="0.25">
      <c r="J13" s="60" t="s">
        <v>86</v>
      </c>
      <c r="K13" s="60" t="s">
        <v>89</v>
      </c>
      <c r="L13" s="81">
        <v>110746</v>
      </c>
      <c r="M13" s="81">
        <v>111474</v>
      </c>
    </row>
    <row r="14" spans="10:16" x14ac:dyDescent="0.25">
      <c r="J14" s="60" t="s">
        <v>90</v>
      </c>
      <c r="K14" s="60" t="s">
        <v>91</v>
      </c>
      <c r="L14" s="81">
        <v>1017451</v>
      </c>
      <c r="M14" s="81">
        <v>1017985</v>
      </c>
    </row>
    <row r="15" spans="10:16" x14ac:dyDescent="0.25">
      <c r="J15" s="60" t="s">
        <v>90</v>
      </c>
      <c r="K15" s="60" t="s">
        <v>92</v>
      </c>
      <c r="L15" s="81">
        <v>326602</v>
      </c>
      <c r="M15" s="81">
        <v>326841</v>
      </c>
    </row>
    <row r="16" spans="10:16" x14ac:dyDescent="0.25">
      <c r="J16" s="60" t="s">
        <v>90</v>
      </c>
      <c r="K16" s="60" t="s">
        <v>93</v>
      </c>
      <c r="L16" s="81">
        <v>113402</v>
      </c>
      <c r="M16" s="81">
        <v>115070</v>
      </c>
    </row>
    <row r="17" spans="10:13" x14ac:dyDescent="0.25">
      <c r="J17" s="60" t="s">
        <v>94</v>
      </c>
      <c r="K17" s="60" t="s">
        <v>95</v>
      </c>
      <c r="L17" s="81">
        <v>318107</v>
      </c>
      <c r="M17" s="81">
        <v>316758</v>
      </c>
    </row>
    <row r="18" spans="10:13" x14ac:dyDescent="0.25">
      <c r="J18" s="60" t="s">
        <v>94</v>
      </c>
      <c r="K18" s="60" t="s">
        <v>96</v>
      </c>
      <c r="L18" s="81">
        <v>311166</v>
      </c>
      <c r="M18" s="81">
        <v>308172</v>
      </c>
    </row>
    <row r="19" spans="10:13" x14ac:dyDescent="0.25">
      <c r="J19" s="60" t="s">
        <v>97</v>
      </c>
      <c r="K19" s="60" t="s">
        <v>98</v>
      </c>
      <c r="L19" s="81">
        <v>1023570</v>
      </c>
      <c r="M19" s="81">
        <v>1014610</v>
      </c>
    </row>
    <row r="20" spans="10:13" x14ac:dyDescent="0.25">
      <c r="J20" s="60" t="s">
        <v>99</v>
      </c>
      <c r="K20" s="60" t="s">
        <v>99</v>
      </c>
      <c r="L20" s="81">
        <v>12197596</v>
      </c>
      <c r="M20" s="81">
        <v>12108257</v>
      </c>
    </row>
    <row r="21" spans="10:13" x14ac:dyDescent="0.25">
      <c r="J21" s="60" t="s">
        <v>100</v>
      </c>
      <c r="K21" s="60" t="s">
        <v>100</v>
      </c>
      <c r="L21" s="81">
        <v>5191690</v>
      </c>
      <c r="M21" s="81">
        <v>5131942</v>
      </c>
    </row>
    <row r="22" spans="10:13" x14ac:dyDescent="0.25">
      <c r="J22" s="60" t="s">
        <v>101</v>
      </c>
      <c r="K22" s="60" t="s">
        <v>101</v>
      </c>
      <c r="L22" s="81">
        <v>398973</v>
      </c>
      <c r="M22" s="81">
        <v>0</v>
      </c>
    </row>
    <row r="23" spans="10:13" x14ac:dyDescent="0.25">
      <c r="J23" s="60" t="s">
        <v>102</v>
      </c>
      <c r="K23" s="60" t="s">
        <v>103</v>
      </c>
      <c r="L23" s="81">
        <v>339453</v>
      </c>
      <c r="M23" s="81">
        <v>335760</v>
      </c>
    </row>
    <row r="24" spans="10:13" x14ac:dyDescent="0.25">
      <c r="J24" s="60" t="s">
        <v>104</v>
      </c>
      <c r="K24" s="60" t="s">
        <v>105</v>
      </c>
      <c r="L24" s="81">
        <v>409285</v>
      </c>
      <c r="M24" s="81">
        <v>409223</v>
      </c>
    </row>
    <row r="25" spans="10:13" x14ac:dyDescent="0.25">
      <c r="J25" s="60" t="s">
        <v>106</v>
      </c>
      <c r="K25" s="60" t="s">
        <v>107</v>
      </c>
      <c r="L25" s="81">
        <v>620099</v>
      </c>
      <c r="M25" s="81">
        <v>612973</v>
      </c>
    </row>
    <row r="26" spans="10:13" x14ac:dyDescent="0.25">
      <c r="J26" s="60" t="s">
        <v>106</v>
      </c>
      <c r="K26" s="60" t="s">
        <v>108</v>
      </c>
      <c r="L26" s="81">
        <v>236313</v>
      </c>
      <c r="M26" s="81">
        <v>238825</v>
      </c>
    </row>
    <row r="27" spans="10:13" x14ac:dyDescent="0.25">
      <c r="J27" s="60" t="s">
        <v>106</v>
      </c>
      <c r="K27" s="60" t="s">
        <v>109</v>
      </c>
      <c r="L27" s="81">
        <v>227507</v>
      </c>
      <c r="M27" s="81">
        <v>229592</v>
      </c>
    </row>
    <row r="28" spans="10:13" x14ac:dyDescent="0.25">
      <c r="J28" s="60" t="s">
        <v>110</v>
      </c>
      <c r="K28" s="60" t="s">
        <v>111</v>
      </c>
      <c r="L28" s="81">
        <v>238987</v>
      </c>
      <c r="M28" s="81">
        <v>238802</v>
      </c>
    </row>
    <row r="29" spans="10:13" x14ac:dyDescent="0.25">
      <c r="J29" s="60" t="s">
        <v>112</v>
      </c>
      <c r="K29" s="60" t="s">
        <v>113</v>
      </c>
      <c r="L29" s="81">
        <v>453461</v>
      </c>
      <c r="M29" s="81">
        <v>448548</v>
      </c>
    </row>
    <row r="30" spans="10:13" x14ac:dyDescent="0.25">
      <c r="J30" s="60" t="s">
        <v>114</v>
      </c>
      <c r="K30" s="60" t="s">
        <v>115</v>
      </c>
      <c r="L30" s="81">
        <v>342936</v>
      </c>
      <c r="M30" s="81">
        <v>334191</v>
      </c>
    </row>
    <row r="31" spans="10:13" x14ac:dyDescent="0.25">
      <c r="J31" s="60" t="s">
        <v>114</v>
      </c>
      <c r="K31" s="60" t="s">
        <v>116</v>
      </c>
      <c r="L31" s="81">
        <v>109365</v>
      </c>
      <c r="M31" s="81">
        <v>107319</v>
      </c>
    </row>
    <row r="32" spans="10:13" x14ac:dyDescent="0.25">
      <c r="J32" s="60" t="s">
        <v>117</v>
      </c>
      <c r="K32" s="60" t="s">
        <v>118</v>
      </c>
      <c r="L32" s="81">
        <v>181015</v>
      </c>
      <c r="M32" s="81">
        <v>182711</v>
      </c>
    </row>
    <row r="33" spans="10:13" x14ac:dyDescent="0.25">
      <c r="J33" s="60" t="s">
        <v>119</v>
      </c>
      <c r="K33" s="60" t="s">
        <v>120</v>
      </c>
      <c r="L33" s="81">
        <v>124187</v>
      </c>
      <c r="M33" s="81">
        <v>124951</v>
      </c>
    </row>
    <row r="34" spans="10:13" x14ac:dyDescent="0.25">
      <c r="J34" s="60" t="s">
        <v>121</v>
      </c>
      <c r="K34" s="60" t="s">
        <v>122</v>
      </c>
      <c r="L34" s="81">
        <v>550127</v>
      </c>
      <c r="M34" s="81">
        <v>550213</v>
      </c>
    </row>
    <row r="35" spans="10:13" x14ac:dyDescent="0.25">
      <c r="J35" s="60" t="s">
        <v>121</v>
      </c>
      <c r="K35" s="60" t="s">
        <v>123</v>
      </c>
      <c r="L35" s="81">
        <v>549159</v>
      </c>
      <c r="M35" s="81">
        <v>544006</v>
      </c>
    </row>
    <row r="36" spans="10:13" x14ac:dyDescent="0.25">
      <c r="J36" s="60" t="s">
        <v>121</v>
      </c>
      <c r="K36" s="60" t="s">
        <v>124</v>
      </c>
      <c r="L36" s="81">
        <v>200547</v>
      </c>
      <c r="M36" s="81">
        <v>202672</v>
      </c>
    </row>
    <row r="37" spans="10:13" x14ac:dyDescent="0.25">
      <c r="J37" s="60" t="s">
        <v>125</v>
      </c>
      <c r="K37" s="60" t="s">
        <v>126</v>
      </c>
      <c r="L37" s="81">
        <v>493336</v>
      </c>
      <c r="M37" s="81">
        <v>487138</v>
      </c>
    </row>
    <row r="38" spans="10:13" x14ac:dyDescent="0.25">
      <c r="J38" s="60" t="s">
        <v>127</v>
      </c>
      <c r="K38" s="60" t="s">
        <v>128</v>
      </c>
      <c r="L38" s="81">
        <v>276090</v>
      </c>
      <c r="M38" s="81">
        <v>273382</v>
      </c>
    </row>
    <row r="39" spans="10:13" x14ac:dyDescent="0.25">
      <c r="J39" s="60" t="s">
        <v>129</v>
      </c>
      <c r="K39" s="60" t="s">
        <v>130</v>
      </c>
      <c r="L39" s="81">
        <v>829677</v>
      </c>
      <c r="M39" s="81">
        <v>805680</v>
      </c>
    </row>
    <row r="40" spans="10:13" x14ac:dyDescent="0.25">
      <c r="J40" s="60" t="s">
        <v>129</v>
      </c>
      <c r="K40" s="60" t="s">
        <v>131</v>
      </c>
      <c r="L40" s="81">
        <v>389946</v>
      </c>
      <c r="M40" s="81">
        <v>394651</v>
      </c>
    </row>
    <row r="41" spans="10:13" x14ac:dyDescent="0.25">
      <c r="J41" s="60" t="s">
        <v>129</v>
      </c>
      <c r="K41" s="60" t="s">
        <v>132</v>
      </c>
      <c r="L41" s="81">
        <v>262250</v>
      </c>
      <c r="M41" s="81">
        <v>256580</v>
      </c>
    </row>
    <row r="42" spans="10:13" x14ac:dyDescent="0.25">
      <c r="J42" s="60" t="s">
        <v>129</v>
      </c>
      <c r="K42" s="60" t="s">
        <v>133</v>
      </c>
      <c r="L42" s="81">
        <v>191568</v>
      </c>
      <c r="M42" s="81">
        <v>191799</v>
      </c>
    </row>
    <row r="43" spans="10:13" x14ac:dyDescent="0.25">
      <c r="J43" s="60" t="s">
        <v>134</v>
      </c>
      <c r="K43" s="60" t="s">
        <v>135</v>
      </c>
      <c r="L43" s="81">
        <v>1052218</v>
      </c>
      <c r="M43" s="81">
        <v>1035528</v>
      </c>
    </row>
    <row r="44" spans="10:13" x14ac:dyDescent="0.25">
      <c r="J44" s="60" t="s">
        <v>134</v>
      </c>
      <c r="K44" s="60" t="s">
        <v>136</v>
      </c>
      <c r="L44" s="81">
        <v>176251</v>
      </c>
      <c r="M44" s="81">
        <v>176559</v>
      </c>
    </row>
    <row r="45" spans="10:13" x14ac:dyDescent="0.25">
      <c r="J45" s="60" t="s">
        <v>134</v>
      </c>
      <c r="K45" s="60" t="s">
        <v>137</v>
      </c>
      <c r="L45" s="81">
        <v>106029</v>
      </c>
      <c r="M45" s="81">
        <v>106502</v>
      </c>
    </row>
    <row r="46" spans="10:13" x14ac:dyDescent="0.25">
      <c r="J46" s="60" t="s">
        <v>138</v>
      </c>
      <c r="K46" s="60" t="s">
        <v>139</v>
      </c>
      <c r="L46" s="81">
        <v>326292</v>
      </c>
      <c r="M46" s="81">
        <v>325720</v>
      </c>
    </row>
    <row r="47" spans="10:13" x14ac:dyDescent="0.25">
      <c r="J47" s="60" t="s">
        <v>140</v>
      </c>
      <c r="K47" s="60" t="s">
        <v>141</v>
      </c>
      <c r="L47" s="81">
        <v>435117</v>
      </c>
      <c r="M47" s="81">
        <v>431171</v>
      </c>
    </row>
    <row r="48" spans="10:13" x14ac:dyDescent="0.25">
      <c r="J48" s="60" t="s">
        <v>142</v>
      </c>
      <c r="K48" s="60" t="s">
        <v>143</v>
      </c>
      <c r="L48" s="81">
        <v>510152</v>
      </c>
      <c r="M48" s="81">
        <v>509719</v>
      </c>
    </row>
    <row r="49" spans="10:13" x14ac:dyDescent="0.25">
      <c r="J49" s="60" t="s">
        <v>142</v>
      </c>
      <c r="K49" s="60" t="s">
        <v>144</v>
      </c>
      <c r="L49" s="81">
        <v>105989</v>
      </c>
      <c r="M49" s="81">
        <v>106377</v>
      </c>
    </row>
    <row r="50" spans="10:13" x14ac:dyDescent="0.25">
      <c r="J50" s="60" t="s">
        <v>145</v>
      </c>
      <c r="K50" s="60" t="s">
        <v>146</v>
      </c>
      <c r="L50" s="81">
        <v>260704</v>
      </c>
      <c r="M50" s="81">
        <v>247075</v>
      </c>
    </row>
    <row r="51" spans="10:13" x14ac:dyDescent="0.25">
      <c r="J51" s="60" t="s">
        <v>145</v>
      </c>
      <c r="K51" s="60" t="s">
        <v>147</v>
      </c>
      <c r="L51" s="81">
        <v>232066</v>
      </c>
      <c r="M51" s="81">
        <v>225678</v>
      </c>
    </row>
    <row r="52" spans="10:13" x14ac:dyDescent="0.25">
      <c r="J52" s="60" t="s">
        <v>145</v>
      </c>
      <c r="K52" s="60" t="s">
        <v>148</v>
      </c>
      <c r="L52" s="81">
        <v>223896</v>
      </c>
      <c r="M52" s="81">
        <v>218537</v>
      </c>
    </row>
    <row r="53" spans="10:13" x14ac:dyDescent="0.25">
      <c r="J53" s="60" t="s">
        <v>145</v>
      </c>
      <c r="K53" s="60" t="s">
        <v>149</v>
      </c>
      <c r="L53" s="81">
        <v>220947</v>
      </c>
      <c r="M53" s="81">
        <v>220751</v>
      </c>
    </row>
    <row r="54" spans="10:13" x14ac:dyDescent="0.25">
      <c r="J54" s="60" t="s">
        <v>145</v>
      </c>
      <c r="K54" s="60" t="s">
        <v>150</v>
      </c>
      <c r="L54" s="81">
        <v>189123</v>
      </c>
      <c r="M54" s="81">
        <v>185067</v>
      </c>
    </row>
    <row r="55" spans="10:13" x14ac:dyDescent="0.25">
      <c r="J55" s="60" t="s">
        <v>145</v>
      </c>
      <c r="K55" s="60" t="s">
        <v>151</v>
      </c>
      <c r="L55" s="81">
        <v>187119</v>
      </c>
      <c r="M55" s="81">
        <v>183224</v>
      </c>
    </row>
    <row r="56" spans="10:13" x14ac:dyDescent="0.25">
      <c r="J56" s="60" t="s">
        <v>145</v>
      </c>
      <c r="K56" s="60" t="s">
        <v>152</v>
      </c>
      <c r="L56" s="81">
        <v>158222</v>
      </c>
      <c r="M56" s="81">
        <v>157409</v>
      </c>
    </row>
    <row r="57" spans="10:13" x14ac:dyDescent="0.25">
      <c r="J57" s="60" t="s">
        <v>145</v>
      </c>
      <c r="K57" s="60" t="s">
        <v>153</v>
      </c>
      <c r="L57" s="81">
        <v>151985</v>
      </c>
      <c r="M57" s="81">
        <v>146251</v>
      </c>
    </row>
    <row r="58" spans="10:13" x14ac:dyDescent="0.25">
      <c r="J58" s="60" t="s">
        <v>145</v>
      </c>
      <c r="K58" s="60" t="s">
        <v>154</v>
      </c>
      <c r="L58" s="81">
        <v>144253</v>
      </c>
      <c r="M58" s="81">
        <v>144316</v>
      </c>
    </row>
    <row r="59" spans="10:13" x14ac:dyDescent="0.25">
      <c r="J59" s="60" t="s">
        <v>145</v>
      </c>
      <c r="K59" s="60" t="s">
        <v>155</v>
      </c>
      <c r="L59" s="81">
        <v>141429</v>
      </c>
      <c r="M59" s="81">
        <v>140439</v>
      </c>
    </row>
    <row r="60" spans="10:13" x14ac:dyDescent="0.25">
      <c r="J60" s="60" t="s">
        <v>145</v>
      </c>
      <c r="K60" s="60" t="s">
        <v>156</v>
      </c>
      <c r="L60" s="81">
        <v>137587</v>
      </c>
      <c r="M60" s="81">
        <v>132036</v>
      </c>
    </row>
    <row r="61" spans="10:13" x14ac:dyDescent="0.25">
      <c r="J61" s="60" t="s">
        <v>145</v>
      </c>
      <c r="K61" s="60" t="s">
        <v>157</v>
      </c>
      <c r="L61" s="81">
        <v>126728</v>
      </c>
      <c r="M61" s="81">
        <v>127125</v>
      </c>
    </row>
    <row r="62" spans="10:13" x14ac:dyDescent="0.25">
      <c r="J62" s="60" t="s">
        <v>145</v>
      </c>
      <c r="K62" s="60" t="s">
        <v>158</v>
      </c>
      <c r="L62" s="81">
        <v>120184</v>
      </c>
      <c r="M62" s="81">
        <v>120699</v>
      </c>
    </row>
    <row r="63" spans="10:13" x14ac:dyDescent="0.25">
      <c r="J63" s="60" t="s">
        <v>145</v>
      </c>
      <c r="K63" s="60" t="s">
        <v>159</v>
      </c>
      <c r="L63" s="81">
        <v>118962</v>
      </c>
      <c r="M63" s="81">
        <v>116366</v>
      </c>
    </row>
    <row r="64" spans="10:13" x14ac:dyDescent="0.25">
      <c r="J64" s="60" t="s">
        <v>145</v>
      </c>
      <c r="K64" s="60" t="s">
        <v>160</v>
      </c>
      <c r="L64" s="81">
        <v>112052</v>
      </c>
      <c r="M64" s="81">
        <v>108223</v>
      </c>
    </row>
    <row r="65" spans="10:13" x14ac:dyDescent="0.25">
      <c r="J65" s="60" t="s">
        <v>145</v>
      </c>
      <c r="K65" s="60" t="s">
        <v>161</v>
      </c>
      <c r="L65" s="81">
        <v>108253</v>
      </c>
      <c r="M65" s="81">
        <v>106121</v>
      </c>
    </row>
    <row r="66" spans="10:13" x14ac:dyDescent="0.25">
      <c r="J66" s="60" t="s">
        <v>145</v>
      </c>
      <c r="K66" s="60" t="s">
        <v>162</v>
      </c>
      <c r="L66" s="81">
        <v>107815</v>
      </c>
      <c r="M66" s="81">
        <v>107552</v>
      </c>
    </row>
    <row r="67" spans="10:13" x14ac:dyDescent="0.25">
      <c r="J67" s="60" t="s">
        <v>145</v>
      </c>
      <c r="K67" s="60" t="s">
        <v>163</v>
      </c>
      <c r="L67" s="81">
        <v>106264</v>
      </c>
      <c r="M67" s="81">
        <v>103069</v>
      </c>
    </row>
    <row r="68" spans="10:13" x14ac:dyDescent="0.25">
      <c r="J68" s="60" t="s">
        <v>145</v>
      </c>
      <c r="K68" s="60" t="s">
        <v>164</v>
      </c>
      <c r="L68" s="81">
        <v>106007</v>
      </c>
      <c r="M68" s="81">
        <v>106718</v>
      </c>
    </row>
    <row r="69" spans="10:13" x14ac:dyDescent="0.25">
      <c r="J69" s="60" t="s">
        <v>145</v>
      </c>
      <c r="K69" s="60" t="s">
        <v>165</v>
      </c>
      <c r="L69" s="81">
        <v>102247</v>
      </c>
      <c r="M69" s="81">
        <v>101897</v>
      </c>
    </row>
    <row r="70" spans="10:13" x14ac:dyDescent="0.25">
      <c r="J70" s="60" t="s">
        <v>166</v>
      </c>
      <c r="K70" s="60" t="s">
        <v>167</v>
      </c>
      <c r="L70" s="81">
        <v>305236</v>
      </c>
      <c r="M70" s="81">
        <v>299148</v>
      </c>
    </row>
    <row r="71" spans="10:13" x14ac:dyDescent="0.25">
      <c r="J71" s="60" t="s">
        <v>168</v>
      </c>
      <c r="K71" s="60" t="s">
        <v>169</v>
      </c>
      <c r="L71" s="81">
        <v>1267760</v>
      </c>
      <c r="M71" s="81">
        <v>1263873</v>
      </c>
    </row>
    <row r="72" spans="10:13" x14ac:dyDescent="0.25">
      <c r="J72" s="60" t="s">
        <v>168</v>
      </c>
      <c r="K72" s="60" t="s">
        <v>170</v>
      </c>
      <c r="L72" s="81">
        <v>234284</v>
      </c>
      <c r="M72" s="81">
        <v>235840</v>
      </c>
    </row>
    <row r="73" spans="10:13" x14ac:dyDescent="0.25">
      <c r="J73" s="60" t="s">
        <v>168</v>
      </c>
      <c r="K73" s="60" t="s">
        <v>171</v>
      </c>
      <c r="L73" s="81">
        <v>104831</v>
      </c>
      <c r="M73" s="81">
        <v>105065</v>
      </c>
    </row>
    <row r="74" spans="10:13" x14ac:dyDescent="0.25">
      <c r="J74" s="60" t="s">
        <v>172</v>
      </c>
      <c r="K74" s="60" t="s">
        <v>173</v>
      </c>
      <c r="L74" s="81">
        <v>221954</v>
      </c>
      <c r="M74" s="81">
        <v>219971</v>
      </c>
    </row>
    <row r="75" spans="10:13" x14ac:dyDescent="0.25">
      <c r="J75" s="60" t="s">
        <v>174</v>
      </c>
      <c r="K75" s="60" t="s">
        <v>175</v>
      </c>
      <c r="L75" s="81">
        <v>1567087</v>
      </c>
      <c r="M75" s="81">
        <v>1547910</v>
      </c>
    </row>
    <row r="76" spans="10:13" x14ac:dyDescent="0.25">
      <c r="J76" s="60" t="s">
        <v>174</v>
      </c>
      <c r="K76" s="60" t="s">
        <v>176</v>
      </c>
      <c r="L76" s="81">
        <v>102608</v>
      </c>
      <c r="M76" s="81">
        <v>101679</v>
      </c>
    </row>
    <row r="77" spans="10:13" x14ac:dyDescent="0.25">
      <c r="J77" s="60" t="s">
        <v>177</v>
      </c>
      <c r="K77" s="60" t="s">
        <v>178</v>
      </c>
      <c r="L77" s="81">
        <v>1173854</v>
      </c>
      <c r="M77" s="81">
        <v>1166092</v>
      </c>
    </row>
    <row r="78" spans="10:13" x14ac:dyDescent="0.25">
      <c r="J78" s="60" t="s">
        <v>179</v>
      </c>
      <c r="K78" s="60" t="s">
        <v>180</v>
      </c>
      <c r="L78" s="81">
        <v>561279</v>
      </c>
      <c r="M78" s="81">
        <v>560046</v>
      </c>
    </row>
    <row r="79" spans="10:13" x14ac:dyDescent="0.25">
      <c r="J79" s="60" t="s">
        <v>179</v>
      </c>
      <c r="K79" s="60" t="s">
        <v>181</v>
      </c>
      <c r="L79" s="81">
        <v>232905</v>
      </c>
      <c r="M79" s="81">
        <v>234813</v>
      </c>
    </row>
    <row r="80" spans="10:13" x14ac:dyDescent="0.25">
      <c r="J80" s="60" t="s">
        <v>182</v>
      </c>
      <c r="K80" s="60" t="s">
        <v>183</v>
      </c>
      <c r="L80" s="81">
        <v>319550</v>
      </c>
      <c r="M80" s="81">
        <v>317076</v>
      </c>
    </row>
    <row r="81" spans="10:13" x14ac:dyDescent="0.25">
      <c r="J81" s="60" t="s">
        <v>184</v>
      </c>
      <c r="K81" s="60" t="s">
        <v>185</v>
      </c>
      <c r="L81" s="81">
        <v>522823</v>
      </c>
      <c r="M81" s="81">
        <v>521329</v>
      </c>
    </row>
    <row r="82" spans="10:13" x14ac:dyDescent="0.25">
      <c r="J82" s="60" t="s">
        <v>186</v>
      </c>
      <c r="K82" s="60" t="s">
        <v>187</v>
      </c>
      <c r="L82" s="81">
        <v>1036469</v>
      </c>
      <c r="M82" s="81">
        <v>1026477</v>
      </c>
    </row>
    <row r="83" spans="10:13" x14ac:dyDescent="0.25">
      <c r="J83" s="60" t="s">
        <v>186</v>
      </c>
      <c r="K83" s="60" t="s">
        <v>188</v>
      </c>
      <c r="L83" s="81">
        <v>148955</v>
      </c>
      <c r="M83" s="81">
        <v>150696</v>
      </c>
    </row>
    <row r="84" spans="10:13" x14ac:dyDescent="0.25">
      <c r="J84" s="60" t="s">
        <v>189</v>
      </c>
      <c r="K84" s="60" t="s">
        <v>190</v>
      </c>
      <c r="L84" s="81">
        <v>604602</v>
      </c>
      <c r="M84" s="81">
        <v>603244</v>
      </c>
    </row>
    <row r="85" spans="10:13" x14ac:dyDescent="0.25">
      <c r="J85" s="60" t="s">
        <v>189</v>
      </c>
      <c r="K85" s="60" t="s">
        <v>191</v>
      </c>
      <c r="L85" s="81">
        <v>168137</v>
      </c>
      <c r="M85" s="81">
        <v>166819</v>
      </c>
    </row>
    <row r="86" spans="10:13" x14ac:dyDescent="0.25">
      <c r="J86" s="60" t="s">
        <v>189</v>
      </c>
      <c r="K86" s="60" t="s">
        <v>192</v>
      </c>
      <c r="L86" s="81">
        <v>155722</v>
      </c>
      <c r="M86" s="81">
        <v>156442</v>
      </c>
    </row>
    <row r="87" spans="10:13" x14ac:dyDescent="0.25">
      <c r="J87" s="60" t="s">
        <v>189</v>
      </c>
      <c r="K87" s="60" t="s">
        <v>193</v>
      </c>
      <c r="L87" s="81">
        <v>103925</v>
      </c>
      <c r="M87" s="81">
        <v>102405</v>
      </c>
    </row>
    <row r="88" spans="10:13" x14ac:dyDescent="0.25">
      <c r="J88" s="60" t="s">
        <v>194</v>
      </c>
      <c r="K88" s="60" t="s">
        <v>195</v>
      </c>
      <c r="L88" s="81">
        <v>207571</v>
      </c>
      <c r="M88" s="81">
        <v>206730</v>
      </c>
    </row>
    <row r="89" spans="10:13" x14ac:dyDescent="0.25">
      <c r="J89" s="60" t="s">
        <v>196</v>
      </c>
      <c r="K89" s="60" t="s">
        <v>197</v>
      </c>
      <c r="L89" s="81">
        <v>308190</v>
      </c>
      <c r="M89" s="81">
        <v>307310</v>
      </c>
    </row>
    <row r="90" spans="10:13" x14ac:dyDescent="0.25">
      <c r="J90" s="60" t="s">
        <v>198</v>
      </c>
      <c r="K90" s="60" t="s">
        <v>199</v>
      </c>
      <c r="L90" s="81">
        <v>144101</v>
      </c>
      <c r="M90" s="81">
        <v>144544</v>
      </c>
    </row>
    <row r="91" spans="10:13" x14ac:dyDescent="0.25">
      <c r="J91" s="60" t="s">
        <v>200</v>
      </c>
      <c r="K91" s="60" t="s">
        <v>201</v>
      </c>
      <c r="L91" s="81">
        <v>1105667</v>
      </c>
      <c r="M91" s="81">
        <v>1096702</v>
      </c>
    </row>
    <row r="92" spans="10:13" x14ac:dyDescent="0.25">
      <c r="J92" s="60" t="s">
        <v>200</v>
      </c>
      <c r="K92" s="60" t="s">
        <v>202</v>
      </c>
      <c r="L92" s="81">
        <v>278678</v>
      </c>
      <c r="M92" s="81">
        <v>277048</v>
      </c>
    </row>
    <row r="93" spans="10:13" x14ac:dyDescent="0.25">
      <c r="J93" s="60" t="s">
        <v>200</v>
      </c>
      <c r="K93" s="60" t="s">
        <v>203</v>
      </c>
      <c r="L93" s="81">
        <v>155655</v>
      </c>
      <c r="M93" s="81">
        <v>154593</v>
      </c>
    </row>
    <row r="94" spans="10:13" x14ac:dyDescent="0.25">
      <c r="J94" s="60" t="s">
        <v>200</v>
      </c>
      <c r="K94" s="60" t="s">
        <v>204</v>
      </c>
      <c r="L94" s="81">
        <v>125000</v>
      </c>
      <c r="M94" s="81">
        <v>124005</v>
      </c>
    </row>
    <row r="95" spans="10:13" x14ac:dyDescent="0.25">
      <c r="J95" s="60" t="s">
        <v>200</v>
      </c>
      <c r="K95" s="60" t="s">
        <v>205</v>
      </c>
      <c r="L95" s="81">
        <v>112478</v>
      </c>
      <c r="M95" s="81">
        <v>112249</v>
      </c>
    </row>
    <row r="96" spans="10:13" x14ac:dyDescent="0.25">
      <c r="J96" s="60" t="s">
        <v>206</v>
      </c>
      <c r="K96" s="60" t="s">
        <v>207</v>
      </c>
      <c r="L96" s="81">
        <v>426650</v>
      </c>
      <c r="M96" s="81">
        <v>421453</v>
      </c>
    </row>
    <row r="97" spans="10:13" x14ac:dyDescent="0.25">
      <c r="J97" s="60" t="s">
        <v>208</v>
      </c>
      <c r="K97" s="60" t="s">
        <v>209</v>
      </c>
      <c r="L97" s="81">
        <v>583233</v>
      </c>
      <c r="M97" s="81">
        <v>578332</v>
      </c>
    </row>
    <row r="98" spans="10:13" x14ac:dyDescent="0.25">
      <c r="J98" s="60" t="s">
        <v>208</v>
      </c>
      <c r="K98" s="60" t="s">
        <v>210</v>
      </c>
      <c r="L98" s="81">
        <v>136789</v>
      </c>
      <c r="M98" s="81">
        <v>135329</v>
      </c>
    </row>
    <row r="99" spans="10:13" x14ac:dyDescent="0.25">
      <c r="J99" s="60" t="s">
        <v>208</v>
      </c>
      <c r="K99" s="60" t="s">
        <v>211</v>
      </c>
      <c r="L99" s="81">
        <v>121251</v>
      </c>
      <c r="M99" s="81">
        <v>120470</v>
      </c>
    </row>
    <row r="100" spans="10:13" x14ac:dyDescent="0.25">
      <c r="J100" s="60" t="s">
        <v>208</v>
      </c>
      <c r="K100" s="60" t="s">
        <v>212</v>
      </c>
      <c r="L100" s="81">
        <v>107329</v>
      </c>
      <c r="M100" s="81">
        <v>105106</v>
      </c>
    </row>
    <row r="101" spans="10:13" x14ac:dyDescent="0.25">
      <c r="J101" s="60" t="s">
        <v>213</v>
      </c>
      <c r="K101" s="60" t="s">
        <v>214</v>
      </c>
      <c r="L101" s="81">
        <v>109284</v>
      </c>
      <c r="M101" s="81">
        <v>105823</v>
      </c>
    </row>
    <row r="102" spans="10:13" x14ac:dyDescent="0.25">
      <c r="J102" s="60" t="s">
        <v>215</v>
      </c>
      <c r="K102" s="60" t="s">
        <v>216</v>
      </c>
      <c r="L102" s="81">
        <v>104387</v>
      </c>
      <c r="M102" s="81">
        <v>104017</v>
      </c>
    </row>
    <row r="103" spans="10:13" x14ac:dyDescent="0.25">
      <c r="J103" s="60" t="s">
        <v>217</v>
      </c>
      <c r="K103" s="60" t="s">
        <v>218</v>
      </c>
      <c r="L103" s="81">
        <v>275346</v>
      </c>
      <c r="M103" s="81">
        <v>272101</v>
      </c>
    </row>
    <row r="104" spans="10:13" x14ac:dyDescent="0.25">
      <c r="J104" s="60" t="s">
        <v>219</v>
      </c>
      <c r="K104" s="60" t="s">
        <v>220</v>
      </c>
      <c r="L104" s="81">
        <v>242718</v>
      </c>
      <c r="M104" s="81">
        <v>241982</v>
      </c>
    </row>
    <row r="105" spans="10:13" x14ac:dyDescent="0.25">
      <c r="J105" s="60" t="s">
        <v>221</v>
      </c>
      <c r="K105" s="60" t="s">
        <v>222</v>
      </c>
      <c r="L105" s="81">
        <v>332608</v>
      </c>
      <c r="M105" s="81">
        <v>0</v>
      </c>
    </row>
    <row r="106" spans="10:13" x14ac:dyDescent="0.25">
      <c r="J106" s="60" t="s">
        <v>221</v>
      </c>
      <c r="K106" s="60" t="s">
        <v>223</v>
      </c>
      <c r="L106" s="81">
        <v>147668</v>
      </c>
      <c r="M106" s="81">
        <v>0</v>
      </c>
    </row>
    <row r="107" spans="10:13" x14ac:dyDescent="0.25">
      <c r="J107" s="60" t="s">
        <v>221</v>
      </c>
      <c r="K107" s="60" t="s">
        <v>224</v>
      </c>
      <c r="L107" s="81">
        <v>106115</v>
      </c>
      <c r="M107" s="81">
        <v>0</v>
      </c>
    </row>
    <row r="108" spans="10:13" x14ac:dyDescent="0.25">
      <c r="J108" s="60" t="s">
        <v>225</v>
      </c>
      <c r="K108" s="60" t="s">
        <v>226</v>
      </c>
      <c r="L108" s="81">
        <v>263190</v>
      </c>
      <c r="M108" s="81">
        <v>260352</v>
      </c>
    </row>
    <row r="109" spans="10:13" x14ac:dyDescent="0.25">
      <c r="J109" s="60" t="s">
        <v>227</v>
      </c>
      <c r="K109" s="60" t="s">
        <v>228</v>
      </c>
      <c r="L109" s="81">
        <v>302285</v>
      </c>
      <c r="M109" s="81">
        <v>299195</v>
      </c>
    </row>
    <row r="110" spans="10:13" x14ac:dyDescent="0.25">
      <c r="J110" s="60" t="s">
        <v>229</v>
      </c>
      <c r="K110" s="60" t="s">
        <v>230</v>
      </c>
      <c r="L110" s="81">
        <v>299169</v>
      </c>
      <c r="M110" s="81">
        <v>294138</v>
      </c>
    </row>
    <row r="111" spans="10:13" x14ac:dyDescent="0.25">
      <c r="J111" s="60" t="s">
        <v>231</v>
      </c>
      <c r="K111" s="60" t="s">
        <v>232</v>
      </c>
      <c r="L111" s="81">
        <v>1205651</v>
      </c>
      <c r="M111" s="81">
        <v>1190850</v>
      </c>
    </row>
    <row r="112" spans="10:13" x14ac:dyDescent="0.25">
      <c r="J112" s="60" t="s">
        <v>231</v>
      </c>
      <c r="K112" s="60" t="s">
        <v>233</v>
      </c>
      <c r="L112" s="81">
        <v>524444</v>
      </c>
      <c r="M112" s="81">
        <v>522048</v>
      </c>
    </row>
    <row r="113" spans="10:13" x14ac:dyDescent="0.25">
      <c r="J113" s="60" t="s">
        <v>231</v>
      </c>
      <c r="K113" s="60" t="s">
        <v>234</v>
      </c>
      <c r="L113" s="81">
        <v>235448</v>
      </c>
      <c r="M113" s="81">
        <v>235605</v>
      </c>
    </row>
    <row r="114" spans="10:13" x14ac:dyDescent="0.25">
      <c r="J114" s="60" t="s">
        <v>231</v>
      </c>
      <c r="K114" s="60" t="s">
        <v>235</v>
      </c>
      <c r="L114" s="81">
        <v>151157</v>
      </c>
      <c r="M114" s="81">
        <v>149894</v>
      </c>
    </row>
    <row r="115" spans="10:13" x14ac:dyDescent="0.25">
      <c r="J115" s="60" t="s">
        <v>236</v>
      </c>
      <c r="K115" s="60" t="s">
        <v>237</v>
      </c>
      <c r="L115" s="81">
        <v>114181</v>
      </c>
      <c r="M115" s="81">
        <v>113986</v>
      </c>
    </row>
    <row r="116" spans="10:13" x14ac:dyDescent="0.25">
      <c r="J116" s="60" t="s">
        <v>238</v>
      </c>
      <c r="K116" s="60" t="s">
        <v>239</v>
      </c>
      <c r="L116" s="81">
        <v>176212</v>
      </c>
      <c r="M116" s="81">
        <v>173205</v>
      </c>
    </row>
    <row r="117" spans="10:13" x14ac:dyDescent="0.25">
      <c r="J117" s="60" t="s">
        <v>240</v>
      </c>
      <c r="K117" s="60" t="s">
        <v>241</v>
      </c>
      <c r="L117" s="81">
        <v>1114806</v>
      </c>
      <c r="M117" s="81">
        <v>1109835</v>
      </c>
    </row>
    <row r="118" spans="10:13" x14ac:dyDescent="0.25">
      <c r="J118" s="60" t="s">
        <v>240</v>
      </c>
      <c r="K118" s="60" t="s">
        <v>242</v>
      </c>
      <c r="L118" s="81">
        <v>253040</v>
      </c>
      <c r="M118" s="81">
        <v>253587</v>
      </c>
    </row>
    <row r="119" spans="10:13" x14ac:dyDescent="0.25">
      <c r="J119" s="60" t="s">
        <v>240</v>
      </c>
      <c r="K119" s="60" t="s">
        <v>243</v>
      </c>
      <c r="L119" s="81">
        <v>237233</v>
      </c>
      <c r="M119" s="81">
        <v>237407</v>
      </c>
    </row>
    <row r="120" spans="10:13" x14ac:dyDescent="0.25">
      <c r="J120" s="60" t="s">
        <v>240</v>
      </c>
      <c r="K120" s="60" t="s">
        <v>244</v>
      </c>
      <c r="L120" s="81">
        <v>172817</v>
      </c>
      <c r="M120" s="81">
        <v>173464</v>
      </c>
    </row>
    <row r="121" spans="10:13" x14ac:dyDescent="0.25">
      <c r="J121" s="60" t="s">
        <v>240</v>
      </c>
      <c r="K121" s="60" t="s">
        <v>245</v>
      </c>
      <c r="L121" s="81">
        <v>170230</v>
      </c>
      <c r="M121" s="81">
        <v>170074</v>
      </c>
    </row>
    <row r="122" spans="10:13" x14ac:dyDescent="0.25">
      <c r="J122" s="60" t="s">
        <v>240</v>
      </c>
      <c r="K122" s="60" t="s">
        <v>246</v>
      </c>
      <c r="L122" s="81">
        <v>119807</v>
      </c>
      <c r="M122" s="81">
        <v>117405</v>
      </c>
    </row>
    <row r="123" spans="10:13" x14ac:dyDescent="0.25">
      <c r="J123" s="60" t="s">
        <v>240</v>
      </c>
      <c r="K123" s="60" t="s">
        <v>247</v>
      </c>
      <c r="L123" s="81">
        <v>109139</v>
      </c>
      <c r="M123" s="81">
        <v>109468</v>
      </c>
    </row>
    <row r="124" spans="10:13" x14ac:dyDescent="0.25">
      <c r="J124" s="60" t="s">
        <v>248</v>
      </c>
      <c r="K124" s="60" t="s">
        <v>249</v>
      </c>
      <c r="L124" s="81">
        <v>532772</v>
      </c>
      <c r="M124" s="81">
        <v>530341</v>
      </c>
    </row>
    <row r="125" spans="10:13" x14ac:dyDescent="0.25">
      <c r="J125" s="60" t="s">
        <v>250</v>
      </c>
      <c r="K125" s="60" t="s">
        <v>251</v>
      </c>
      <c r="L125" s="81">
        <v>1171820</v>
      </c>
      <c r="M125" s="81">
        <v>1172348</v>
      </c>
    </row>
    <row r="126" spans="10:13" x14ac:dyDescent="0.25">
      <c r="J126" s="60" t="s">
        <v>250</v>
      </c>
      <c r="K126" s="60" t="s">
        <v>252</v>
      </c>
      <c r="L126" s="81">
        <v>719646</v>
      </c>
      <c r="M126" s="81">
        <v>718127</v>
      </c>
    </row>
    <row r="127" spans="10:13" x14ac:dyDescent="0.25">
      <c r="J127" s="60" t="s">
        <v>250</v>
      </c>
      <c r="K127" s="60" t="s">
        <v>253</v>
      </c>
      <c r="L127" s="81">
        <v>175222</v>
      </c>
      <c r="M127" s="81">
        <v>176057</v>
      </c>
    </row>
    <row r="128" spans="10:13" x14ac:dyDescent="0.25">
      <c r="J128" s="60" t="s">
        <v>250</v>
      </c>
      <c r="K128" s="60" t="s">
        <v>254</v>
      </c>
      <c r="L128" s="81">
        <v>105007</v>
      </c>
      <c r="M128" s="81">
        <v>106023</v>
      </c>
    </row>
    <row r="129" spans="10:13" x14ac:dyDescent="0.25">
      <c r="J129" s="60" t="s">
        <v>255</v>
      </c>
      <c r="K129" s="60" t="s">
        <v>256</v>
      </c>
      <c r="L129" s="81">
        <v>842097</v>
      </c>
      <c r="M129" s="81">
        <v>840785</v>
      </c>
    </row>
    <row r="130" spans="10:13" x14ac:dyDescent="0.25">
      <c r="J130" s="60" t="s">
        <v>255</v>
      </c>
      <c r="K130" s="60" t="s">
        <v>257</v>
      </c>
      <c r="L130" s="81">
        <v>221847</v>
      </c>
      <c r="M130" s="81">
        <v>217776</v>
      </c>
    </row>
    <row r="131" spans="10:13" x14ac:dyDescent="0.25">
      <c r="J131" s="60" t="s">
        <v>255</v>
      </c>
      <c r="K131" s="60" t="s">
        <v>258</v>
      </c>
      <c r="L131" s="81">
        <v>193533</v>
      </c>
      <c r="M131" s="81">
        <v>194573</v>
      </c>
    </row>
    <row r="132" spans="10:13" x14ac:dyDescent="0.25">
      <c r="J132" s="60" t="s">
        <v>259</v>
      </c>
      <c r="K132" s="60" t="s">
        <v>260</v>
      </c>
      <c r="L132" s="81">
        <v>192780</v>
      </c>
      <c r="M132" s="81">
        <v>192734</v>
      </c>
    </row>
    <row r="133" spans="10:13" x14ac:dyDescent="0.25">
      <c r="J133" s="60" t="s">
        <v>261</v>
      </c>
      <c r="K133" s="60" t="s">
        <v>262</v>
      </c>
      <c r="L133" s="81">
        <v>1428042</v>
      </c>
      <c r="M133" s="81">
        <v>1412346</v>
      </c>
    </row>
    <row r="134" spans="10:13" x14ac:dyDescent="0.25">
      <c r="J134" s="60" t="s">
        <v>261</v>
      </c>
      <c r="K134" s="60" t="s">
        <v>263</v>
      </c>
      <c r="L134" s="81">
        <v>356773</v>
      </c>
      <c r="M134" s="81">
        <v>357280</v>
      </c>
    </row>
    <row r="135" spans="10:13" x14ac:dyDescent="0.25">
      <c r="J135" s="60" t="s">
        <v>261</v>
      </c>
      <c r="K135" s="60" t="s">
        <v>264</v>
      </c>
      <c r="L135" s="81">
        <v>170922</v>
      </c>
      <c r="M135" s="81">
        <v>171483</v>
      </c>
    </row>
    <row r="136" spans="10:13" x14ac:dyDescent="0.25">
      <c r="J136" s="60" t="s">
        <v>261</v>
      </c>
      <c r="K136" s="60" t="s">
        <v>265</v>
      </c>
      <c r="L136" s="81">
        <v>125495</v>
      </c>
      <c r="M136" s="81">
        <v>125573</v>
      </c>
    </row>
    <row r="137" spans="10:13" x14ac:dyDescent="0.25">
      <c r="J137" s="60" t="s">
        <v>266</v>
      </c>
      <c r="K137" s="60" t="s">
        <v>267</v>
      </c>
      <c r="L137" s="81">
        <v>330049</v>
      </c>
      <c r="M137" s="81">
        <v>330961</v>
      </c>
    </row>
    <row r="138" spans="10:13" x14ac:dyDescent="0.25">
      <c r="J138" s="60" t="s">
        <v>268</v>
      </c>
      <c r="K138" s="60" t="s">
        <v>269</v>
      </c>
      <c r="L138" s="81">
        <v>425853</v>
      </c>
      <c r="M138" s="81">
        <v>419816</v>
      </c>
    </row>
    <row r="139" spans="10:13" x14ac:dyDescent="0.25">
      <c r="J139" s="60" t="s">
        <v>268</v>
      </c>
      <c r="K139" s="60" t="s">
        <v>270</v>
      </c>
      <c r="L139" s="81">
        <v>145971</v>
      </c>
      <c r="M139" s="81">
        <v>145952</v>
      </c>
    </row>
    <row r="140" spans="10:13" x14ac:dyDescent="0.25">
      <c r="J140" s="60" t="s">
        <v>268</v>
      </c>
      <c r="K140" s="60" t="s">
        <v>271</v>
      </c>
      <c r="L140" s="81">
        <v>130007</v>
      </c>
      <c r="M140" s="81">
        <v>129949</v>
      </c>
    </row>
    <row r="141" spans="10:13" x14ac:dyDescent="0.25">
      <c r="J141" s="60" t="s">
        <v>268</v>
      </c>
      <c r="K141" s="60" t="s">
        <v>272</v>
      </c>
      <c r="L141" s="81">
        <v>117868</v>
      </c>
      <c r="M141" s="81">
        <v>117638</v>
      </c>
    </row>
    <row r="142" spans="10:13" x14ac:dyDescent="0.25">
      <c r="J142" s="60" t="s">
        <v>268</v>
      </c>
      <c r="K142" s="60" t="s">
        <v>273</v>
      </c>
      <c r="L142" s="81">
        <v>104288</v>
      </c>
      <c r="M142" s="81">
        <v>103093</v>
      </c>
    </row>
    <row r="143" spans="10:13" x14ac:dyDescent="0.25">
      <c r="J143" s="60" t="s">
        <v>274</v>
      </c>
      <c r="K143" s="60" t="s">
        <v>275</v>
      </c>
      <c r="L143" s="81">
        <v>288895</v>
      </c>
      <c r="M143" s="81">
        <v>284972</v>
      </c>
    </row>
    <row r="144" spans="10:13" x14ac:dyDescent="0.25">
      <c r="J144" s="60" t="s">
        <v>276</v>
      </c>
      <c r="K144" s="60" t="s">
        <v>277</v>
      </c>
      <c r="L144" s="81">
        <v>414006</v>
      </c>
      <c r="M144" s="81">
        <v>411042</v>
      </c>
    </row>
    <row r="145" spans="10:13" x14ac:dyDescent="0.25">
      <c r="J145" s="60" t="s">
        <v>278</v>
      </c>
      <c r="K145" s="60" t="s">
        <v>279</v>
      </c>
      <c r="L145" s="81">
        <v>564910</v>
      </c>
      <c r="M145" s="81">
        <v>557179</v>
      </c>
    </row>
    <row r="146" spans="10:13" x14ac:dyDescent="0.25">
      <c r="J146" s="60" t="s">
        <v>278</v>
      </c>
      <c r="K146" s="60" t="s">
        <v>280</v>
      </c>
      <c r="L146" s="81">
        <v>108436</v>
      </c>
      <c r="M146" s="81">
        <v>108950</v>
      </c>
    </row>
    <row r="147" spans="10:13" x14ac:dyDescent="0.25">
      <c r="J147" s="60" t="s">
        <v>281</v>
      </c>
      <c r="K147" s="60" t="s">
        <v>282</v>
      </c>
      <c r="L147" s="81">
        <v>487841</v>
      </c>
      <c r="M147" s="81">
        <v>490508</v>
      </c>
    </row>
    <row r="148" spans="10:13" x14ac:dyDescent="0.25">
      <c r="J148" s="60" t="s">
        <v>281</v>
      </c>
      <c r="K148" s="60" t="s">
        <v>283</v>
      </c>
      <c r="L148" s="81">
        <v>127214</v>
      </c>
      <c r="M148" s="81">
        <v>127984</v>
      </c>
    </row>
    <row r="149" spans="10:13" x14ac:dyDescent="0.25">
      <c r="J149" s="60" t="s">
        <v>284</v>
      </c>
      <c r="K149" s="60" t="s">
        <v>285</v>
      </c>
      <c r="L149" s="81">
        <v>697037</v>
      </c>
      <c r="M149" s="81">
        <v>679861</v>
      </c>
    </row>
    <row r="150" spans="10:13" x14ac:dyDescent="0.25">
      <c r="J150" s="60" t="s">
        <v>286</v>
      </c>
      <c r="K150" s="60" t="s">
        <v>287</v>
      </c>
      <c r="L150" s="81">
        <v>642024</v>
      </c>
      <c r="M150" s="81">
        <v>637309</v>
      </c>
    </row>
    <row r="151" spans="10:13" x14ac:dyDescent="0.25">
      <c r="J151" s="60" t="s">
        <v>288</v>
      </c>
      <c r="K151" s="60" t="s">
        <v>289</v>
      </c>
      <c r="L151" s="81">
        <v>619492</v>
      </c>
      <c r="M151" s="81">
        <v>616672</v>
      </c>
    </row>
    <row r="152" spans="10:13" x14ac:dyDescent="0.25">
      <c r="J152" s="60" t="s">
        <v>288</v>
      </c>
      <c r="K152" s="60" t="s">
        <v>290</v>
      </c>
      <c r="L152" s="81">
        <v>117383</v>
      </c>
      <c r="M152" s="81">
        <v>118513</v>
      </c>
    </row>
    <row r="153" spans="10:13" x14ac:dyDescent="0.25">
      <c r="J153" s="60" t="s">
        <v>291</v>
      </c>
      <c r="K153" s="60" t="s">
        <v>292</v>
      </c>
      <c r="L153" s="81">
        <v>607216</v>
      </c>
      <c r="M153" s="81">
        <v>601043</v>
      </c>
    </row>
    <row r="154" spans="10:13" x14ac:dyDescent="0.25">
      <c r="J154" s="60" t="s">
        <v>291</v>
      </c>
      <c r="K154" s="60" t="s">
        <v>293</v>
      </c>
      <c r="L154" s="81">
        <v>253030</v>
      </c>
      <c r="M154" s="81">
        <v>254934</v>
      </c>
    </row>
    <row r="155" spans="10:13" x14ac:dyDescent="0.25">
      <c r="J155" s="60" t="s">
        <v>291</v>
      </c>
      <c r="K155" s="60" t="s">
        <v>294</v>
      </c>
      <c r="L155" s="81">
        <v>224192</v>
      </c>
      <c r="M155" s="81">
        <v>220077</v>
      </c>
    </row>
    <row r="156" spans="10:13" x14ac:dyDescent="0.25">
      <c r="J156" s="60" t="s">
        <v>295</v>
      </c>
      <c r="K156" s="60" t="s">
        <v>296</v>
      </c>
      <c r="L156" s="81">
        <v>340845</v>
      </c>
      <c r="M156" s="81">
        <v>332313</v>
      </c>
    </row>
    <row r="157" spans="10:13" x14ac:dyDescent="0.25">
      <c r="J157" s="60" t="s">
        <v>295</v>
      </c>
      <c r="K157" s="60" t="s">
        <v>297</v>
      </c>
      <c r="L157" s="81">
        <v>268456</v>
      </c>
      <c r="M157" s="81">
        <v>265994</v>
      </c>
    </row>
    <row r="158" spans="10:13" x14ac:dyDescent="0.25">
      <c r="J158" s="60" t="s">
        <v>295</v>
      </c>
      <c r="K158" s="60" t="s">
        <v>298</v>
      </c>
      <c r="L158" s="81">
        <v>125368</v>
      </c>
      <c r="M158" s="81">
        <v>125850</v>
      </c>
    </row>
    <row r="159" spans="10:13" x14ac:dyDescent="0.25">
      <c r="J159" s="60" t="s">
        <v>299</v>
      </c>
      <c r="K159" s="60" t="s">
        <v>300</v>
      </c>
      <c r="L159" s="81">
        <v>1183387</v>
      </c>
      <c r="M159" s="81">
        <v>1169432</v>
      </c>
    </row>
    <row r="160" spans="10:13" x14ac:dyDescent="0.25">
      <c r="J160" s="60" t="s">
        <v>299</v>
      </c>
      <c r="K160" s="60" t="s">
        <v>301</v>
      </c>
      <c r="L160" s="81">
        <v>417039</v>
      </c>
      <c r="M160" s="81">
        <v>414897</v>
      </c>
    </row>
    <row r="161" spans="10:13" x14ac:dyDescent="0.25">
      <c r="J161" s="60" t="s">
        <v>299</v>
      </c>
      <c r="K161" s="60" t="s">
        <v>302</v>
      </c>
      <c r="L161" s="81">
        <v>169957</v>
      </c>
      <c r="M161" s="81">
        <v>170920</v>
      </c>
    </row>
    <row r="162" spans="10:13" x14ac:dyDescent="0.25">
      <c r="J162" s="60" t="s">
        <v>299</v>
      </c>
      <c r="K162" s="60" t="s">
        <v>303</v>
      </c>
      <c r="L162" s="81">
        <v>151322</v>
      </c>
      <c r="M162" s="81">
        <v>150824</v>
      </c>
    </row>
    <row r="163" spans="10:13" x14ac:dyDescent="0.25">
      <c r="J163" s="60" t="s">
        <v>299</v>
      </c>
      <c r="K163" s="60" t="s">
        <v>304</v>
      </c>
      <c r="L163" s="81">
        <v>144552</v>
      </c>
      <c r="M163" s="81">
        <v>141878</v>
      </c>
    </row>
    <row r="164" spans="10:13" x14ac:dyDescent="0.25">
      <c r="J164" s="60" t="s">
        <v>305</v>
      </c>
      <c r="K164" s="60" t="s">
        <v>306</v>
      </c>
      <c r="L164" s="81">
        <v>283659</v>
      </c>
      <c r="M164" s="81">
        <v>280263</v>
      </c>
    </row>
    <row r="165" spans="10:13" x14ac:dyDescent="0.25">
      <c r="J165" s="60" t="s">
        <v>307</v>
      </c>
      <c r="K165" s="60" t="s">
        <v>308</v>
      </c>
      <c r="L165" s="81">
        <v>473895</v>
      </c>
      <c r="M165" s="81">
        <v>468725</v>
      </c>
    </row>
    <row r="166" spans="10:13" x14ac:dyDescent="0.25">
      <c r="J166" s="60" t="s">
        <v>307</v>
      </c>
      <c r="K166" s="60" t="s">
        <v>309</v>
      </c>
      <c r="L166" s="81">
        <v>124869</v>
      </c>
      <c r="M166" s="81">
        <v>123992</v>
      </c>
    </row>
    <row r="167" spans="10:13" x14ac:dyDescent="0.25">
      <c r="J167" s="60" t="s">
        <v>310</v>
      </c>
      <c r="K167" s="60" t="s">
        <v>311</v>
      </c>
      <c r="L167" s="81">
        <v>115092</v>
      </c>
      <c r="M167" s="81">
        <v>115753</v>
      </c>
    </row>
    <row r="168" spans="10:13" x14ac:dyDescent="0.25">
      <c r="J168" s="60" t="s">
        <v>310</v>
      </c>
      <c r="K168" s="60" t="s">
        <v>312</v>
      </c>
      <c r="L168" s="81">
        <v>107129</v>
      </c>
      <c r="M168" s="81">
        <v>107447</v>
      </c>
    </row>
    <row r="169" spans="10:13" x14ac:dyDescent="0.25">
      <c r="J169" s="60" t="s">
        <v>313</v>
      </c>
      <c r="K169" s="60" t="s">
        <v>314</v>
      </c>
      <c r="L169" s="81">
        <v>603961</v>
      </c>
      <c r="M169" s="81">
        <v>602400</v>
      </c>
    </row>
    <row r="170" spans="10:13" x14ac:dyDescent="0.25">
      <c r="J170" s="60" t="s">
        <v>313</v>
      </c>
      <c r="K170" s="60" t="s">
        <v>315</v>
      </c>
      <c r="L170" s="81">
        <v>193341</v>
      </c>
      <c r="M170" s="81">
        <v>194843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Q15"/>
  <sheetViews>
    <sheetView zoomScaleNormal="100" workbookViewId="0">
      <selection activeCell="F4" sqref="F4:AQ12"/>
    </sheetView>
  </sheetViews>
  <sheetFormatPr defaultRowHeight="14.25" x14ac:dyDescent="0.2"/>
  <cols>
    <col min="1" max="1" width="3.7109375" style="2" customWidth="1"/>
    <col min="2" max="2" width="31.85546875" style="2" bestFit="1" customWidth="1"/>
    <col min="3" max="3" width="12.28515625" style="84" customWidth="1"/>
    <col min="4" max="4" width="13.7109375" style="41" customWidth="1"/>
    <col min="5" max="5" width="12.28515625" style="2" customWidth="1"/>
    <col min="6" max="26" width="5" style="2" customWidth="1"/>
    <col min="27" max="33" width="4.85546875" style="2" customWidth="1"/>
    <col min="34" max="43" width="5" style="2" customWidth="1"/>
    <col min="44" max="16384" width="9.140625" style="2"/>
  </cols>
  <sheetData>
    <row r="1" spans="1:43" ht="20.25" x14ac:dyDescent="0.3">
      <c r="A1" s="83" t="s">
        <v>316</v>
      </c>
    </row>
    <row r="3" spans="1:43" s="87" customFormat="1" ht="67.5" customHeight="1" x14ac:dyDescent="0.25">
      <c r="A3" s="85" t="s">
        <v>317</v>
      </c>
      <c r="B3" s="85" t="s">
        <v>318</v>
      </c>
      <c r="C3" s="86" t="s">
        <v>319</v>
      </c>
      <c r="D3" s="42" t="s">
        <v>320</v>
      </c>
      <c r="E3" s="86" t="s">
        <v>321</v>
      </c>
      <c r="F3" s="111">
        <f>C4</f>
        <v>43967</v>
      </c>
      <c r="G3" s="111">
        <f>F3+1</f>
        <v>43968</v>
      </c>
      <c r="H3" s="111">
        <f t="shared" ref="H3:AQ3" si="0">G3+1</f>
        <v>43969</v>
      </c>
      <c r="I3" s="111">
        <f t="shared" si="0"/>
        <v>43970</v>
      </c>
      <c r="J3" s="111">
        <f t="shared" si="0"/>
        <v>43971</v>
      </c>
      <c r="K3" s="111">
        <f t="shared" si="0"/>
        <v>43972</v>
      </c>
      <c r="L3" s="111">
        <f t="shared" si="0"/>
        <v>43973</v>
      </c>
      <c r="M3" s="111">
        <f t="shared" si="0"/>
        <v>43974</v>
      </c>
      <c r="N3" s="111">
        <f t="shared" si="0"/>
        <v>43975</v>
      </c>
      <c r="O3" s="111">
        <f t="shared" si="0"/>
        <v>43976</v>
      </c>
      <c r="P3" s="111">
        <f t="shared" si="0"/>
        <v>43977</v>
      </c>
      <c r="Q3" s="111">
        <f t="shared" si="0"/>
        <v>43978</v>
      </c>
      <c r="R3" s="111">
        <f t="shared" si="0"/>
        <v>43979</v>
      </c>
      <c r="S3" s="111">
        <f t="shared" si="0"/>
        <v>43980</v>
      </c>
      <c r="T3" s="111">
        <f t="shared" si="0"/>
        <v>43981</v>
      </c>
      <c r="U3" s="111">
        <f t="shared" si="0"/>
        <v>43982</v>
      </c>
      <c r="V3" s="111">
        <f t="shared" si="0"/>
        <v>43983</v>
      </c>
      <c r="W3" s="111">
        <f t="shared" si="0"/>
        <v>43984</v>
      </c>
      <c r="X3" s="111">
        <f t="shared" si="0"/>
        <v>43985</v>
      </c>
      <c r="Y3" s="111">
        <f t="shared" si="0"/>
        <v>43986</v>
      </c>
      <c r="Z3" s="111">
        <f t="shared" si="0"/>
        <v>43987</v>
      </c>
      <c r="AA3" s="111">
        <f t="shared" si="0"/>
        <v>43988</v>
      </c>
      <c r="AB3" s="111">
        <f t="shared" si="0"/>
        <v>43989</v>
      </c>
      <c r="AC3" s="111">
        <f t="shared" si="0"/>
        <v>43990</v>
      </c>
      <c r="AD3" s="111">
        <f t="shared" si="0"/>
        <v>43991</v>
      </c>
      <c r="AE3" s="111">
        <f t="shared" si="0"/>
        <v>43992</v>
      </c>
      <c r="AF3" s="111">
        <f t="shared" si="0"/>
        <v>43993</v>
      </c>
      <c r="AG3" s="111">
        <f t="shared" si="0"/>
        <v>43994</v>
      </c>
      <c r="AH3" s="111">
        <f t="shared" si="0"/>
        <v>43995</v>
      </c>
      <c r="AI3" s="111">
        <f t="shared" si="0"/>
        <v>43996</v>
      </c>
      <c r="AJ3" s="111">
        <f t="shared" si="0"/>
        <v>43997</v>
      </c>
      <c r="AK3" s="111">
        <f t="shared" si="0"/>
        <v>43998</v>
      </c>
      <c r="AL3" s="111">
        <f t="shared" si="0"/>
        <v>43999</v>
      </c>
      <c r="AM3" s="111">
        <f t="shared" si="0"/>
        <v>44000</v>
      </c>
      <c r="AN3" s="111">
        <f t="shared" si="0"/>
        <v>44001</v>
      </c>
      <c r="AO3" s="111">
        <f t="shared" si="0"/>
        <v>44002</v>
      </c>
      <c r="AP3" s="111">
        <f t="shared" si="0"/>
        <v>44003</v>
      </c>
      <c r="AQ3" s="111">
        <f t="shared" si="0"/>
        <v>44004</v>
      </c>
    </row>
    <row r="4" spans="1:43" x14ac:dyDescent="0.2">
      <c r="A4" s="88">
        <v>1</v>
      </c>
      <c r="B4" s="88" t="s">
        <v>322</v>
      </c>
      <c r="C4" s="89">
        <v>43967</v>
      </c>
      <c r="D4" s="44">
        <v>10</v>
      </c>
      <c r="E4" s="89">
        <f>C4+D4-1</f>
        <v>43976</v>
      </c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</row>
    <row r="5" spans="1:43" x14ac:dyDescent="0.2">
      <c r="A5" s="88">
        <v>2</v>
      </c>
      <c r="B5" s="88" t="s">
        <v>323</v>
      </c>
      <c r="C5" s="89">
        <f>E4+1</f>
        <v>43977</v>
      </c>
      <c r="D5" s="44">
        <v>5</v>
      </c>
      <c r="E5" s="89">
        <f t="shared" ref="E5:E12" si="1">C5+D5-1</f>
        <v>43981</v>
      </c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</row>
    <row r="6" spans="1:43" x14ac:dyDescent="0.2">
      <c r="A6" s="88">
        <v>3</v>
      </c>
      <c r="B6" s="88" t="s">
        <v>324</v>
      </c>
      <c r="C6" s="89">
        <f t="shared" ref="C6:C12" si="2">E5+1</f>
        <v>43982</v>
      </c>
      <c r="D6" s="44">
        <v>3</v>
      </c>
      <c r="E6" s="89">
        <f t="shared" si="1"/>
        <v>43984</v>
      </c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89"/>
      <c r="AP6" s="89"/>
      <c r="AQ6" s="89"/>
    </row>
    <row r="7" spans="1:43" x14ac:dyDescent="0.2">
      <c r="A7" s="88">
        <v>4</v>
      </c>
      <c r="B7" s="88" t="s">
        <v>325</v>
      </c>
      <c r="C7" s="89">
        <f t="shared" si="2"/>
        <v>43985</v>
      </c>
      <c r="D7" s="44">
        <v>1</v>
      </c>
      <c r="E7" s="89">
        <f t="shared" si="1"/>
        <v>43985</v>
      </c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</row>
    <row r="8" spans="1:43" x14ac:dyDescent="0.2">
      <c r="A8" s="88">
        <v>5</v>
      </c>
      <c r="B8" s="88" t="s">
        <v>326</v>
      </c>
      <c r="C8" s="89">
        <f t="shared" si="2"/>
        <v>43986</v>
      </c>
      <c r="D8" s="44">
        <v>1</v>
      </c>
      <c r="E8" s="89">
        <f t="shared" si="1"/>
        <v>43986</v>
      </c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</row>
    <row r="9" spans="1:43" x14ac:dyDescent="0.2">
      <c r="A9" s="88">
        <v>6</v>
      </c>
      <c r="B9" s="88" t="s">
        <v>327</v>
      </c>
      <c r="C9" s="89">
        <f t="shared" si="2"/>
        <v>43987</v>
      </c>
      <c r="D9" s="44">
        <v>2</v>
      </c>
      <c r="E9" s="89">
        <f t="shared" si="1"/>
        <v>43988</v>
      </c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</row>
    <row r="10" spans="1:43" x14ac:dyDescent="0.2">
      <c r="A10" s="88">
        <v>7</v>
      </c>
      <c r="B10" s="88" t="s">
        <v>328</v>
      </c>
      <c r="C10" s="89">
        <f t="shared" si="2"/>
        <v>43989</v>
      </c>
      <c r="D10" s="44">
        <v>14</v>
      </c>
      <c r="E10" s="89">
        <f t="shared" si="1"/>
        <v>44002</v>
      </c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</row>
    <row r="11" spans="1:43" x14ac:dyDescent="0.2">
      <c r="A11" s="88">
        <v>8</v>
      </c>
      <c r="B11" s="88" t="s">
        <v>329</v>
      </c>
      <c r="C11" s="89">
        <f t="shared" si="2"/>
        <v>44003</v>
      </c>
      <c r="D11" s="44">
        <v>1</v>
      </c>
      <c r="E11" s="89">
        <f t="shared" si="1"/>
        <v>44003</v>
      </c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</row>
    <row r="12" spans="1:43" x14ac:dyDescent="0.2">
      <c r="A12" s="88">
        <v>9</v>
      </c>
      <c r="B12" s="88" t="s">
        <v>330</v>
      </c>
      <c r="C12" s="89">
        <f t="shared" si="2"/>
        <v>44004</v>
      </c>
      <c r="D12" s="44">
        <v>1</v>
      </c>
      <c r="E12" s="89">
        <f t="shared" si="1"/>
        <v>44004</v>
      </c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</row>
    <row r="15" spans="1:43" x14ac:dyDescent="0.2">
      <c r="D15" s="90"/>
    </row>
  </sheetData>
  <conditionalFormatting sqref="F4:AQ12">
    <cfRule type="expression" dxfId="5" priority="1">
      <formula>AND(F$3&gt;=$C4,F$3&lt;=$E4)</formula>
    </cfRule>
  </conditionalFormatting>
  <pageMargins left="0.7" right="0.7" top="0.75" bottom="0.75" header="0.3" footer="0.3"/>
  <pageSetup paperSize="9" orientation="portrait" horizont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G15"/>
  <sheetViews>
    <sheetView zoomScaleNormal="100" workbookViewId="0">
      <selection activeCell="G4" sqref="G4"/>
    </sheetView>
  </sheetViews>
  <sheetFormatPr defaultRowHeight="14.25" x14ac:dyDescent="0.2"/>
  <cols>
    <col min="1" max="1" width="3.7109375" style="2" customWidth="1"/>
    <col min="2" max="2" width="31.85546875" style="2" bestFit="1" customWidth="1"/>
    <col min="3" max="3" width="12.28515625" style="84" customWidth="1"/>
    <col min="4" max="4" width="13.7109375" style="41" customWidth="1"/>
    <col min="5" max="5" width="11.85546875" style="41" customWidth="1"/>
    <col min="6" max="6" width="12.28515625" style="2" customWidth="1"/>
    <col min="7" max="33" width="4.85546875" style="2" customWidth="1"/>
    <col min="34" max="16384" width="9.140625" style="2"/>
  </cols>
  <sheetData>
    <row r="1" spans="1:33" ht="20.25" x14ac:dyDescent="0.3">
      <c r="A1" s="83" t="s">
        <v>316</v>
      </c>
      <c r="F1" s="91" t="s">
        <v>331</v>
      </c>
      <c r="G1" s="92">
        <v>1</v>
      </c>
    </row>
    <row r="3" spans="1:33" s="87" customFormat="1" ht="59.25" x14ac:dyDescent="0.25">
      <c r="A3" s="85" t="s">
        <v>317</v>
      </c>
      <c r="B3" s="85" t="s">
        <v>318</v>
      </c>
      <c r="C3" s="86" t="s">
        <v>319</v>
      </c>
      <c r="D3" s="42" t="s">
        <v>320</v>
      </c>
      <c r="E3" s="42" t="s">
        <v>332</v>
      </c>
      <c r="F3" s="86" t="s">
        <v>321</v>
      </c>
      <c r="G3" s="107">
        <f>C4</f>
        <v>43966</v>
      </c>
      <c r="H3" s="107">
        <f>G3+$G$1</f>
        <v>43967</v>
      </c>
      <c r="I3" s="107">
        <f t="shared" ref="I3:AG3" si="0">H3+$G$1</f>
        <v>43968</v>
      </c>
      <c r="J3" s="107">
        <f t="shared" si="0"/>
        <v>43969</v>
      </c>
      <c r="K3" s="107">
        <f t="shared" si="0"/>
        <v>43970</v>
      </c>
      <c r="L3" s="107">
        <f t="shared" si="0"/>
        <v>43971</v>
      </c>
      <c r="M3" s="107">
        <f t="shared" si="0"/>
        <v>43972</v>
      </c>
      <c r="N3" s="107">
        <f t="shared" si="0"/>
        <v>43973</v>
      </c>
      <c r="O3" s="107">
        <f t="shared" si="0"/>
        <v>43974</v>
      </c>
      <c r="P3" s="107">
        <f t="shared" si="0"/>
        <v>43975</v>
      </c>
      <c r="Q3" s="107">
        <f t="shared" si="0"/>
        <v>43976</v>
      </c>
      <c r="R3" s="107">
        <f t="shared" si="0"/>
        <v>43977</v>
      </c>
      <c r="S3" s="107">
        <f t="shared" si="0"/>
        <v>43978</v>
      </c>
      <c r="T3" s="107">
        <f t="shared" si="0"/>
        <v>43979</v>
      </c>
      <c r="U3" s="107">
        <f t="shared" si="0"/>
        <v>43980</v>
      </c>
      <c r="V3" s="107">
        <f t="shared" si="0"/>
        <v>43981</v>
      </c>
      <c r="W3" s="107">
        <f t="shared" si="0"/>
        <v>43982</v>
      </c>
      <c r="X3" s="107">
        <f t="shared" si="0"/>
        <v>43983</v>
      </c>
      <c r="Y3" s="107">
        <f t="shared" si="0"/>
        <v>43984</v>
      </c>
      <c r="Z3" s="107">
        <f t="shared" si="0"/>
        <v>43985</v>
      </c>
      <c r="AA3" s="107">
        <f t="shared" si="0"/>
        <v>43986</v>
      </c>
      <c r="AB3" s="107">
        <f t="shared" si="0"/>
        <v>43987</v>
      </c>
      <c r="AC3" s="107">
        <f t="shared" si="0"/>
        <v>43988</v>
      </c>
      <c r="AD3" s="107">
        <f t="shared" si="0"/>
        <v>43989</v>
      </c>
      <c r="AE3" s="107">
        <f t="shared" si="0"/>
        <v>43990</v>
      </c>
      <c r="AF3" s="107">
        <f t="shared" si="0"/>
        <v>43991</v>
      </c>
      <c r="AG3" s="107">
        <f t="shared" si="0"/>
        <v>43992</v>
      </c>
    </row>
    <row r="4" spans="1:33" x14ac:dyDescent="0.2">
      <c r="A4" s="88">
        <v>1</v>
      </c>
      <c r="B4" s="88" t="s">
        <v>322</v>
      </c>
      <c r="C4" s="89">
        <v>43966</v>
      </c>
      <c r="D4" s="44">
        <v>3</v>
      </c>
      <c r="E4" s="44">
        <v>0</v>
      </c>
      <c r="F4" s="89">
        <f>C4+D4-1</f>
        <v>43968</v>
      </c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</row>
    <row r="5" spans="1:33" x14ac:dyDescent="0.2">
      <c r="A5" s="88">
        <v>2</v>
      </c>
      <c r="B5" s="88" t="s">
        <v>323</v>
      </c>
      <c r="C5" s="89">
        <f>F4+E5+1</f>
        <v>43967</v>
      </c>
      <c r="D5" s="44">
        <v>5</v>
      </c>
      <c r="E5" s="44">
        <v>-2</v>
      </c>
      <c r="F5" s="89">
        <f t="shared" ref="F5:F12" si="1">C5+D5-1</f>
        <v>43971</v>
      </c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</row>
    <row r="6" spans="1:33" x14ac:dyDescent="0.2">
      <c r="A6" s="88">
        <v>3</v>
      </c>
      <c r="B6" s="88" t="s">
        <v>324</v>
      </c>
      <c r="C6" s="89">
        <f t="shared" ref="C6:C12" si="2">F5+E6+1</f>
        <v>43972</v>
      </c>
      <c r="D6" s="44">
        <v>3</v>
      </c>
      <c r="E6" s="44"/>
      <c r="F6" s="89">
        <f t="shared" si="1"/>
        <v>43974</v>
      </c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</row>
    <row r="7" spans="1:33" x14ac:dyDescent="0.2">
      <c r="A7" s="88">
        <v>4</v>
      </c>
      <c r="B7" s="88" t="s">
        <v>325</v>
      </c>
      <c r="C7" s="89">
        <f t="shared" si="2"/>
        <v>43975</v>
      </c>
      <c r="D7" s="44">
        <v>1</v>
      </c>
      <c r="E7" s="44"/>
      <c r="F7" s="89">
        <f t="shared" si="1"/>
        <v>43975</v>
      </c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</row>
    <row r="8" spans="1:33" x14ac:dyDescent="0.2">
      <c r="A8" s="88">
        <v>5</v>
      </c>
      <c r="B8" s="88" t="s">
        <v>326</v>
      </c>
      <c r="C8" s="89">
        <f t="shared" si="2"/>
        <v>43976</v>
      </c>
      <c r="D8" s="44">
        <v>1</v>
      </c>
      <c r="E8" s="44"/>
      <c r="F8" s="89">
        <f t="shared" si="1"/>
        <v>43976</v>
      </c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</row>
    <row r="9" spans="1:33" x14ac:dyDescent="0.2">
      <c r="A9" s="88">
        <v>6</v>
      </c>
      <c r="B9" s="88" t="s">
        <v>327</v>
      </c>
      <c r="C9" s="89">
        <f t="shared" si="2"/>
        <v>43977</v>
      </c>
      <c r="D9" s="44">
        <v>2</v>
      </c>
      <c r="E9" s="44"/>
      <c r="F9" s="89">
        <f t="shared" si="1"/>
        <v>43978</v>
      </c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</row>
    <row r="10" spans="1:33" x14ac:dyDescent="0.2">
      <c r="A10" s="88">
        <v>7</v>
      </c>
      <c r="B10" s="88" t="s">
        <v>328</v>
      </c>
      <c r="C10" s="89">
        <f t="shared" si="2"/>
        <v>43979</v>
      </c>
      <c r="D10" s="44">
        <v>14</v>
      </c>
      <c r="E10" s="44"/>
      <c r="F10" s="89">
        <f t="shared" si="1"/>
        <v>43992</v>
      </c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</row>
    <row r="11" spans="1:33" x14ac:dyDescent="0.2">
      <c r="A11" s="88">
        <v>8</v>
      </c>
      <c r="B11" s="88" t="s">
        <v>329</v>
      </c>
      <c r="C11" s="89">
        <f t="shared" si="2"/>
        <v>43993</v>
      </c>
      <c r="D11" s="44">
        <v>1</v>
      </c>
      <c r="E11" s="44"/>
      <c r="F11" s="89">
        <f t="shared" si="1"/>
        <v>43993</v>
      </c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</row>
    <row r="12" spans="1:33" x14ac:dyDescent="0.2">
      <c r="A12" s="88">
        <v>9</v>
      </c>
      <c r="B12" s="88" t="s">
        <v>330</v>
      </c>
      <c r="C12" s="89">
        <f t="shared" si="2"/>
        <v>43994</v>
      </c>
      <c r="D12" s="44">
        <v>1</v>
      </c>
      <c r="E12" s="44"/>
      <c r="F12" s="89">
        <f t="shared" si="1"/>
        <v>43994</v>
      </c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</row>
    <row r="15" spans="1:33" x14ac:dyDescent="0.2">
      <c r="D15" s="90"/>
      <c r="E15" s="90"/>
    </row>
  </sheetData>
  <conditionalFormatting sqref="G4:AG12">
    <cfRule type="expression" dxfId="4" priority="1">
      <formula>AND(G$3&gt;=$C4,G$3&lt;=$F4)</formula>
    </cfRule>
    <cfRule type="expression" dxfId="3" priority="2">
      <formula>WEEKDAY(G$3,2)&gt;5</formula>
    </cfRule>
  </conditionalFormatting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G18"/>
  <sheetViews>
    <sheetView workbookViewId="0">
      <selection activeCell="U18" sqref="U18"/>
    </sheetView>
  </sheetViews>
  <sheetFormatPr defaultRowHeight="14.25" x14ac:dyDescent="0.2"/>
  <cols>
    <col min="1" max="1" width="3.7109375" style="2" customWidth="1"/>
    <col min="2" max="2" width="31.85546875" style="2" bestFit="1" customWidth="1"/>
    <col min="3" max="3" width="12.28515625" style="84" customWidth="1"/>
    <col min="4" max="4" width="13.7109375" style="41" customWidth="1"/>
    <col min="5" max="5" width="11.85546875" style="41" customWidth="1"/>
    <col min="6" max="6" width="12.28515625" style="2" customWidth="1"/>
    <col min="7" max="33" width="4.85546875" style="2" customWidth="1"/>
    <col min="34" max="16384" width="9.140625" style="2"/>
  </cols>
  <sheetData>
    <row r="1" spans="1:33" ht="20.25" x14ac:dyDescent="0.3">
      <c r="A1" s="83" t="s">
        <v>316</v>
      </c>
      <c r="F1" s="91" t="s">
        <v>331</v>
      </c>
      <c r="G1" s="92">
        <v>1</v>
      </c>
    </row>
    <row r="3" spans="1:33" s="87" customFormat="1" ht="59.25" x14ac:dyDescent="0.25">
      <c r="A3" s="85" t="s">
        <v>317</v>
      </c>
      <c r="B3" s="85" t="s">
        <v>318</v>
      </c>
      <c r="C3" s="86" t="s">
        <v>319</v>
      </c>
      <c r="D3" s="42" t="s">
        <v>320</v>
      </c>
      <c r="E3" s="42" t="s">
        <v>332</v>
      </c>
      <c r="F3" s="86" t="s">
        <v>321</v>
      </c>
      <c r="G3" s="107">
        <f>C4</f>
        <v>43966</v>
      </c>
      <c r="H3" s="107">
        <f>G3+$G$1</f>
        <v>43967</v>
      </c>
      <c r="I3" s="107">
        <f t="shared" ref="I3:AG3" si="0">H3+$G$1</f>
        <v>43968</v>
      </c>
      <c r="J3" s="107">
        <f t="shared" si="0"/>
        <v>43969</v>
      </c>
      <c r="K3" s="107">
        <f t="shared" si="0"/>
        <v>43970</v>
      </c>
      <c r="L3" s="107">
        <f t="shared" si="0"/>
        <v>43971</v>
      </c>
      <c r="M3" s="107">
        <f t="shared" si="0"/>
        <v>43972</v>
      </c>
      <c r="N3" s="107">
        <f t="shared" si="0"/>
        <v>43973</v>
      </c>
      <c r="O3" s="107">
        <f t="shared" si="0"/>
        <v>43974</v>
      </c>
      <c r="P3" s="107">
        <f t="shared" si="0"/>
        <v>43975</v>
      </c>
      <c r="Q3" s="107">
        <f t="shared" si="0"/>
        <v>43976</v>
      </c>
      <c r="R3" s="107">
        <f t="shared" si="0"/>
        <v>43977</v>
      </c>
      <c r="S3" s="107">
        <f t="shared" si="0"/>
        <v>43978</v>
      </c>
      <c r="T3" s="107">
        <f t="shared" si="0"/>
        <v>43979</v>
      </c>
      <c r="U3" s="107">
        <f t="shared" si="0"/>
        <v>43980</v>
      </c>
      <c r="V3" s="107">
        <f t="shared" si="0"/>
        <v>43981</v>
      </c>
      <c r="W3" s="107">
        <f t="shared" si="0"/>
        <v>43982</v>
      </c>
      <c r="X3" s="107">
        <f t="shared" si="0"/>
        <v>43983</v>
      </c>
      <c r="Y3" s="107">
        <f t="shared" si="0"/>
        <v>43984</v>
      </c>
      <c r="Z3" s="107">
        <f t="shared" si="0"/>
        <v>43985</v>
      </c>
      <c r="AA3" s="107">
        <f t="shared" si="0"/>
        <v>43986</v>
      </c>
      <c r="AB3" s="107">
        <f t="shared" si="0"/>
        <v>43987</v>
      </c>
      <c r="AC3" s="107">
        <f t="shared" si="0"/>
        <v>43988</v>
      </c>
      <c r="AD3" s="107">
        <f t="shared" si="0"/>
        <v>43989</v>
      </c>
      <c r="AE3" s="107">
        <f t="shared" si="0"/>
        <v>43990</v>
      </c>
      <c r="AF3" s="107">
        <f t="shared" si="0"/>
        <v>43991</v>
      </c>
      <c r="AG3" s="107">
        <f t="shared" si="0"/>
        <v>43992</v>
      </c>
    </row>
    <row r="4" spans="1:33" x14ac:dyDescent="0.2">
      <c r="A4" s="88">
        <v>1</v>
      </c>
      <c r="B4" s="88" t="s">
        <v>322</v>
      </c>
      <c r="C4" s="89">
        <v>43966</v>
      </c>
      <c r="D4" s="44">
        <v>3</v>
      </c>
      <c r="E4" s="44">
        <v>0</v>
      </c>
      <c r="F4" s="89">
        <f>WORKDAY(C4,D4,$C$16:$C$18)-1</f>
        <v>43971</v>
      </c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</row>
    <row r="5" spans="1:33" x14ac:dyDescent="0.2">
      <c r="A5" s="88">
        <v>2</v>
      </c>
      <c r="B5" s="88" t="s">
        <v>323</v>
      </c>
      <c r="C5" s="89">
        <f>F4+E5+1</f>
        <v>43970</v>
      </c>
      <c r="D5" s="44">
        <v>5</v>
      </c>
      <c r="E5" s="44">
        <v>-2</v>
      </c>
      <c r="F5" s="89">
        <f t="shared" ref="F5:F12" si="1">WORKDAY(C5,D5,$C$16:$C$18)-1</f>
        <v>43976</v>
      </c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</row>
    <row r="6" spans="1:33" x14ac:dyDescent="0.2">
      <c r="A6" s="88">
        <v>3</v>
      </c>
      <c r="B6" s="88" t="s">
        <v>324</v>
      </c>
      <c r="C6" s="89">
        <f t="shared" ref="C6:C12" si="2">F5+E6+1</f>
        <v>43977</v>
      </c>
      <c r="D6" s="44">
        <v>3</v>
      </c>
      <c r="E6" s="44"/>
      <c r="F6" s="89">
        <f t="shared" si="1"/>
        <v>43979</v>
      </c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</row>
    <row r="7" spans="1:33" x14ac:dyDescent="0.2">
      <c r="A7" s="88">
        <v>4</v>
      </c>
      <c r="B7" s="88" t="s">
        <v>325</v>
      </c>
      <c r="C7" s="89">
        <f t="shared" si="2"/>
        <v>43980</v>
      </c>
      <c r="D7" s="44">
        <v>1</v>
      </c>
      <c r="E7" s="44"/>
      <c r="F7" s="89">
        <f t="shared" si="1"/>
        <v>43982</v>
      </c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</row>
    <row r="8" spans="1:33" x14ac:dyDescent="0.2">
      <c r="A8" s="88">
        <v>5</v>
      </c>
      <c r="B8" s="88" t="s">
        <v>326</v>
      </c>
      <c r="C8" s="89">
        <f t="shared" si="2"/>
        <v>43983</v>
      </c>
      <c r="D8" s="44">
        <v>1</v>
      </c>
      <c r="E8" s="44"/>
      <c r="F8" s="89">
        <f t="shared" si="1"/>
        <v>43983</v>
      </c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</row>
    <row r="9" spans="1:33" x14ac:dyDescent="0.2">
      <c r="A9" s="88">
        <v>6</v>
      </c>
      <c r="B9" s="88" t="s">
        <v>327</v>
      </c>
      <c r="C9" s="89">
        <f t="shared" si="2"/>
        <v>43984</v>
      </c>
      <c r="D9" s="44">
        <v>2</v>
      </c>
      <c r="E9" s="44"/>
      <c r="F9" s="89">
        <f t="shared" si="1"/>
        <v>43985</v>
      </c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</row>
    <row r="10" spans="1:33" x14ac:dyDescent="0.2">
      <c r="A10" s="88">
        <v>7</v>
      </c>
      <c r="B10" s="88" t="s">
        <v>328</v>
      </c>
      <c r="C10" s="89">
        <f t="shared" si="2"/>
        <v>43986</v>
      </c>
      <c r="D10" s="44">
        <v>14</v>
      </c>
      <c r="E10" s="44"/>
      <c r="F10" s="89">
        <f t="shared" si="1"/>
        <v>44005</v>
      </c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</row>
    <row r="11" spans="1:33" x14ac:dyDescent="0.2">
      <c r="A11" s="88">
        <v>8</v>
      </c>
      <c r="B11" s="88" t="s">
        <v>329</v>
      </c>
      <c r="C11" s="89">
        <f t="shared" si="2"/>
        <v>44006</v>
      </c>
      <c r="D11" s="44">
        <v>1</v>
      </c>
      <c r="E11" s="44"/>
      <c r="F11" s="89">
        <f t="shared" si="1"/>
        <v>44006</v>
      </c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</row>
    <row r="12" spans="1:33" x14ac:dyDescent="0.2">
      <c r="A12" s="88">
        <v>9</v>
      </c>
      <c r="B12" s="88" t="s">
        <v>330</v>
      </c>
      <c r="C12" s="89">
        <f t="shared" si="2"/>
        <v>44007</v>
      </c>
      <c r="D12" s="44">
        <v>1</v>
      </c>
      <c r="E12" s="44"/>
      <c r="F12" s="89">
        <f t="shared" si="1"/>
        <v>44007</v>
      </c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</row>
    <row r="15" spans="1:33" x14ac:dyDescent="0.2">
      <c r="C15" s="84" t="s">
        <v>333</v>
      </c>
      <c r="D15" s="90"/>
      <c r="E15" s="90"/>
    </row>
    <row r="16" spans="1:33" x14ac:dyDescent="0.2">
      <c r="C16" s="84">
        <v>43969</v>
      </c>
    </row>
    <row r="17" spans="3:3" x14ac:dyDescent="0.2">
      <c r="C17" s="84">
        <v>43974</v>
      </c>
    </row>
    <row r="18" spans="3:3" x14ac:dyDescent="0.2">
      <c r="C18" s="84">
        <v>43975</v>
      </c>
    </row>
  </sheetData>
  <conditionalFormatting sqref="G4:AG12">
    <cfRule type="expression" dxfId="2" priority="1">
      <formula>COUNTIF($C$16:$C$18,G$3)&gt;0</formula>
    </cfRule>
    <cfRule type="expression" dxfId="1" priority="2">
      <formula>WEEKDAY(G$3,2)&gt;5</formula>
    </cfRule>
    <cfRule type="expression" dxfId="0" priority="3">
      <formula>AND(G$3&gt;=$C4,G$3&lt;=$F4)</formula>
    </cfRule>
  </conditionalFormatting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5"/>
  <sheetViews>
    <sheetView zoomScale="115" zoomScaleNormal="115" workbookViewId="0">
      <selection activeCell="H23" sqref="H23"/>
    </sheetView>
  </sheetViews>
  <sheetFormatPr defaultRowHeight="14.25" x14ac:dyDescent="0.2"/>
  <cols>
    <col min="1" max="1" width="3.7109375" style="2" customWidth="1"/>
    <col min="2" max="2" width="16" style="2" customWidth="1"/>
    <col min="3" max="3" width="14" style="84" customWidth="1"/>
    <col min="4" max="4" width="13.7109375" style="41" customWidth="1"/>
    <col min="5" max="5" width="10.140625" style="41" customWidth="1"/>
    <col min="6" max="6" width="12.28515625" style="2" customWidth="1"/>
    <col min="7" max="16384" width="9.140625" style="2"/>
  </cols>
  <sheetData>
    <row r="1" spans="1:7" ht="20.25" x14ac:dyDescent="0.3">
      <c r="A1" s="83" t="s">
        <v>316</v>
      </c>
    </row>
    <row r="3" spans="1:7" s="87" customFormat="1" ht="45" x14ac:dyDescent="0.2">
      <c r="A3" s="85" t="s">
        <v>317</v>
      </c>
      <c r="B3" s="85" t="s">
        <v>318</v>
      </c>
      <c r="C3" s="86" t="s">
        <v>319</v>
      </c>
      <c r="D3" s="42" t="s">
        <v>320</v>
      </c>
      <c r="E3" s="108" t="s">
        <v>332</v>
      </c>
      <c r="F3" s="86" t="s">
        <v>321</v>
      </c>
      <c r="G3" s="2"/>
    </row>
    <row r="4" spans="1:7" x14ac:dyDescent="0.2">
      <c r="A4" s="88">
        <v>1</v>
      </c>
      <c r="B4" s="88" t="s">
        <v>322</v>
      </c>
      <c r="C4" s="89">
        <v>43966</v>
      </c>
      <c r="D4" s="44">
        <v>3</v>
      </c>
      <c r="E4" s="44">
        <v>0</v>
      </c>
      <c r="F4" s="89">
        <f>C4+D4-1</f>
        <v>43968</v>
      </c>
    </row>
    <row r="5" spans="1:7" x14ac:dyDescent="0.2">
      <c r="A5" s="88">
        <v>2</v>
      </c>
      <c r="B5" s="88" t="s">
        <v>323</v>
      </c>
      <c r="C5" s="89">
        <f>F4+E5+1</f>
        <v>43967</v>
      </c>
      <c r="D5" s="44">
        <v>5</v>
      </c>
      <c r="E5" s="44">
        <v>-2</v>
      </c>
      <c r="F5" s="89">
        <f t="shared" ref="F5:F12" si="0">C5+D5-1</f>
        <v>43971</v>
      </c>
    </row>
    <row r="6" spans="1:7" x14ac:dyDescent="0.2">
      <c r="A6" s="88">
        <v>3</v>
      </c>
      <c r="B6" s="88" t="s">
        <v>324</v>
      </c>
      <c r="C6" s="89">
        <f t="shared" ref="C6:C12" si="1">F5+E6+1</f>
        <v>43973</v>
      </c>
      <c r="D6" s="44">
        <v>3</v>
      </c>
      <c r="E6" s="44">
        <v>1</v>
      </c>
      <c r="F6" s="89">
        <f t="shared" si="0"/>
        <v>43975</v>
      </c>
    </row>
    <row r="7" spans="1:7" x14ac:dyDescent="0.2">
      <c r="A7" s="88">
        <v>4</v>
      </c>
      <c r="B7" s="88" t="s">
        <v>325</v>
      </c>
      <c r="C7" s="89">
        <f t="shared" si="1"/>
        <v>43976</v>
      </c>
      <c r="D7" s="44">
        <v>1</v>
      </c>
      <c r="E7" s="44">
        <v>0</v>
      </c>
      <c r="F7" s="89">
        <f t="shared" si="0"/>
        <v>43976</v>
      </c>
    </row>
    <row r="8" spans="1:7" x14ac:dyDescent="0.2">
      <c r="A8" s="88">
        <v>5</v>
      </c>
      <c r="B8" s="88" t="s">
        <v>326</v>
      </c>
      <c r="C8" s="89">
        <f t="shared" si="1"/>
        <v>43980</v>
      </c>
      <c r="D8" s="44">
        <v>1</v>
      </c>
      <c r="E8" s="44">
        <v>3</v>
      </c>
      <c r="F8" s="89">
        <f t="shared" si="0"/>
        <v>43980</v>
      </c>
    </row>
    <row r="9" spans="1:7" x14ac:dyDescent="0.2">
      <c r="A9" s="88">
        <v>6</v>
      </c>
      <c r="B9" s="88" t="s">
        <v>327</v>
      </c>
      <c r="C9" s="89">
        <f t="shared" si="1"/>
        <v>43979</v>
      </c>
      <c r="D9" s="44">
        <v>2</v>
      </c>
      <c r="E9" s="44">
        <v>-2</v>
      </c>
      <c r="F9" s="89">
        <f t="shared" si="0"/>
        <v>43980</v>
      </c>
    </row>
    <row r="10" spans="1:7" x14ac:dyDescent="0.2">
      <c r="A10" s="88">
        <v>7</v>
      </c>
      <c r="B10" s="88" t="s">
        <v>328</v>
      </c>
      <c r="C10" s="89">
        <f t="shared" si="1"/>
        <v>43981</v>
      </c>
      <c r="D10" s="44">
        <v>14</v>
      </c>
      <c r="E10" s="44">
        <v>0</v>
      </c>
      <c r="F10" s="89">
        <f t="shared" si="0"/>
        <v>43994</v>
      </c>
    </row>
    <row r="11" spans="1:7" x14ac:dyDescent="0.2">
      <c r="A11" s="88">
        <v>8</v>
      </c>
      <c r="B11" s="88" t="s">
        <v>329</v>
      </c>
      <c r="C11" s="89">
        <f t="shared" si="1"/>
        <v>43996</v>
      </c>
      <c r="D11" s="44">
        <v>1</v>
      </c>
      <c r="E11" s="44">
        <v>1</v>
      </c>
      <c r="F11" s="89">
        <f t="shared" si="0"/>
        <v>43996</v>
      </c>
    </row>
    <row r="12" spans="1:7" x14ac:dyDescent="0.2">
      <c r="A12" s="88">
        <v>9</v>
      </c>
      <c r="B12" s="88" t="s">
        <v>330</v>
      </c>
      <c r="C12" s="89">
        <f t="shared" si="1"/>
        <v>43997</v>
      </c>
      <c r="D12" s="44">
        <v>1</v>
      </c>
      <c r="E12" s="44">
        <v>0</v>
      </c>
      <c r="F12" s="89">
        <f t="shared" si="0"/>
        <v>43997</v>
      </c>
    </row>
    <row r="15" spans="1:7" x14ac:dyDescent="0.2">
      <c r="D15" s="90"/>
      <c r="E15" s="90"/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15"/>
  <sheetViews>
    <sheetView zoomScaleNormal="100" workbookViewId="0">
      <selection activeCell="I4" sqref="I4:I12"/>
    </sheetView>
  </sheetViews>
  <sheetFormatPr defaultRowHeight="14.25" x14ac:dyDescent="0.2"/>
  <cols>
    <col min="1" max="1" width="3.7109375" style="2" customWidth="1"/>
    <col min="2" max="2" width="16" style="2" customWidth="1"/>
    <col min="3" max="3" width="12.28515625" style="84" customWidth="1"/>
    <col min="4" max="4" width="13.7109375" style="41" customWidth="1"/>
    <col min="5" max="5" width="10.140625" style="41" customWidth="1"/>
    <col min="6" max="6" width="12.28515625" style="2" customWidth="1"/>
    <col min="7" max="7" width="9.140625" style="2"/>
    <col min="8" max="9" width="12" style="2" customWidth="1"/>
    <col min="10" max="16384" width="9.140625" style="2"/>
  </cols>
  <sheetData>
    <row r="1" spans="1:9" ht="20.25" x14ac:dyDescent="0.3">
      <c r="A1" s="83" t="s">
        <v>316</v>
      </c>
    </row>
    <row r="3" spans="1:9" s="87" customFormat="1" ht="45" x14ac:dyDescent="0.25">
      <c r="A3" s="85" t="s">
        <v>317</v>
      </c>
      <c r="B3" s="85" t="s">
        <v>318</v>
      </c>
      <c r="C3" s="86" t="s">
        <v>319</v>
      </c>
      <c r="D3" s="42" t="s">
        <v>320</v>
      </c>
      <c r="E3" s="108" t="s">
        <v>332</v>
      </c>
      <c r="F3" s="86" t="s">
        <v>321</v>
      </c>
      <c r="G3" s="86" t="s">
        <v>394</v>
      </c>
      <c r="H3" s="86" t="s">
        <v>395</v>
      </c>
      <c r="I3" s="86" t="s">
        <v>396</v>
      </c>
    </row>
    <row r="4" spans="1:9" x14ac:dyDescent="0.2">
      <c r="A4" s="88">
        <v>1</v>
      </c>
      <c r="B4" s="88" t="s">
        <v>322</v>
      </c>
      <c r="C4" s="89">
        <v>43966</v>
      </c>
      <c r="D4" s="44">
        <v>3</v>
      </c>
      <c r="E4" s="44">
        <v>0</v>
      </c>
      <c r="F4" s="89">
        <f>C4+D4-1</f>
        <v>43968</v>
      </c>
      <c r="G4" s="46">
        <v>1</v>
      </c>
      <c r="H4" s="109">
        <f>D4*G4</f>
        <v>3</v>
      </c>
      <c r="I4" s="109">
        <f>D4-H4</f>
        <v>0</v>
      </c>
    </row>
    <row r="5" spans="1:9" x14ac:dyDescent="0.2">
      <c r="A5" s="88">
        <v>2</v>
      </c>
      <c r="B5" s="88" t="s">
        <v>323</v>
      </c>
      <c r="C5" s="89">
        <f>F4+E5+1</f>
        <v>43967</v>
      </c>
      <c r="D5" s="44">
        <v>5</v>
      </c>
      <c r="E5" s="44">
        <v>-2</v>
      </c>
      <c r="F5" s="89">
        <f>C5+D5-1</f>
        <v>43971</v>
      </c>
      <c r="G5" s="46">
        <v>0.8</v>
      </c>
      <c r="H5" s="109">
        <f>D5*G5</f>
        <v>4</v>
      </c>
      <c r="I5" s="109">
        <f>D5-H5</f>
        <v>1</v>
      </c>
    </row>
    <row r="6" spans="1:9" x14ac:dyDescent="0.2">
      <c r="A6" s="88">
        <v>3</v>
      </c>
      <c r="B6" s="88" t="s">
        <v>324</v>
      </c>
      <c r="C6" s="89">
        <f>F5+E6+1</f>
        <v>43973</v>
      </c>
      <c r="D6" s="44">
        <v>3</v>
      </c>
      <c r="E6" s="44">
        <v>1</v>
      </c>
      <c r="F6" s="89">
        <f>C6+D6-1</f>
        <v>43975</v>
      </c>
      <c r="G6" s="46">
        <v>0.5</v>
      </c>
      <c r="H6" s="109">
        <f>D6*G6</f>
        <v>1.5</v>
      </c>
      <c r="I6" s="109">
        <f>D6-H6</f>
        <v>1.5</v>
      </c>
    </row>
    <row r="7" spans="1:9" x14ac:dyDescent="0.2">
      <c r="A7" s="88">
        <v>4</v>
      </c>
      <c r="B7" s="88" t="s">
        <v>325</v>
      </c>
      <c r="C7" s="89">
        <f>F6+E7+1</f>
        <v>43976</v>
      </c>
      <c r="D7" s="44">
        <v>1</v>
      </c>
      <c r="E7" s="44">
        <v>0</v>
      </c>
      <c r="F7" s="89">
        <f>C7+D7-1</f>
        <v>43976</v>
      </c>
      <c r="G7" s="46">
        <v>0.25</v>
      </c>
      <c r="H7" s="109">
        <f>D7*G7</f>
        <v>0.25</v>
      </c>
      <c r="I7" s="109">
        <f>D7-H7</f>
        <v>0.75</v>
      </c>
    </row>
    <row r="8" spans="1:9" x14ac:dyDescent="0.2">
      <c r="A8" s="88">
        <v>5</v>
      </c>
      <c r="B8" s="88" t="s">
        <v>326</v>
      </c>
      <c r="C8" s="89">
        <f>F7+E8+1</f>
        <v>43980</v>
      </c>
      <c r="D8" s="44">
        <v>1</v>
      </c>
      <c r="E8" s="44">
        <v>3</v>
      </c>
      <c r="F8" s="89">
        <f>C8+D8-1</f>
        <v>43980</v>
      </c>
      <c r="G8" s="46">
        <v>0.1</v>
      </c>
      <c r="H8" s="109">
        <f>D8*G8</f>
        <v>0.1</v>
      </c>
      <c r="I8" s="109">
        <f>D8-H8</f>
        <v>0.9</v>
      </c>
    </row>
    <row r="9" spans="1:9" x14ac:dyDescent="0.2">
      <c r="A9" s="88">
        <v>6</v>
      </c>
      <c r="B9" s="88" t="s">
        <v>327</v>
      </c>
      <c r="C9" s="89">
        <f>F8+E9+1</f>
        <v>43979</v>
      </c>
      <c r="D9" s="44">
        <v>2</v>
      </c>
      <c r="E9" s="44">
        <v>-2</v>
      </c>
      <c r="F9" s="89">
        <f>C9+D9-1</f>
        <v>43980</v>
      </c>
      <c r="G9" s="46">
        <v>0.05</v>
      </c>
      <c r="H9" s="109">
        <f>D9*G9</f>
        <v>0.1</v>
      </c>
      <c r="I9" s="109">
        <f>D9-H9</f>
        <v>1.9</v>
      </c>
    </row>
    <row r="10" spans="1:9" x14ac:dyDescent="0.2">
      <c r="A10" s="88">
        <v>7</v>
      </c>
      <c r="B10" s="88" t="s">
        <v>328</v>
      </c>
      <c r="C10" s="89">
        <f>F9+E10+1</f>
        <v>43981</v>
      </c>
      <c r="D10" s="44">
        <v>14</v>
      </c>
      <c r="E10" s="44">
        <v>0</v>
      </c>
      <c r="F10" s="89">
        <f>C10+D10-1</f>
        <v>43994</v>
      </c>
      <c r="G10" s="46">
        <v>0</v>
      </c>
      <c r="H10" s="109">
        <f>D10*G10</f>
        <v>0</v>
      </c>
      <c r="I10" s="109">
        <f>D10-H10</f>
        <v>14</v>
      </c>
    </row>
    <row r="11" spans="1:9" x14ac:dyDescent="0.2">
      <c r="A11" s="88">
        <v>8</v>
      </c>
      <c r="B11" s="88" t="s">
        <v>329</v>
      </c>
      <c r="C11" s="89">
        <f>F10+E11+1</f>
        <v>43996</v>
      </c>
      <c r="D11" s="44">
        <v>1</v>
      </c>
      <c r="E11" s="44">
        <v>1</v>
      </c>
      <c r="F11" s="89">
        <f>C11+D11-1</f>
        <v>43996</v>
      </c>
      <c r="G11" s="46">
        <v>0</v>
      </c>
      <c r="H11" s="109">
        <f>D11*G11</f>
        <v>0</v>
      </c>
      <c r="I11" s="109">
        <f>D11-H11</f>
        <v>1</v>
      </c>
    </row>
    <row r="12" spans="1:9" x14ac:dyDescent="0.2">
      <c r="A12" s="88">
        <v>9</v>
      </c>
      <c r="B12" s="88" t="s">
        <v>330</v>
      </c>
      <c r="C12" s="89">
        <f>F11+E12+1</f>
        <v>43997</v>
      </c>
      <c r="D12" s="44">
        <v>1</v>
      </c>
      <c r="E12" s="44">
        <v>0</v>
      </c>
      <c r="F12" s="89">
        <f>C12+D12-1</f>
        <v>43997</v>
      </c>
      <c r="G12" s="46">
        <v>0</v>
      </c>
      <c r="H12" s="109">
        <f>D12*G12</f>
        <v>0</v>
      </c>
      <c r="I12" s="109">
        <f>D12-H12</f>
        <v>1</v>
      </c>
    </row>
    <row r="15" spans="1:9" x14ac:dyDescent="0.2">
      <c r="D15" s="90"/>
      <c r="E15" s="90"/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15"/>
  <sheetViews>
    <sheetView zoomScaleNormal="100" workbookViewId="0">
      <selection activeCell="E12" sqref="E12"/>
    </sheetView>
  </sheetViews>
  <sheetFormatPr defaultRowHeight="14.25" x14ac:dyDescent="0.2"/>
  <cols>
    <col min="1" max="1" width="3.7109375" style="2" customWidth="1"/>
    <col min="2" max="2" width="34.5703125" style="2" bestFit="1" customWidth="1"/>
    <col min="3" max="3" width="11.7109375" style="84" customWidth="1"/>
    <col min="4" max="5" width="11.7109375" style="41" customWidth="1"/>
    <col min="6" max="16384" width="9.140625" style="2"/>
  </cols>
  <sheetData>
    <row r="1" spans="1:5" ht="20.25" x14ac:dyDescent="0.3">
      <c r="A1" s="83" t="s">
        <v>316</v>
      </c>
    </row>
    <row r="3" spans="1:5" s="87" customFormat="1" ht="15" x14ac:dyDescent="0.25">
      <c r="A3" s="85" t="s">
        <v>317</v>
      </c>
      <c r="B3" s="85" t="s">
        <v>318</v>
      </c>
      <c r="C3" s="86" t="s">
        <v>397</v>
      </c>
      <c r="D3" s="42" t="s">
        <v>398</v>
      </c>
      <c r="E3" s="42" t="s">
        <v>399</v>
      </c>
    </row>
    <row r="4" spans="1:5" x14ac:dyDescent="0.2">
      <c r="A4" s="88">
        <v>1</v>
      </c>
      <c r="B4" s="88" t="s">
        <v>322</v>
      </c>
      <c r="C4" s="89">
        <v>43966</v>
      </c>
      <c r="D4" s="44">
        <v>0.01</v>
      </c>
      <c r="E4" s="44">
        <v>1</v>
      </c>
    </row>
    <row r="5" spans="1:5" x14ac:dyDescent="0.2">
      <c r="A5" s="88">
        <v>2</v>
      </c>
      <c r="B5" s="88" t="s">
        <v>323</v>
      </c>
      <c r="C5" s="89">
        <v>43967</v>
      </c>
      <c r="D5" s="44">
        <v>0.01</v>
      </c>
      <c r="E5" s="44">
        <v>2</v>
      </c>
    </row>
    <row r="6" spans="1:5" x14ac:dyDescent="0.2">
      <c r="A6" s="88">
        <v>3</v>
      </c>
      <c r="B6" s="88" t="s">
        <v>324</v>
      </c>
      <c r="C6" s="89">
        <v>43971</v>
      </c>
      <c r="D6" s="44">
        <v>0.01</v>
      </c>
      <c r="E6" s="44">
        <v>1.5</v>
      </c>
    </row>
    <row r="7" spans="1:5" x14ac:dyDescent="0.2">
      <c r="A7" s="88">
        <v>4</v>
      </c>
      <c r="B7" s="88" t="s">
        <v>325</v>
      </c>
      <c r="C7" s="89">
        <v>43974</v>
      </c>
      <c r="D7" s="44">
        <v>0.01</v>
      </c>
      <c r="E7" s="44">
        <v>3</v>
      </c>
    </row>
    <row r="8" spans="1:5" x14ac:dyDescent="0.2">
      <c r="A8" s="88">
        <v>5</v>
      </c>
      <c r="B8" s="88" t="s">
        <v>326</v>
      </c>
      <c r="C8" s="89">
        <v>43977</v>
      </c>
      <c r="D8" s="44">
        <v>0.01</v>
      </c>
      <c r="E8" s="44">
        <v>2.5</v>
      </c>
    </row>
    <row r="9" spans="1:5" x14ac:dyDescent="0.2">
      <c r="A9" s="88">
        <v>6</v>
      </c>
      <c r="B9" s="88" t="s">
        <v>327</v>
      </c>
      <c r="C9" s="89">
        <v>43979</v>
      </c>
      <c r="D9" s="44">
        <v>0.01</v>
      </c>
      <c r="E9" s="44">
        <v>2</v>
      </c>
    </row>
    <row r="10" spans="1:5" x14ac:dyDescent="0.2">
      <c r="A10" s="88">
        <v>7</v>
      </c>
      <c r="B10" s="88" t="s">
        <v>328</v>
      </c>
      <c r="C10" s="89">
        <v>43981</v>
      </c>
      <c r="D10" s="44">
        <v>0.01</v>
      </c>
      <c r="E10" s="44">
        <v>1</v>
      </c>
    </row>
    <row r="11" spans="1:5" x14ac:dyDescent="0.2">
      <c r="A11" s="88">
        <v>8</v>
      </c>
      <c r="B11" s="88" t="s">
        <v>329</v>
      </c>
      <c r="C11" s="89">
        <v>43986</v>
      </c>
      <c r="D11" s="44">
        <v>0.01</v>
      </c>
      <c r="E11" s="44">
        <v>2</v>
      </c>
    </row>
    <row r="12" spans="1:5" x14ac:dyDescent="0.2">
      <c r="A12" s="88">
        <v>9</v>
      </c>
      <c r="B12" s="88" t="s">
        <v>330</v>
      </c>
      <c r="C12" s="89">
        <v>43989</v>
      </c>
      <c r="D12" s="44">
        <v>0.01</v>
      </c>
      <c r="E12" s="44">
        <v>1</v>
      </c>
    </row>
    <row r="15" spans="1:5" x14ac:dyDescent="0.2">
      <c r="D15" s="90"/>
      <c r="E15" s="90"/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I30"/>
  <sheetViews>
    <sheetView workbookViewId="0">
      <selection activeCell="Q3" sqref="Q3"/>
    </sheetView>
  </sheetViews>
  <sheetFormatPr defaultRowHeight="14.25" x14ac:dyDescent="0.2"/>
  <cols>
    <col min="1" max="1" width="6.28515625" style="2" customWidth="1"/>
    <col min="2" max="2" width="17.85546875" style="41" customWidth="1"/>
    <col min="3" max="4" width="13.85546875" style="41" customWidth="1"/>
    <col min="5" max="16384" width="9.140625" style="2"/>
  </cols>
  <sheetData>
    <row r="2" spans="2:9" ht="20.25" x14ac:dyDescent="0.3">
      <c r="B2" s="93" t="s">
        <v>334</v>
      </c>
      <c r="C2" s="94"/>
      <c r="D2" s="94"/>
      <c r="E2" s="94"/>
      <c r="F2" s="94"/>
      <c r="G2" s="94"/>
      <c r="H2" s="94"/>
      <c r="I2" s="94"/>
    </row>
    <row r="3" spans="2:9" x14ac:dyDescent="0.2">
      <c r="B3" s="95" t="s">
        <v>393</v>
      </c>
    </row>
    <row r="5" spans="2:9" ht="15" x14ac:dyDescent="0.25">
      <c r="B5" s="2"/>
      <c r="C5" s="110" t="s">
        <v>335</v>
      </c>
      <c r="D5" s="110"/>
    </row>
    <row r="6" spans="2:9" ht="15" x14ac:dyDescent="0.25">
      <c r="B6" s="96" t="s">
        <v>336</v>
      </c>
      <c r="C6" s="96" t="s">
        <v>337</v>
      </c>
      <c r="D6" s="96" t="s">
        <v>338</v>
      </c>
    </row>
    <row r="7" spans="2:9" x14ac:dyDescent="0.2">
      <c r="B7" s="97" t="s">
        <v>339</v>
      </c>
      <c r="C7" s="112">
        <v>-993</v>
      </c>
      <c r="D7" s="99">
        <v>937</v>
      </c>
    </row>
    <row r="8" spans="2:9" x14ac:dyDescent="0.2">
      <c r="B8" s="97" t="s">
        <v>340</v>
      </c>
      <c r="C8" s="112">
        <v>-3765</v>
      </c>
      <c r="D8" s="99">
        <v>3567</v>
      </c>
    </row>
    <row r="9" spans="2:9" x14ac:dyDescent="0.2">
      <c r="B9" s="97" t="s">
        <v>341</v>
      </c>
      <c r="C9" s="112">
        <v>-4098</v>
      </c>
      <c r="D9" s="99">
        <v>3906</v>
      </c>
    </row>
    <row r="10" spans="2:9" x14ac:dyDescent="0.2">
      <c r="B10" s="97" t="s">
        <v>342</v>
      </c>
      <c r="C10" s="112">
        <v>-3651</v>
      </c>
      <c r="D10" s="99">
        <v>3475</v>
      </c>
    </row>
    <row r="11" spans="2:9" x14ac:dyDescent="0.2">
      <c r="B11" s="97" t="s">
        <v>343</v>
      </c>
      <c r="C11" s="112">
        <v>-3497</v>
      </c>
      <c r="D11" s="99">
        <v>3332</v>
      </c>
    </row>
    <row r="12" spans="2:9" x14ac:dyDescent="0.2">
      <c r="B12" s="97" t="s">
        <v>344</v>
      </c>
      <c r="C12" s="112">
        <v>-4744</v>
      </c>
      <c r="D12" s="99">
        <v>4549</v>
      </c>
    </row>
    <row r="13" spans="2:9" x14ac:dyDescent="0.2">
      <c r="B13" s="97" t="s">
        <v>345</v>
      </c>
      <c r="C13" s="112">
        <v>-6379</v>
      </c>
      <c r="D13" s="99">
        <v>6241</v>
      </c>
    </row>
    <row r="14" spans="2:9" x14ac:dyDescent="0.2">
      <c r="B14" s="97" t="s">
        <v>346</v>
      </c>
      <c r="C14" s="112">
        <v>-6043</v>
      </c>
      <c r="D14" s="99">
        <v>6049</v>
      </c>
    </row>
    <row r="15" spans="2:9" x14ac:dyDescent="0.2">
      <c r="B15" s="97" t="s">
        <v>347</v>
      </c>
      <c r="C15" s="112">
        <v>-5327</v>
      </c>
      <c r="D15" s="99">
        <v>5557</v>
      </c>
    </row>
    <row r="16" spans="2:9" x14ac:dyDescent="0.2">
      <c r="B16" s="97" t="s">
        <v>348</v>
      </c>
      <c r="C16" s="112">
        <v>-4909</v>
      </c>
      <c r="D16" s="99">
        <v>5213</v>
      </c>
    </row>
    <row r="17" spans="2:4" x14ac:dyDescent="0.2">
      <c r="B17" s="97" t="s">
        <v>349</v>
      </c>
      <c r="C17" s="112">
        <v>-4352</v>
      </c>
      <c r="D17" s="99">
        <v>4788</v>
      </c>
    </row>
    <row r="18" spans="2:4" x14ac:dyDescent="0.2">
      <c r="B18" s="97" t="s">
        <v>350</v>
      </c>
      <c r="C18" s="112">
        <v>-5057</v>
      </c>
      <c r="D18" s="99">
        <v>5900</v>
      </c>
    </row>
    <row r="19" spans="2:4" x14ac:dyDescent="0.2">
      <c r="B19" s="97" t="s">
        <v>351</v>
      </c>
      <c r="C19" s="112">
        <v>-4774</v>
      </c>
      <c r="D19" s="99">
        <v>6099</v>
      </c>
    </row>
    <row r="20" spans="2:4" x14ac:dyDescent="0.2">
      <c r="B20" s="97" t="s">
        <v>352</v>
      </c>
      <c r="C20" s="112">
        <v>-3814</v>
      </c>
      <c r="D20" s="99">
        <v>5446</v>
      </c>
    </row>
    <row r="21" spans="2:4" x14ac:dyDescent="0.2">
      <c r="B21" s="97" t="s">
        <v>353</v>
      </c>
      <c r="C21" s="112">
        <v>-2479</v>
      </c>
      <c r="D21" s="99">
        <v>3949</v>
      </c>
    </row>
    <row r="22" spans="2:4" x14ac:dyDescent="0.2">
      <c r="B22" s="97" t="s">
        <v>354</v>
      </c>
      <c r="C22" s="112">
        <v>-3890</v>
      </c>
      <c r="D22" s="99">
        <v>9487</v>
      </c>
    </row>
    <row r="29" spans="2:4" x14ac:dyDescent="0.2">
      <c r="B29" s="100" t="s">
        <v>355</v>
      </c>
    </row>
    <row r="30" spans="2:4" x14ac:dyDescent="0.2">
      <c r="B30" s="101" t="s">
        <v>356</v>
      </c>
    </row>
  </sheetData>
  <mergeCells count="1">
    <mergeCell ref="C5:D5"/>
  </mergeCells>
  <hyperlinks>
    <hyperlink ref="B30" r:id="rId1"/>
  </hyperlinks>
  <pageMargins left="0.7" right="0.7" top="0.75" bottom="0.75" header="0.3" footer="0.3"/>
  <pageSetup paperSize="9" orientation="portrait" horizontalDpi="300" verticalDpi="0" copies="0" r:id="rId2"/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I22"/>
  <sheetViews>
    <sheetView workbookViewId="0">
      <selection activeCell="B2" sqref="B2"/>
    </sheetView>
  </sheetViews>
  <sheetFormatPr defaultRowHeight="14.25" x14ac:dyDescent="0.2"/>
  <cols>
    <col min="1" max="1" width="6.28515625" style="2" customWidth="1"/>
    <col min="2" max="2" width="17.85546875" style="41" customWidth="1"/>
    <col min="3" max="4" width="13.85546875" style="41" customWidth="1"/>
    <col min="5" max="6" width="12.5703125" style="2" customWidth="1"/>
    <col min="7" max="16384" width="9.140625" style="2"/>
  </cols>
  <sheetData>
    <row r="2" spans="2:9" ht="20.25" x14ac:dyDescent="0.3">
      <c r="B2" s="93" t="s">
        <v>334</v>
      </c>
      <c r="C2" s="94"/>
      <c r="D2" s="94"/>
      <c r="E2" s="94"/>
      <c r="F2" s="94"/>
      <c r="G2" s="94"/>
      <c r="H2" s="94"/>
      <c r="I2" s="94"/>
    </row>
    <row r="3" spans="2:9" x14ac:dyDescent="0.2">
      <c r="B3" s="95" t="s">
        <v>393</v>
      </c>
    </row>
    <row r="5" spans="2:9" ht="15" x14ac:dyDescent="0.25">
      <c r="B5" s="2"/>
      <c r="C5" s="110" t="s">
        <v>357</v>
      </c>
      <c r="D5" s="110"/>
      <c r="E5" s="110" t="s">
        <v>358</v>
      </c>
      <c r="F5" s="110"/>
    </row>
    <row r="6" spans="2:9" ht="15" x14ac:dyDescent="0.25">
      <c r="B6" s="96" t="s">
        <v>336</v>
      </c>
      <c r="C6" s="96" t="s">
        <v>337</v>
      </c>
      <c r="D6" s="96" t="s">
        <v>338</v>
      </c>
      <c r="E6" s="96" t="s">
        <v>337</v>
      </c>
      <c r="F6" s="96" t="s">
        <v>338</v>
      </c>
    </row>
    <row r="7" spans="2:9" x14ac:dyDescent="0.2">
      <c r="B7" s="97" t="s">
        <v>339</v>
      </c>
      <c r="C7" s="98">
        <v>710</v>
      </c>
      <c r="D7" s="99">
        <v>670</v>
      </c>
      <c r="E7" s="98">
        <v>283</v>
      </c>
      <c r="F7" s="99">
        <v>267</v>
      </c>
    </row>
    <row r="8" spans="2:9" x14ac:dyDescent="0.2">
      <c r="B8" s="97" t="s">
        <v>340</v>
      </c>
      <c r="C8" s="98">
        <v>2676</v>
      </c>
      <c r="D8" s="99">
        <v>2533</v>
      </c>
      <c r="E8" s="98">
        <v>1089</v>
      </c>
      <c r="F8" s="99">
        <v>1034</v>
      </c>
    </row>
    <row r="9" spans="2:9" x14ac:dyDescent="0.2">
      <c r="B9" s="97" t="s">
        <v>341</v>
      </c>
      <c r="C9" s="98">
        <v>2897</v>
      </c>
      <c r="D9" s="99">
        <v>2759</v>
      </c>
      <c r="E9" s="98">
        <v>1201</v>
      </c>
      <c r="F9" s="99">
        <v>1147</v>
      </c>
    </row>
    <row r="10" spans="2:9" x14ac:dyDescent="0.2">
      <c r="B10" s="97" t="s">
        <v>342</v>
      </c>
      <c r="C10" s="98">
        <v>2560</v>
      </c>
      <c r="D10" s="99">
        <v>2437</v>
      </c>
      <c r="E10" s="98">
        <v>1091</v>
      </c>
      <c r="F10" s="99">
        <v>1038</v>
      </c>
    </row>
    <row r="11" spans="2:9" x14ac:dyDescent="0.2">
      <c r="B11" s="97" t="s">
        <v>343</v>
      </c>
      <c r="C11" s="98">
        <v>2487</v>
      </c>
      <c r="D11" s="99">
        <v>2399</v>
      </c>
      <c r="E11" s="98">
        <v>1010</v>
      </c>
      <c r="F11" s="99">
        <v>933</v>
      </c>
    </row>
    <row r="12" spans="2:9" x14ac:dyDescent="0.2">
      <c r="B12" s="97" t="s">
        <v>344</v>
      </c>
      <c r="C12" s="98">
        <v>3612</v>
      </c>
      <c r="D12" s="99">
        <v>3578</v>
      </c>
      <c r="E12" s="98">
        <v>1132</v>
      </c>
      <c r="F12" s="99">
        <v>971</v>
      </c>
    </row>
    <row r="13" spans="2:9" x14ac:dyDescent="0.2">
      <c r="B13" s="97" t="s">
        <v>345</v>
      </c>
      <c r="C13" s="98">
        <v>4830</v>
      </c>
      <c r="D13" s="99">
        <v>4892</v>
      </c>
      <c r="E13" s="98">
        <v>1549</v>
      </c>
      <c r="F13" s="99">
        <v>1349</v>
      </c>
    </row>
    <row r="14" spans="2:9" x14ac:dyDescent="0.2">
      <c r="B14" s="97" t="s">
        <v>346</v>
      </c>
      <c r="C14" s="98">
        <v>4636</v>
      </c>
      <c r="D14" s="99">
        <v>4752</v>
      </c>
      <c r="E14" s="98">
        <v>1407</v>
      </c>
      <c r="F14" s="99">
        <v>1297</v>
      </c>
    </row>
    <row r="15" spans="2:9" x14ac:dyDescent="0.2">
      <c r="B15" s="97" t="s">
        <v>347</v>
      </c>
      <c r="C15" s="98">
        <v>4048</v>
      </c>
      <c r="D15" s="99">
        <v>4307</v>
      </c>
      <c r="E15" s="98">
        <v>1279</v>
      </c>
      <c r="F15" s="99">
        <v>1250</v>
      </c>
    </row>
    <row r="16" spans="2:9" x14ac:dyDescent="0.2">
      <c r="B16" s="97" t="s">
        <v>348</v>
      </c>
      <c r="C16" s="98">
        <v>3682</v>
      </c>
      <c r="D16" s="99">
        <v>3981</v>
      </c>
      <c r="E16" s="98">
        <v>1227</v>
      </c>
      <c r="F16" s="99">
        <v>1232</v>
      </c>
    </row>
    <row r="17" spans="2:6" x14ac:dyDescent="0.2">
      <c r="B17" s="97" t="s">
        <v>349</v>
      </c>
      <c r="C17" s="98">
        <v>3123</v>
      </c>
      <c r="D17" s="99">
        <v>3542</v>
      </c>
      <c r="E17" s="98">
        <v>1229</v>
      </c>
      <c r="F17" s="99">
        <v>1246</v>
      </c>
    </row>
    <row r="18" spans="2:6" x14ac:dyDescent="0.2">
      <c r="B18" s="97" t="s">
        <v>350</v>
      </c>
      <c r="C18" s="98">
        <v>3559</v>
      </c>
      <c r="D18" s="99">
        <v>4346</v>
      </c>
      <c r="E18" s="98">
        <v>1498</v>
      </c>
      <c r="F18" s="99">
        <v>1554</v>
      </c>
    </row>
    <row r="19" spans="2:6" x14ac:dyDescent="0.2">
      <c r="B19" s="97" t="s">
        <v>351</v>
      </c>
      <c r="C19" s="98">
        <v>3344</v>
      </c>
      <c r="D19" s="99">
        <v>4520</v>
      </c>
      <c r="E19" s="98">
        <v>1430</v>
      </c>
      <c r="F19" s="99">
        <v>1579</v>
      </c>
    </row>
    <row r="20" spans="2:6" x14ac:dyDescent="0.2">
      <c r="B20" s="97" t="s">
        <v>352</v>
      </c>
      <c r="C20" s="98">
        <v>2737</v>
      </c>
      <c r="D20" s="99">
        <v>4108</v>
      </c>
      <c r="E20" s="98">
        <v>1077</v>
      </c>
      <c r="F20" s="99">
        <v>1338</v>
      </c>
    </row>
    <row r="21" spans="2:6" x14ac:dyDescent="0.2">
      <c r="B21" s="97" t="s">
        <v>353</v>
      </c>
      <c r="C21" s="98">
        <v>1845</v>
      </c>
      <c r="D21" s="99">
        <v>3051</v>
      </c>
      <c r="E21" s="98">
        <v>634</v>
      </c>
      <c r="F21" s="99">
        <v>898</v>
      </c>
    </row>
    <row r="22" spans="2:6" x14ac:dyDescent="0.2">
      <c r="B22" s="97" t="s">
        <v>354</v>
      </c>
      <c r="C22" s="98">
        <v>2785</v>
      </c>
      <c r="D22" s="99">
        <v>6876</v>
      </c>
      <c r="E22" s="98">
        <v>1105</v>
      </c>
      <c r="F22" s="99">
        <v>2611</v>
      </c>
    </row>
  </sheetData>
  <mergeCells count="2">
    <mergeCell ref="C5:D5"/>
    <mergeCell ref="E5:F5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E16"/>
  <sheetViews>
    <sheetView zoomScale="115" zoomScaleNormal="115" workbookViewId="0">
      <selection activeCell="B4" sqref="B4:E16"/>
    </sheetView>
  </sheetViews>
  <sheetFormatPr defaultRowHeight="14.25" x14ac:dyDescent="0.2"/>
  <cols>
    <col min="1" max="1" width="2.5703125" style="2" customWidth="1"/>
    <col min="2" max="2" width="11.85546875" style="2" customWidth="1"/>
    <col min="3" max="3" width="14.5703125" style="2" customWidth="1"/>
    <col min="4" max="16384" width="9.140625" style="2"/>
  </cols>
  <sheetData>
    <row r="2" spans="2:5" ht="20.25" x14ac:dyDescent="0.3">
      <c r="B2" s="83" t="s">
        <v>360</v>
      </c>
    </row>
    <row r="4" spans="2:5" ht="30" x14ac:dyDescent="0.2">
      <c r="B4" s="88" t="s">
        <v>361</v>
      </c>
      <c r="C4" s="103" t="s">
        <v>362</v>
      </c>
      <c r="D4" s="104" t="s">
        <v>363</v>
      </c>
      <c r="E4" s="42" t="s">
        <v>364</v>
      </c>
    </row>
    <row r="5" spans="2:5" ht="15" x14ac:dyDescent="0.25">
      <c r="B5" s="88" t="s">
        <v>365</v>
      </c>
      <c r="C5" s="44">
        <v>100</v>
      </c>
      <c r="D5" s="105"/>
      <c r="E5" s="96"/>
    </row>
    <row r="6" spans="2:5" ht="15" x14ac:dyDescent="0.25">
      <c r="B6" s="88" t="s">
        <v>366</v>
      </c>
      <c r="C6" s="44">
        <f>C5-D6+E6</f>
        <v>90</v>
      </c>
      <c r="D6" s="105">
        <v>10</v>
      </c>
      <c r="E6" s="96"/>
    </row>
    <row r="7" spans="2:5" ht="15" x14ac:dyDescent="0.25">
      <c r="B7" s="88" t="s">
        <v>367</v>
      </c>
      <c r="C7" s="44">
        <f t="shared" ref="C7:C16" si="0">C6-D7+E7</f>
        <v>60</v>
      </c>
      <c r="D7" s="105">
        <v>30</v>
      </c>
      <c r="E7" s="96"/>
    </row>
    <row r="8" spans="2:5" ht="15" x14ac:dyDescent="0.25">
      <c r="B8" s="88" t="s">
        <v>368</v>
      </c>
      <c r="C8" s="44">
        <f t="shared" si="0"/>
        <v>40</v>
      </c>
      <c r="D8" s="105">
        <v>20</v>
      </c>
      <c r="E8" s="96"/>
    </row>
    <row r="9" spans="2:5" ht="15" x14ac:dyDescent="0.25">
      <c r="B9" s="88" t="s">
        <v>369</v>
      </c>
      <c r="C9" s="44">
        <f t="shared" si="0"/>
        <v>30</v>
      </c>
      <c r="D9" s="105">
        <v>10</v>
      </c>
      <c r="E9" s="96"/>
    </row>
    <row r="10" spans="2:5" ht="15" x14ac:dyDescent="0.25">
      <c r="B10" s="88" t="s">
        <v>370</v>
      </c>
      <c r="C10" s="44">
        <f t="shared" si="0"/>
        <v>45</v>
      </c>
      <c r="D10" s="105"/>
      <c r="E10" s="96">
        <v>15</v>
      </c>
    </row>
    <row r="11" spans="2:5" ht="15" x14ac:dyDescent="0.25">
      <c r="B11" s="88" t="s">
        <v>371</v>
      </c>
      <c r="C11" s="44">
        <f t="shared" si="0"/>
        <v>70</v>
      </c>
      <c r="D11" s="105"/>
      <c r="E11" s="96">
        <v>25</v>
      </c>
    </row>
    <row r="12" spans="2:5" ht="15" x14ac:dyDescent="0.25">
      <c r="B12" s="88" t="s">
        <v>372</v>
      </c>
      <c r="C12" s="44">
        <f t="shared" si="0"/>
        <v>65</v>
      </c>
      <c r="D12" s="105">
        <v>5</v>
      </c>
      <c r="E12" s="96"/>
    </row>
    <row r="13" spans="2:5" ht="15" x14ac:dyDescent="0.25">
      <c r="B13" s="88" t="s">
        <v>373</v>
      </c>
      <c r="C13" s="44">
        <f t="shared" si="0"/>
        <v>50</v>
      </c>
      <c r="D13" s="105">
        <v>15</v>
      </c>
      <c r="E13" s="96"/>
    </row>
    <row r="14" spans="2:5" ht="15" x14ac:dyDescent="0.25">
      <c r="B14" s="88" t="s">
        <v>374</v>
      </c>
      <c r="C14" s="44">
        <f t="shared" si="0"/>
        <v>20</v>
      </c>
      <c r="D14" s="105">
        <v>30</v>
      </c>
      <c r="E14" s="96"/>
    </row>
    <row r="15" spans="2:5" ht="15" x14ac:dyDescent="0.25">
      <c r="B15" s="88" t="s">
        <v>375</v>
      </c>
      <c r="C15" s="44">
        <f t="shared" si="0"/>
        <v>30</v>
      </c>
      <c r="D15" s="105"/>
      <c r="E15" s="96">
        <v>10</v>
      </c>
    </row>
    <row r="16" spans="2:5" ht="15" x14ac:dyDescent="0.25">
      <c r="B16" s="88" t="s">
        <v>376</v>
      </c>
      <c r="C16" s="44">
        <f t="shared" si="0"/>
        <v>40</v>
      </c>
      <c r="D16" s="105"/>
      <c r="E16" s="96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C12"/>
  <sheetViews>
    <sheetView zoomScale="145" zoomScaleNormal="145" workbookViewId="0">
      <selection activeCell="Q8" sqref="Q8"/>
    </sheetView>
  </sheetViews>
  <sheetFormatPr defaultRowHeight="14.25" x14ac:dyDescent="0.2"/>
  <cols>
    <col min="1" max="1" width="6.28515625" style="2" customWidth="1"/>
    <col min="2" max="2" width="18.85546875" style="2" customWidth="1"/>
    <col min="3" max="3" width="13.42578125" style="2" customWidth="1"/>
    <col min="4" max="16384" width="9.140625" style="2"/>
  </cols>
  <sheetData>
    <row r="2" spans="2:3" ht="15.75" x14ac:dyDescent="0.25">
      <c r="B2" s="15" t="s">
        <v>22</v>
      </c>
    </row>
    <row r="3" spans="2:3" x14ac:dyDescent="0.2">
      <c r="B3" s="16" t="s">
        <v>23</v>
      </c>
    </row>
    <row r="4" spans="2:3" ht="24.75" customHeight="1" x14ac:dyDescent="0.2">
      <c r="B4" s="12" t="s">
        <v>12</v>
      </c>
      <c r="C4" s="12" t="s">
        <v>21</v>
      </c>
    </row>
    <row r="5" spans="2:3" x14ac:dyDescent="0.2">
      <c r="B5" s="13" t="s">
        <v>13</v>
      </c>
      <c r="C5" s="14">
        <v>184700</v>
      </c>
    </row>
    <row r="6" spans="2:3" x14ac:dyDescent="0.2">
      <c r="B6" s="13" t="s">
        <v>14</v>
      </c>
      <c r="C6" s="14">
        <v>148700</v>
      </c>
    </row>
    <row r="7" spans="2:3" x14ac:dyDescent="0.2">
      <c r="B7" s="13" t="s">
        <v>15</v>
      </c>
      <c r="C7" s="14">
        <v>112700</v>
      </c>
    </row>
    <row r="8" spans="2:3" x14ac:dyDescent="0.2">
      <c r="B8" s="13" t="s">
        <v>16</v>
      </c>
      <c r="C8" s="14">
        <v>41200</v>
      </c>
    </row>
    <row r="9" spans="2:3" x14ac:dyDescent="0.2">
      <c r="B9" s="13" t="s">
        <v>17</v>
      </c>
      <c r="C9" s="14">
        <v>24900</v>
      </c>
    </row>
    <row r="10" spans="2:3" x14ac:dyDescent="0.2">
      <c r="B10" s="13" t="s">
        <v>18</v>
      </c>
      <c r="C10" s="14">
        <v>24400</v>
      </c>
    </row>
    <row r="11" spans="2:3" x14ac:dyDescent="0.2">
      <c r="B11" s="13" t="s">
        <v>19</v>
      </c>
      <c r="C11" s="14">
        <v>34600</v>
      </c>
    </row>
    <row r="12" spans="2:3" x14ac:dyDescent="0.2">
      <c r="B12" s="13" t="s">
        <v>20</v>
      </c>
      <c r="C12" s="14">
        <v>25900</v>
      </c>
    </row>
  </sheetData>
  <sortState ref="B3:C10">
    <sortCondition ref="B3"/>
  </sortState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E16"/>
  <sheetViews>
    <sheetView tabSelected="1" zoomScaleNormal="100" workbookViewId="0">
      <selection activeCell="Y24" sqref="Y24"/>
    </sheetView>
  </sheetViews>
  <sheetFormatPr defaultRowHeight="14.25" x14ac:dyDescent="0.2"/>
  <cols>
    <col min="1" max="1" width="5" style="2" customWidth="1"/>
    <col min="2" max="2" width="10.7109375" style="2" customWidth="1"/>
    <col min="3" max="3" width="11.28515625" style="41" customWidth="1"/>
    <col min="4" max="4" width="11" style="41" customWidth="1"/>
    <col min="5" max="5" width="13" style="41" customWidth="1"/>
    <col min="6" max="16384" width="9.140625" style="2"/>
  </cols>
  <sheetData>
    <row r="2" spans="2:5" ht="20.25" x14ac:dyDescent="0.3">
      <c r="B2" s="83" t="s">
        <v>360</v>
      </c>
    </row>
    <row r="4" spans="2:5" ht="15" x14ac:dyDescent="0.25">
      <c r="B4" s="96" t="s">
        <v>377</v>
      </c>
      <c r="C4" s="96" t="s">
        <v>378</v>
      </c>
      <c r="D4" s="96" t="s">
        <v>379</v>
      </c>
      <c r="E4" s="96" t="s">
        <v>380</v>
      </c>
    </row>
    <row r="5" spans="2:5" x14ac:dyDescent="0.2">
      <c r="B5" s="88" t="s">
        <v>365</v>
      </c>
      <c r="C5" s="44">
        <v>550</v>
      </c>
      <c r="D5" s="44">
        <v>0</v>
      </c>
      <c r="E5" s="44">
        <f>C5</f>
        <v>550</v>
      </c>
    </row>
    <row r="6" spans="2:5" x14ac:dyDescent="0.2">
      <c r="B6" s="88" t="s">
        <v>366</v>
      </c>
      <c r="C6" s="44">
        <v>-350</v>
      </c>
      <c r="D6" s="44">
        <f>E5</f>
        <v>550</v>
      </c>
      <c r="E6" s="44">
        <f>C6+D6</f>
        <v>200</v>
      </c>
    </row>
    <row r="7" spans="2:5" x14ac:dyDescent="0.2">
      <c r="B7" s="88" t="s">
        <v>367</v>
      </c>
      <c r="C7" s="44">
        <v>-200</v>
      </c>
      <c r="D7" s="44">
        <f t="shared" ref="D7:D16" si="0">E6</f>
        <v>200</v>
      </c>
      <c r="E7" s="44">
        <f t="shared" ref="E7:E16" si="1">C7+D7</f>
        <v>0</v>
      </c>
    </row>
    <row r="8" spans="2:5" x14ac:dyDescent="0.2">
      <c r="B8" s="88" t="s">
        <v>368</v>
      </c>
      <c r="C8" s="44">
        <v>-250</v>
      </c>
      <c r="D8" s="44">
        <f t="shared" si="0"/>
        <v>0</v>
      </c>
      <c r="E8" s="44">
        <f t="shared" si="1"/>
        <v>-250</v>
      </c>
    </row>
    <row r="9" spans="2:5" x14ac:dyDescent="0.2">
      <c r="B9" s="88" t="s">
        <v>369</v>
      </c>
      <c r="C9" s="44">
        <v>150</v>
      </c>
      <c r="D9" s="44">
        <f t="shared" si="0"/>
        <v>-250</v>
      </c>
      <c r="E9" s="44">
        <f t="shared" si="1"/>
        <v>-100</v>
      </c>
    </row>
    <row r="10" spans="2:5" x14ac:dyDescent="0.2">
      <c r="B10" s="88" t="s">
        <v>370</v>
      </c>
      <c r="C10" s="44">
        <v>-100</v>
      </c>
      <c r="D10" s="44">
        <f t="shared" si="0"/>
        <v>-100</v>
      </c>
      <c r="E10" s="44">
        <f t="shared" si="1"/>
        <v>-200</v>
      </c>
    </row>
    <row r="11" spans="2:5" x14ac:dyDescent="0.2">
      <c r="B11" s="88" t="s">
        <v>371</v>
      </c>
      <c r="C11" s="44">
        <v>300</v>
      </c>
      <c r="D11" s="44">
        <f t="shared" si="0"/>
        <v>-200</v>
      </c>
      <c r="E11" s="44">
        <f t="shared" si="1"/>
        <v>100</v>
      </c>
    </row>
    <row r="12" spans="2:5" x14ac:dyDescent="0.2">
      <c r="B12" s="88" t="s">
        <v>372</v>
      </c>
      <c r="C12" s="44">
        <v>200</v>
      </c>
      <c r="D12" s="44">
        <f t="shared" si="0"/>
        <v>100</v>
      </c>
      <c r="E12" s="44">
        <f t="shared" si="1"/>
        <v>300</v>
      </c>
    </row>
    <row r="13" spans="2:5" x14ac:dyDescent="0.2">
      <c r="B13" s="88" t="s">
        <v>373</v>
      </c>
      <c r="C13" s="44">
        <v>50</v>
      </c>
      <c r="D13" s="44">
        <f t="shared" si="0"/>
        <v>300</v>
      </c>
      <c r="E13" s="44">
        <f t="shared" si="1"/>
        <v>350</v>
      </c>
    </row>
    <row r="14" spans="2:5" x14ac:dyDescent="0.2">
      <c r="B14" s="88" t="s">
        <v>374</v>
      </c>
      <c r="C14" s="44">
        <v>-150</v>
      </c>
      <c r="D14" s="44">
        <f t="shared" si="0"/>
        <v>350</v>
      </c>
      <c r="E14" s="44">
        <f t="shared" si="1"/>
        <v>200</v>
      </c>
    </row>
    <row r="15" spans="2:5" x14ac:dyDescent="0.2">
      <c r="B15" s="88" t="s">
        <v>375</v>
      </c>
      <c r="C15" s="44">
        <v>100</v>
      </c>
      <c r="D15" s="44">
        <f t="shared" si="0"/>
        <v>200</v>
      </c>
      <c r="E15" s="44">
        <f t="shared" si="1"/>
        <v>300</v>
      </c>
    </row>
    <row r="16" spans="2:5" x14ac:dyDescent="0.2">
      <c r="B16" s="88" t="s">
        <v>376</v>
      </c>
      <c r="C16" s="44">
        <v>300</v>
      </c>
      <c r="D16" s="44">
        <f t="shared" si="0"/>
        <v>300</v>
      </c>
      <c r="E16" s="44">
        <f t="shared" si="1"/>
        <v>600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E14"/>
  <sheetViews>
    <sheetView zoomScaleNormal="100" workbookViewId="0"/>
  </sheetViews>
  <sheetFormatPr defaultRowHeight="14.25" x14ac:dyDescent="0.2"/>
  <cols>
    <col min="1" max="1" width="5" style="2" customWidth="1"/>
    <col min="2" max="2" width="36.7109375" style="2" customWidth="1"/>
    <col min="3" max="3" width="14" style="41" customWidth="1"/>
    <col min="4" max="4" width="12.42578125" style="41" customWidth="1"/>
    <col min="5" max="5" width="13" style="41" customWidth="1"/>
    <col min="6" max="16384" width="9.140625" style="2"/>
  </cols>
  <sheetData>
    <row r="2" spans="2:5" ht="20.25" x14ac:dyDescent="0.3">
      <c r="B2" s="83" t="s">
        <v>381</v>
      </c>
    </row>
    <row r="4" spans="2:5" ht="15" x14ac:dyDescent="0.25">
      <c r="B4" s="96" t="s">
        <v>382</v>
      </c>
      <c r="C4" s="96" t="s">
        <v>11</v>
      </c>
      <c r="D4" s="96" t="s">
        <v>379</v>
      </c>
      <c r="E4" s="96" t="s">
        <v>380</v>
      </c>
    </row>
    <row r="5" spans="2:5" x14ac:dyDescent="0.2">
      <c r="B5" s="88" t="s">
        <v>383</v>
      </c>
      <c r="C5" s="106">
        <v>1000000</v>
      </c>
      <c r="D5" s="44"/>
      <c r="E5" s="44"/>
    </row>
    <row r="6" spans="2:5" x14ac:dyDescent="0.2">
      <c r="B6" s="88" t="s">
        <v>384</v>
      </c>
      <c r="C6" s="106">
        <v>100000</v>
      </c>
      <c r="D6" s="44"/>
      <c r="E6" s="44"/>
    </row>
    <row r="7" spans="2:5" x14ac:dyDescent="0.2">
      <c r="B7" s="88" t="s">
        <v>385</v>
      </c>
      <c r="C7" s="106">
        <v>-300000</v>
      </c>
      <c r="D7" s="44"/>
      <c r="E7" s="44"/>
    </row>
    <row r="8" spans="2:5" x14ac:dyDescent="0.2">
      <c r="B8" s="88" t="s">
        <v>386</v>
      </c>
      <c r="C8" s="106">
        <v>-50000</v>
      </c>
      <c r="D8" s="44"/>
      <c r="E8" s="44"/>
    </row>
    <row r="9" spans="2:5" x14ac:dyDescent="0.2">
      <c r="B9" s="88" t="s">
        <v>387</v>
      </c>
      <c r="C9" s="106">
        <v>-7000</v>
      </c>
      <c r="D9" s="44"/>
      <c r="E9" s="44"/>
    </row>
    <row r="10" spans="2:5" x14ac:dyDescent="0.2">
      <c r="B10" s="88" t="s">
        <v>388</v>
      </c>
      <c r="C10" s="106">
        <v>250000</v>
      </c>
      <c r="D10" s="44"/>
      <c r="E10" s="44"/>
    </row>
    <row r="11" spans="2:5" x14ac:dyDescent="0.2">
      <c r="B11" s="88" t="s">
        <v>389</v>
      </c>
      <c r="C11" s="106">
        <v>-100000</v>
      </c>
      <c r="D11" s="44"/>
      <c r="E11" s="44"/>
    </row>
    <row r="12" spans="2:5" x14ac:dyDescent="0.2">
      <c r="B12" s="88" t="s">
        <v>390</v>
      </c>
      <c r="C12" s="106">
        <v>-100000</v>
      </c>
      <c r="D12" s="44"/>
      <c r="E12" s="44"/>
    </row>
    <row r="13" spans="2:5" x14ac:dyDescent="0.2">
      <c r="B13" s="88" t="s">
        <v>391</v>
      </c>
      <c r="C13" s="106">
        <v>-35000</v>
      </c>
      <c r="D13" s="44"/>
      <c r="E13" s="44"/>
    </row>
    <row r="14" spans="2:5" x14ac:dyDescent="0.2">
      <c r="B14" s="88" t="s">
        <v>392</v>
      </c>
      <c r="C14" s="106">
        <v>758000</v>
      </c>
      <c r="D14" s="44"/>
      <c r="E14" s="10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E12"/>
  <sheetViews>
    <sheetView zoomScale="115" zoomScaleNormal="115" workbookViewId="0">
      <selection activeCell="S12" sqref="S12"/>
    </sheetView>
  </sheetViews>
  <sheetFormatPr defaultRowHeight="15" x14ac:dyDescent="0.25"/>
  <cols>
    <col min="1" max="1" width="15.5703125" style="18" customWidth="1"/>
    <col min="2" max="2" width="12.28515625" style="18" customWidth="1"/>
    <col min="3" max="3" width="13" style="18" customWidth="1"/>
    <col min="4" max="4" width="8.7109375" style="18" customWidth="1"/>
    <col min="5" max="16384" width="9.140625" style="18"/>
  </cols>
  <sheetData>
    <row r="2" spans="1:5" ht="15.75" x14ac:dyDescent="0.25">
      <c r="A2" s="17" t="s">
        <v>24</v>
      </c>
      <c r="B2" s="10"/>
    </row>
    <row r="3" spans="1:5" x14ac:dyDescent="0.25">
      <c r="A3" s="10"/>
      <c r="B3" s="10"/>
      <c r="E3" s="19"/>
    </row>
    <row r="4" spans="1:5" x14ac:dyDescent="0.25">
      <c r="A4" s="12" t="s">
        <v>12</v>
      </c>
      <c r="B4" s="12" t="s">
        <v>25</v>
      </c>
      <c r="C4" s="12" t="s">
        <v>26</v>
      </c>
      <c r="D4" s="12" t="s">
        <v>27</v>
      </c>
    </row>
    <row r="5" spans="1:5" x14ac:dyDescent="0.25">
      <c r="A5" s="20" t="s">
        <v>14</v>
      </c>
      <c r="B5" s="21">
        <v>115</v>
      </c>
      <c r="C5" s="22">
        <v>74.75</v>
      </c>
      <c r="D5" s="23">
        <v>100</v>
      </c>
    </row>
    <row r="6" spans="1:5" x14ac:dyDescent="0.25">
      <c r="A6" s="20" t="s">
        <v>20</v>
      </c>
      <c r="B6" s="21">
        <v>105</v>
      </c>
      <c r="C6" s="22">
        <v>70</v>
      </c>
      <c r="D6" s="23">
        <v>80</v>
      </c>
    </row>
    <row r="7" spans="1:5" x14ac:dyDescent="0.25">
      <c r="A7" s="20" t="s">
        <v>13</v>
      </c>
      <c r="B7" s="21">
        <v>90</v>
      </c>
      <c r="C7" s="22">
        <v>60</v>
      </c>
      <c r="D7" s="23">
        <v>55</v>
      </c>
    </row>
    <row r="8" spans="1:5" x14ac:dyDescent="0.25">
      <c r="A8" s="20" t="s">
        <v>15</v>
      </c>
      <c r="B8" s="21">
        <v>85</v>
      </c>
      <c r="C8" s="22">
        <v>55</v>
      </c>
      <c r="D8" s="23">
        <v>65</v>
      </c>
    </row>
    <row r="9" spans="1:5" x14ac:dyDescent="0.25">
      <c r="A9" s="20" t="s">
        <v>16</v>
      </c>
      <c r="B9" s="21">
        <v>60</v>
      </c>
      <c r="C9" s="22">
        <v>40</v>
      </c>
      <c r="D9" s="23">
        <v>43</v>
      </c>
    </row>
    <row r="10" spans="1:5" x14ac:dyDescent="0.25">
      <c r="A10" s="20" t="s">
        <v>19</v>
      </c>
      <c r="B10" s="21">
        <v>100</v>
      </c>
      <c r="C10" s="22">
        <v>65</v>
      </c>
      <c r="D10" s="23">
        <v>75</v>
      </c>
    </row>
    <row r="11" spans="1:5" x14ac:dyDescent="0.25">
      <c r="A11" s="20" t="s">
        <v>17</v>
      </c>
      <c r="B11" s="21">
        <v>55</v>
      </c>
      <c r="C11" s="22">
        <v>40</v>
      </c>
      <c r="D11" s="23">
        <v>45</v>
      </c>
    </row>
    <row r="12" spans="1:5" x14ac:dyDescent="0.25">
      <c r="A12" s="20" t="s">
        <v>18</v>
      </c>
      <c r="B12" s="21">
        <v>45</v>
      </c>
      <c r="C12" s="22">
        <v>30</v>
      </c>
      <c r="D12" s="23">
        <v>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E9"/>
  <sheetViews>
    <sheetView zoomScale="115" zoomScaleNormal="115" workbookViewId="0">
      <selection activeCell="A2" sqref="A2"/>
    </sheetView>
  </sheetViews>
  <sheetFormatPr defaultRowHeight="15" x14ac:dyDescent="0.25"/>
  <cols>
    <col min="1" max="1" width="18.85546875" style="27" customWidth="1"/>
    <col min="2" max="2" width="12.28515625" style="18" customWidth="1"/>
    <col min="3" max="3" width="13" style="18" customWidth="1"/>
    <col min="4" max="4" width="12" style="18" customWidth="1"/>
    <col min="5" max="16384" width="9.140625" style="18"/>
  </cols>
  <sheetData>
    <row r="2" spans="1:5" ht="15.75" x14ac:dyDescent="0.25">
      <c r="A2" s="24" t="s">
        <v>28</v>
      </c>
      <c r="B2" s="10"/>
    </row>
    <row r="3" spans="1:5" x14ac:dyDescent="0.25">
      <c r="A3" s="25"/>
      <c r="B3" s="10"/>
      <c r="E3" s="19"/>
    </row>
    <row r="4" spans="1:5" x14ac:dyDescent="0.25">
      <c r="A4" s="12" t="s">
        <v>29</v>
      </c>
      <c r="B4" s="12" t="s">
        <v>30</v>
      </c>
      <c r="C4" s="12" t="s">
        <v>31</v>
      </c>
      <c r="D4" s="12" t="s">
        <v>27</v>
      </c>
    </row>
    <row r="5" spans="1:5" x14ac:dyDescent="0.25">
      <c r="A5" s="26" t="s">
        <v>32</v>
      </c>
      <c r="B5" s="21">
        <v>1142</v>
      </c>
      <c r="C5" s="22">
        <v>1101.75</v>
      </c>
      <c r="D5" s="23">
        <v>1127</v>
      </c>
    </row>
    <row r="6" spans="1:5" x14ac:dyDescent="0.25">
      <c r="A6" s="26" t="s">
        <v>33</v>
      </c>
      <c r="B6" s="21">
        <v>1132</v>
      </c>
      <c r="C6" s="22">
        <v>1097</v>
      </c>
      <c r="D6" s="23">
        <v>1107</v>
      </c>
    </row>
    <row r="7" spans="1:5" x14ac:dyDescent="0.25">
      <c r="A7" s="26" t="s">
        <v>34</v>
      </c>
      <c r="B7" s="21">
        <v>1117</v>
      </c>
      <c r="C7" s="22">
        <v>1087</v>
      </c>
      <c r="D7" s="23">
        <v>1082</v>
      </c>
    </row>
    <row r="8" spans="1:5" x14ac:dyDescent="0.25">
      <c r="A8" s="26" t="s">
        <v>35</v>
      </c>
      <c r="B8" s="21">
        <v>1112</v>
      </c>
      <c r="C8" s="22">
        <v>1082</v>
      </c>
      <c r="D8" s="23">
        <v>1092</v>
      </c>
    </row>
    <row r="9" spans="1:5" x14ac:dyDescent="0.25">
      <c r="A9" s="26" t="s">
        <v>36</v>
      </c>
      <c r="B9" s="21">
        <v>1087</v>
      </c>
      <c r="C9" s="22">
        <v>1067</v>
      </c>
      <c r="D9" s="23">
        <v>1070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12"/>
  <sheetViews>
    <sheetView zoomScale="145" zoomScaleNormal="145" workbookViewId="0">
      <selection activeCell="B11" sqref="B11"/>
    </sheetView>
  </sheetViews>
  <sheetFormatPr defaultRowHeight="15" x14ac:dyDescent="0.25"/>
  <cols>
    <col min="1" max="1" width="17.28515625" style="29" customWidth="1"/>
    <col min="2" max="2" width="9.140625" style="29"/>
    <col min="3" max="3" width="7.5703125" style="29" customWidth="1"/>
    <col min="4" max="4" width="11.7109375" style="29" bestFit="1" customWidth="1"/>
    <col min="5" max="16384" width="9.140625" style="29"/>
  </cols>
  <sheetData>
    <row r="1" spans="1:2" ht="18" x14ac:dyDescent="0.25">
      <c r="A1" s="28" t="s">
        <v>37</v>
      </c>
    </row>
    <row r="3" spans="1:2" x14ac:dyDescent="0.25">
      <c r="A3" s="30" t="s">
        <v>38</v>
      </c>
    </row>
    <row r="4" spans="1:2" x14ac:dyDescent="0.25">
      <c r="A4" s="31" t="s">
        <v>39</v>
      </c>
      <c r="B4" s="32">
        <v>300</v>
      </c>
    </row>
    <row r="5" spans="1:2" x14ac:dyDescent="0.25">
      <c r="A5" s="33" t="s">
        <v>40</v>
      </c>
      <c r="B5" s="34">
        <v>500</v>
      </c>
    </row>
    <row r="6" spans="1:2" x14ac:dyDescent="0.25">
      <c r="A6" s="35" t="s">
        <v>41</v>
      </c>
      <c r="B6" s="36">
        <v>200</v>
      </c>
    </row>
    <row r="7" spans="1:2" x14ac:dyDescent="0.25">
      <c r="A7" s="37" t="s">
        <v>42</v>
      </c>
      <c r="B7" s="38">
        <f>SUM(B4:B6)</f>
        <v>1000</v>
      </c>
    </row>
    <row r="9" spans="1:2" x14ac:dyDescent="0.25">
      <c r="A9" s="30" t="s">
        <v>43</v>
      </c>
      <c r="B9" s="30"/>
    </row>
    <row r="10" spans="1:2" x14ac:dyDescent="0.25">
      <c r="A10" s="39" t="s">
        <v>27</v>
      </c>
      <c r="B10" s="39">
        <v>700</v>
      </c>
    </row>
    <row r="11" spans="1:2" x14ac:dyDescent="0.25">
      <c r="A11" s="38" t="s">
        <v>44</v>
      </c>
      <c r="B11" s="38">
        <v>20</v>
      </c>
    </row>
    <row r="12" spans="1:2" x14ac:dyDescent="0.25">
      <c r="A12" s="38" t="s">
        <v>42</v>
      </c>
      <c r="B12" s="38">
        <f>SUM(B4:B7)-SUM(B10:B11)</f>
        <v>1280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9"/>
  <sheetViews>
    <sheetView zoomScale="145" zoomScaleNormal="145" workbookViewId="0">
      <selection activeCell="C5" sqref="C5"/>
    </sheetView>
  </sheetViews>
  <sheetFormatPr defaultRowHeight="15" x14ac:dyDescent="0.25"/>
  <cols>
    <col min="1" max="1" width="17.28515625" style="29" customWidth="1"/>
    <col min="2" max="2" width="9.140625" style="29"/>
    <col min="3" max="3" width="7.5703125" style="29" customWidth="1"/>
    <col min="4" max="4" width="11.7109375" style="29" bestFit="1" customWidth="1"/>
    <col min="5" max="16384" width="9.140625" style="29"/>
  </cols>
  <sheetData>
    <row r="1" spans="1:4" ht="18" x14ac:dyDescent="0.25">
      <c r="A1" s="28" t="s">
        <v>37</v>
      </c>
    </row>
    <row r="3" spans="1:4" x14ac:dyDescent="0.25">
      <c r="A3" s="30" t="s">
        <v>38</v>
      </c>
      <c r="C3" s="29">
        <v>0</v>
      </c>
      <c r="D3" s="30" t="s">
        <v>43</v>
      </c>
    </row>
    <row r="4" spans="1:4" x14ac:dyDescent="0.25">
      <c r="A4" s="31" t="s">
        <v>39</v>
      </c>
      <c r="B4" s="32">
        <v>300</v>
      </c>
      <c r="C4" s="39">
        <v>900</v>
      </c>
      <c r="D4" s="39" t="s">
        <v>27</v>
      </c>
    </row>
    <row r="5" spans="1:4" x14ac:dyDescent="0.25">
      <c r="A5" s="33" t="s">
        <v>40</v>
      </c>
      <c r="B5" s="34">
        <v>500</v>
      </c>
      <c r="C5" s="38">
        <v>0</v>
      </c>
      <c r="D5" s="38" t="s">
        <v>44</v>
      </c>
    </row>
    <row r="6" spans="1:4" x14ac:dyDescent="0.25">
      <c r="A6" s="35" t="s">
        <v>41</v>
      </c>
      <c r="B6" s="36">
        <v>200</v>
      </c>
      <c r="C6" s="38">
        <f>SUM(B4:B7)-SUM(C4:C5)</f>
        <v>1100</v>
      </c>
      <c r="D6" s="38" t="s">
        <v>42</v>
      </c>
    </row>
    <row r="7" spans="1:4" x14ac:dyDescent="0.25">
      <c r="A7" s="37" t="s">
        <v>42</v>
      </c>
      <c r="B7" s="38">
        <f>SUM(B4:B6)</f>
        <v>1000</v>
      </c>
    </row>
    <row r="9" spans="1:4" x14ac:dyDescent="0.25">
      <c r="B9" s="30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D9"/>
  <sheetViews>
    <sheetView zoomScaleNormal="100" workbookViewId="0">
      <selection activeCell="L2" sqref="L2"/>
    </sheetView>
  </sheetViews>
  <sheetFormatPr defaultRowHeight="14.25" x14ac:dyDescent="0.2"/>
  <cols>
    <col min="1" max="1" width="21" style="2" customWidth="1"/>
    <col min="2" max="2" width="15" style="41" customWidth="1"/>
    <col min="3" max="3" width="12.140625" style="2" customWidth="1"/>
    <col min="4" max="4" width="12" style="2" customWidth="1"/>
    <col min="5" max="16384" width="9.140625" style="2"/>
  </cols>
  <sheetData>
    <row r="2" spans="1:4" ht="18" x14ac:dyDescent="0.25">
      <c r="A2" s="40" t="s">
        <v>45</v>
      </c>
    </row>
    <row r="4" spans="1:4" s="43" customFormat="1" ht="30" x14ac:dyDescent="0.25">
      <c r="A4" s="42" t="s">
        <v>46</v>
      </c>
      <c r="B4" s="42" t="s">
        <v>47</v>
      </c>
      <c r="C4" s="42" t="s">
        <v>21</v>
      </c>
      <c r="D4" s="42" t="s">
        <v>48</v>
      </c>
    </row>
    <row r="5" spans="1:4" x14ac:dyDescent="0.2">
      <c r="A5" s="44" t="s">
        <v>49</v>
      </c>
      <c r="B5" s="44">
        <v>5</v>
      </c>
      <c r="C5" s="45">
        <v>5500</v>
      </c>
      <c r="D5" s="46">
        <v>0.03</v>
      </c>
    </row>
    <row r="6" spans="1:4" x14ac:dyDescent="0.2">
      <c r="A6" s="44" t="s">
        <v>50</v>
      </c>
      <c r="B6" s="44">
        <v>14</v>
      </c>
      <c r="C6" s="45">
        <v>12200</v>
      </c>
      <c r="D6" s="46">
        <v>0.12</v>
      </c>
    </row>
    <row r="7" spans="1:4" x14ac:dyDescent="0.2">
      <c r="A7" s="44" t="s">
        <v>51</v>
      </c>
      <c r="B7" s="44">
        <v>20</v>
      </c>
      <c r="C7" s="45">
        <v>60000</v>
      </c>
      <c r="D7" s="46">
        <v>0.33</v>
      </c>
    </row>
    <row r="8" spans="1:4" x14ac:dyDescent="0.2">
      <c r="A8" s="44" t="s">
        <v>52</v>
      </c>
      <c r="B8" s="44">
        <v>18</v>
      </c>
      <c r="C8" s="45">
        <v>24400</v>
      </c>
      <c r="D8" s="46">
        <v>0.1</v>
      </c>
    </row>
    <row r="9" spans="1:4" x14ac:dyDescent="0.2">
      <c r="A9" s="44" t="s">
        <v>53</v>
      </c>
      <c r="B9" s="44">
        <v>22</v>
      </c>
      <c r="C9" s="45">
        <v>32000</v>
      </c>
      <c r="D9" s="46">
        <v>0.42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171"/>
  <sheetViews>
    <sheetView topLeftCell="A2" zoomScale="90" zoomScaleNormal="90" workbookViewId="0">
      <selection activeCell="AB37" sqref="AB37"/>
    </sheetView>
  </sheetViews>
  <sheetFormatPr defaultRowHeight="15" x14ac:dyDescent="0.25"/>
  <cols>
    <col min="1" max="1" width="9.7109375" style="61" customWidth="1"/>
    <col min="2" max="2" width="12.42578125" style="47" customWidth="1"/>
    <col min="3" max="3" width="18.28515625" style="48" customWidth="1"/>
    <col min="4" max="4" width="3.140625" customWidth="1"/>
    <col min="5" max="5" width="10.140625" bestFit="1" customWidth="1"/>
    <col min="6" max="6" width="13.7109375" customWidth="1"/>
    <col min="7" max="7" width="3.140625" customWidth="1"/>
    <col min="8" max="8" width="13.42578125" customWidth="1"/>
    <col min="9" max="9" width="22" customWidth="1"/>
  </cols>
  <sheetData>
    <row r="1" spans="1:9" ht="18" x14ac:dyDescent="0.25">
      <c r="A1" s="40" t="s">
        <v>54</v>
      </c>
      <c r="G1" s="49"/>
      <c r="H1" s="50">
        <v>4.1669999999999999E-2</v>
      </c>
      <c r="I1" s="51">
        <v>24</v>
      </c>
    </row>
    <row r="3" spans="1:9" ht="30" x14ac:dyDescent="0.25">
      <c r="A3" s="52" t="s">
        <v>55</v>
      </c>
      <c r="B3" s="53" t="s">
        <v>56</v>
      </c>
      <c r="C3" s="54" t="s">
        <v>57</v>
      </c>
      <c r="E3" s="53" t="s">
        <v>58</v>
      </c>
      <c r="F3" s="55" t="s">
        <v>57</v>
      </c>
      <c r="H3" s="53" t="s">
        <v>56</v>
      </c>
      <c r="I3" s="55" t="s">
        <v>57</v>
      </c>
    </row>
    <row r="4" spans="1:9" x14ac:dyDescent="0.25">
      <c r="A4" s="56">
        <v>0</v>
      </c>
      <c r="B4" s="57">
        <v>43836</v>
      </c>
      <c r="C4" s="58">
        <v>141</v>
      </c>
      <c r="D4" s="59"/>
      <c r="E4" s="56">
        <v>0</v>
      </c>
      <c r="F4" s="60">
        <f t="shared" ref="F4:F27" si="0">SUMIF(A:A,E4,C:C)</f>
        <v>1641</v>
      </c>
      <c r="H4" s="57">
        <v>43835</v>
      </c>
      <c r="I4" s="60">
        <f t="shared" ref="I4:I12" si="1">SUMIF(B:B,H4,C:C)</f>
        <v>0</v>
      </c>
    </row>
    <row r="5" spans="1:9" x14ac:dyDescent="0.25">
      <c r="A5" s="56">
        <v>4.1666666666666664E-2</v>
      </c>
      <c r="B5" s="57">
        <v>43836</v>
      </c>
      <c r="C5" s="58">
        <v>138</v>
      </c>
      <c r="D5" s="59"/>
      <c r="E5" s="56">
        <v>4.1666666666666664E-2</v>
      </c>
      <c r="F5" s="60">
        <f t="shared" si="0"/>
        <v>1427</v>
      </c>
      <c r="H5" s="57">
        <v>43836</v>
      </c>
      <c r="I5" s="60">
        <f t="shared" si="1"/>
        <v>17169</v>
      </c>
    </row>
    <row r="6" spans="1:9" x14ac:dyDescent="0.25">
      <c r="A6" s="56">
        <v>8.3333333333333301E-2</v>
      </c>
      <c r="B6" s="57">
        <v>43836</v>
      </c>
      <c r="C6" s="58">
        <v>116</v>
      </c>
      <c r="D6" s="59"/>
      <c r="E6" s="56">
        <v>8.3333333333333301E-2</v>
      </c>
      <c r="F6" s="60">
        <f t="shared" si="0"/>
        <v>1531</v>
      </c>
      <c r="H6" s="57">
        <v>43837</v>
      </c>
      <c r="I6" s="60">
        <f t="shared" si="1"/>
        <v>17977</v>
      </c>
    </row>
    <row r="7" spans="1:9" x14ac:dyDescent="0.25">
      <c r="A7" s="56">
        <v>0.125</v>
      </c>
      <c r="B7" s="57">
        <v>43836</v>
      </c>
      <c r="C7" s="58">
        <v>92</v>
      </c>
      <c r="D7" s="59"/>
      <c r="E7" s="56">
        <v>0.125</v>
      </c>
      <c r="F7" s="60">
        <f t="shared" si="0"/>
        <v>1028</v>
      </c>
      <c r="H7" s="57">
        <v>43838</v>
      </c>
      <c r="I7" s="60">
        <f t="shared" si="1"/>
        <v>17623</v>
      </c>
    </row>
    <row r="8" spans="1:9" x14ac:dyDescent="0.25">
      <c r="A8" s="56">
        <v>0.16666666666666699</v>
      </c>
      <c r="B8" s="57">
        <v>43836</v>
      </c>
      <c r="C8" s="58">
        <v>126</v>
      </c>
      <c r="D8" s="59"/>
      <c r="E8" s="56">
        <v>0.16666666666666699</v>
      </c>
      <c r="F8" s="60">
        <f t="shared" si="0"/>
        <v>1049</v>
      </c>
      <c r="H8" s="57">
        <v>43839</v>
      </c>
      <c r="I8" s="60">
        <f t="shared" si="1"/>
        <v>17981</v>
      </c>
    </row>
    <row r="9" spans="1:9" x14ac:dyDescent="0.25">
      <c r="A9" s="56">
        <v>0.20833333333333301</v>
      </c>
      <c r="B9" s="57">
        <v>43836</v>
      </c>
      <c r="C9" s="58">
        <v>272</v>
      </c>
      <c r="D9" s="59"/>
      <c r="E9" s="56">
        <v>0.20833333333333301</v>
      </c>
      <c r="F9" s="60">
        <f t="shared" si="0"/>
        <v>1811</v>
      </c>
      <c r="H9" s="57">
        <v>43840</v>
      </c>
      <c r="I9" s="60">
        <f t="shared" si="1"/>
        <v>21030</v>
      </c>
    </row>
    <row r="10" spans="1:9" x14ac:dyDescent="0.25">
      <c r="A10" s="56">
        <v>0.25</v>
      </c>
      <c r="B10" s="57">
        <v>43836</v>
      </c>
      <c r="C10" s="58">
        <v>623</v>
      </c>
      <c r="D10" s="59"/>
      <c r="E10" s="56">
        <v>0.25</v>
      </c>
      <c r="F10" s="60">
        <f t="shared" si="0"/>
        <v>3646</v>
      </c>
      <c r="H10" s="57">
        <v>43841</v>
      </c>
      <c r="I10" s="60">
        <f t="shared" si="1"/>
        <v>15679</v>
      </c>
    </row>
    <row r="11" spans="1:9" x14ac:dyDescent="0.25">
      <c r="A11" s="56">
        <v>0.29166666666666702</v>
      </c>
      <c r="B11" s="57">
        <v>43836</v>
      </c>
      <c r="C11" s="58">
        <v>1224</v>
      </c>
      <c r="D11" s="59"/>
      <c r="E11" s="56">
        <v>0.29166666666666702</v>
      </c>
      <c r="F11" s="60">
        <f t="shared" si="0"/>
        <v>6975</v>
      </c>
      <c r="H11" s="57">
        <v>43842</v>
      </c>
      <c r="I11" s="60">
        <f t="shared" si="1"/>
        <v>10833</v>
      </c>
    </row>
    <row r="12" spans="1:9" x14ac:dyDescent="0.25">
      <c r="A12" s="56">
        <v>0.33333333333333298</v>
      </c>
      <c r="B12" s="57">
        <v>43836</v>
      </c>
      <c r="C12" s="58">
        <v>1058</v>
      </c>
      <c r="D12" s="59"/>
      <c r="E12" s="56">
        <v>0.33333333333333298</v>
      </c>
      <c r="F12" s="60">
        <f t="shared" si="0"/>
        <v>6112</v>
      </c>
      <c r="H12" s="57">
        <v>43843</v>
      </c>
      <c r="I12" s="60">
        <f t="shared" si="1"/>
        <v>0</v>
      </c>
    </row>
    <row r="13" spans="1:9" x14ac:dyDescent="0.25">
      <c r="A13" s="56">
        <v>0.375</v>
      </c>
      <c r="B13" s="57">
        <v>43836</v>
      </c>
      <c r="C13" s="58">
        <v>728</v>
      </c>
      <c r="D13" s="59"/>
      <c r="E13" s="56">
        <v>0.375</v>
      </c>
      <c r="F13" s="60">
        <f t="shared" si="0"/>
        <v>4572</v>
      </c>
    </row>
    <row r="14" spans="1:9" x14ac:dyDescent="0.25">
      <c r="A14" s="56">
        <v>0.41666666666666702</v>
      </c>
      <c r="B14" s="57">
        <v>43836</v>
      </c>
      <c r="C14" s="58">
        <v>773</v>
      </c>
      <c r="D14" s="59"/>
      <c r="E14" s="56">
        <v>0.41666666666666702</v>
      </c>
      <c r="F14" s="60">
        <f t="shared" si="0"/>
        <v>5164</v>
      </c>
    </row>
    <row r="15" spans="1:9" x14ac:dyDescent="0.25">
      <c r="A15" s="56">
        <v>0.45833333333333298</v>
      </c>
      <c r="B15" s="57">
        <v>43836</v>
      </c>
      <c r="C15" s="58">
        <v>860</v>
      </c>
      <c r="D15" s="59"/>
      <c r="E15" s="56">
        <v>0.45833333333333298</v>
      </c>
      <c r="F15" s="60">
        <f t="shared" si="0"/>
        <v>6173</v>
      </c>
    </row>
    <row r="16" spans="1:9" x14ac:dyDescent="0.25">
      <c r="A16" s="56">
        <v>0.5</v>
      </c>
      <c r="B16" s="57">
        <v>43836</v>
      </c>
      <c r="C16" s="58">
        <v>1070</v>
      </c>
      <c r="D16" s="59"/>
      <c r="E16" s="56">
        <v>0.5</v>
      </c>
      <c r="F16" s="60">
        <f t="shared" si="0"/>
        <v>7090</v>
      </c>
    </row>
    <row r="17" spans="1:6" x14ac:dyDescent="0.25">
      <c r="A17" s="56">
        <v>0.54166666666666696</v>
      </c>
      <c r="B17" s="57">
        <v>43836</v>
      </c>
      <c r="C17" s="58">
        <v>1035</v>
      </c>
      <c r="D17" s="59"/>
      <c r="E17" s="56">
        <v>0.54166666666666696</v>
      </c>
      <c r="F17" s="60">
        <f t="shared" si="0"/>
        <v>7090</v>
      </c>
    </row>
    <row r="18" spans="1:6" x14ac:dyDescent="0.25">
      <c r="A18" s="56">
        <v>0.58333333333333304</v>
      </c>
      <c r="B18" s="57">
        <v>43836</v>
      </c>
      <c r="C18" s="58">
        <v>1224</v>
      </c>
      <c r="D18" s="59"/>
      <c r="E18" s="56">
        <v>0.58333333333333304</v>
      </c>
      <c r="F18" s="60">
        <f t="shared" si="0"/>
        <v>8216</v>
      </c>
    </row>
    <row r="19" spans="1:6" x14ac:dyDescent="0.25">
      <c r="A19" s="56">
        <v>0.625</v>
      </c>
      <c r="B19" s="57">
        <v>43836</v>
      </c>
      <c r="C19" s="58">
        <v>1603</v>
      </c>
      <c r="D19" s="59"/>
      <c r="E19" s="56">
        <v>0.625</v>
      </c>
      <c r="F19" s="60">
        <f t="shared" si="0"/>
        <v>10086</v>
      </c>
    </row>
    <row r="20" spans="1:6" x14ac:dyDescent="0.25">
      <c r="A20" s="56">
        <v>0.66666666666666696</v>
      </c>
      <c r="B20" s="57">
        <v>43836</v>
      </c>
      <c r="C20" s="58">
        <v>1560</v>
      </c>
      <c r="D20" s="59"/>
      <c r="E20" s="56">
        <v>0.66666666666666696</v>
      </c>
      <c r="F20" s="60">
        <f t="shared" si="0"/>
        <v>10211</v>
      </c>
    </row>
    <row r="21" spans="1:6" x14ac:dyDescent="0.25">
      <c r="A21" s="56">
        <v>0.70833333333333304</v>
      </c>
      <c r="B21" s="57">
        <v>43836</v>
      </c>
      <c r="C21" s="58">
        <v>1497</v>
      </c>
      <c r="D21" s="59"/>
      <c r="E21" s="56">
        <v>0.70833333333333304</v>
      </c>
      <c r="F21" s="60">
        <f t="shared" si="0"/>
        <v>10029</v>
      </c>
    </row>
    <row r="22" spans="1:6" x14ac:dyDescent="0.25">
      <c r="A22" s="56">
        <v>0.75</v>
      </c>
      <c r="B22" s="57">
        <v>43836</v>
      </c>
      <c r="C22" s="58">
        <v>1082</v>
      </c>
      <c r="D22" s="59"/>
      <c r="E22" s="56">
        <v>0.75</v>
      </c>
      <c r="F22" s="60">
        <f t="shared" si="0"/>
        <v>7705</v>
      </c>
    </row>
    <row r="23" spans="1:6" x14ac:dyDescent="0.25">
      <c r="A23" s="56">
        <v>0.79166666666666696</v>
      </c>
      <c r="B23" s="57">
        <v>43836</v>
      </c>
      <c r="C23" s="58">
        <v>617</v>
      </c>
      <c r="D23" s="59"/>
      <c r="E23" s="56">
        <v>0.79166666666666696</v>
      </c>
      <c r="F23" s="60">
        <f t="shared" si="0"/>
        <v>4807</v>
      </c>
    </row>
    <row r="24" spans="1:6" x14ac:dyDescent="0.25">
      <c r="A24" s="56">
        <v>0.83333333333333304</v>
      </c>
      <c r="B24" s="57">
        <v>43836</v>
      </c>
      <c r="C24" s="58">
        <v>461</v>
      </c>
      <c r="D24" s="59"/>
      <c r="E24" s="56">
        <v>0.83333333333333304</v>
      </c>
      <c r="F24" s="60">
        <f t="shared" si="0"/>
        <v>3845</v>
      </c>
    </row>
    <row r="25" spans="1:6" x14ac:dyDescent="0.25">
      <c r="A25" s="56">
        <v>0.875</v>
      </c>
      <c r="B25" s="57">
        <v>43836</v>
      </c>
      <c r="C25" s="58">
        <v>392</v>
      </c>
      <c r="D25" s="59"/>
      <c r="E25" s="56">
        <v>0.875</v>
      </c>
      <c r="F25" s="60">
        <f t="shared" si="0"/>
        <v>3374</v>
      </c>
    </row>
    <row r="26" spans="1:6" x14ac:dyDescent="0.25">
      <c r="A26" s="56">
        <v>0.91666666666666696</v>
      </c>
      <c r="B26" s="57">
        <v>43836</v>
      </c>
      <c r="C26" s="58">
        <v>292</v>
      </c>
      <c r="D26" s="59"/>
      <c r="E26" s="56">
        <v>0.91666666666666696</v>
      </c>
      <c r="F26" s="60">
        <f t="shared" si="0"/>
        <v>2701</v>
      </c>
    </row>
    <row r="27" spans="1:6" x14ac:dyDescent="0.25">
      <c r="A27" s="56">
        <v>0.95833333333333304</v>
      </c>
      <c r="B27" s="57">
        <v>43836</v>
      </c>
      <c r="C27" s="58">
        <v>185</v>
      </c>
      <c r="D27" s="59"/>
      <c r="E27" s="56">
        <v>0.95833333333333304</v>
      </c>
      <c r="F27" s="60">
        <f t="shared" si="0"/>
        <v>2009</v>
      </c>
    </row>
    <row r="28" spans="1:6" x14ac:dyDescent="0.25">
      <c r="A28" s="56">
        <v>0</v>
      </c>
      <c r="B28" s="57">
        <v>43837</v>
      </c>
      <c r="C28" s="58">
        <v>134</v>
      </c>
      <c r="D28" s="59"/>
    </row>
    <row r="29" spans="1:6" x14ac:dyDescent="0.25">
      <c r="A29" s="56">
        <v>4.1666666666666664E-2</v>
      </c>
      <c r="B29" s="57">
        <v>43837</v>
      </c>
      <c r="C29" s="58">
        <v>113</v>
      </c>
      <c r="D29" s="59"/>
    </row>
    <row r="30" spans="1:6" x14ac:dyDescent="0.25">
      <c r="A30" s="56">
        <v>8.3333333333333301E-2</v>
      </c>
      <c r="B30" s="57">
        <v>43837</v>
      </c>
      <c r="C30" s="58">
        <v>100</v>
      </c>
      <c r="D30" s="59"/>
    </row>
    <row r="31" spans="1:6" x14ac:dyDescent="0.25">
      <c r="A31" s="56">
        <v>0.125</v>
      </c>
      <c r="B31" s="57">
        <v>43837</v>
      </c>
      <c r="C31" s="58">
        <v>72</v>
      </c>
      <c r="D31" s="59"/>
    </row>
    <row r="32" spans="1:6" x14ac:dyDescent="0.25">
      <c r="A32" s="56">
        <v>0.16666666666666699</v>
      </c>
      <c r="B32" s="57">
        <v>43837</v>
      </c>
      <c r="C32" s="58">
        <v>108</v>
      </c>
      <c r="D32" s="59"/>
    </row>
    <row r="33" spans="1:4" x14ac:dyDescent="0.25">
      <c r="A33" s="56">
        <v>0.20833333333333301</v>
      </c>
      <c r="B33" s="57">
        <v>43837</v>
      </c>
      <c r="C33" s="58">
        <v>304</v>
      </c>
      <c r="D33" s="59"/>
    </row>
    <row r="34" spans="1:4" x14ac:dyDescent="0.25">
      <c r="A34" s="56">
        <v>0.25</v>
      </c>
      <c r="B34" s="57">
        <v>43837</v>
      </c>
      <c r="C34" s="58">
        <v>670</v>
      </c>
      <c r="D34" s="59"/>
    </row>
    <row r="35" spans="1:4" x14ac:dyDescent="0.25">
      <c r="A35" s="56">
        <v>0.29166666666666702</v>
      </c>
      <c r="B35" s="57">
        <v>43837</v>
      </c>
      <c r="C35" s="58">
        <v>1405</v>
      </c>
      <c r="D35" s="59"/>
    </row>
    <row r="36" spans="1:4" x14ac:dyDescent="0.25">
      <c r="A36" s="56">
        <v>0.33333333333333298</v>
      </c>
      <c r="B36" s="57">
        <v>43837</v>
      </c>
      <c r="C36" s="58">
        <v>1143</v>
      </c>
      <c r="D36" s="59"/>
    </row>
    <row r="37" spans="1:4" x14ac:dyDescent="0.25">
      <c r="A37" s="56">
        <v>0.375</v>
      </c>
      <c r="B37" s="57">
        <v>43837</v>
      </c>
      <c r="C37" s="58">
        <v>714</v>
      </c>
      <c r="D37" s="59"/>
    </row>
    <row r="38" spans="1:4" x14ac:dyDescent="0.25">
      <c r="A38" s="56">
        <v>0.41666666666666702</v>
      </c>
      <c r="B38" s="57">
        <v>43837</v>
      </c>
      <c r="C38" s="58">
        <v>772</v>
      </c>
      <c r="D38" s="59"/>
    </row>
    <row r="39" spans="1:4" x14ac:dyDescent="0.25">
      <c r="A39" s="56">
        <v>0.45833333333333298</v>
      </c>
      <c r="B39" s="57">
        <v>43837</v>
      </c>
      <c r="C39" s="58">
        <v>967</v>
      </c>
      <c r="D39" s="59"/>
    </row>
    <row r="40" spans="1:4" x14ac:dyDescent="0.25">
      <c r="A40" s="56">
        <v>0.5</v>
      </c>
      <c r="B40" s="57">
        <v>43837</v>
      </c>
      <c r="C40" s="58">
        <v>1060</v>
      </c>
      <c r="D40" s="59"/>
    </row>
    <row r="41" spans="1:4" x14ac:dyDescent="0.25">
      <c r="A41" s="56">
        <v>0.54166666666666696</v>
      </c>
      <c r="B41" s="57">
        <v>43837</v>
      </c>
      <c r="C41" s="58">
        <v>994</v>
      </c>
      <c r="D41" s="59"/>
    </row>
    <row r="42" spans="1:4" x14ac:dyDescent="0.25">
      <c r="A42" s="56">
        <v>0.58333333333333304</v>
      </c>
      <c r="B42" s="57">
        <v>43837</v>
      </c>
      <c r="C42" s="58">
        <v>1152</v>
      </c>
      <c r="D42" s="59"/>
    </row>
    <row r="43" spans="1:4" x14ac:dyDescent="0.25">
      <c r="A43" s="56">
        <v>0.625</v>
      </c>
      <c r="B43" s="57">
        <v>43837</v>
      </c>
      <c r="C43" s="58">
        <v>1669</v>
      </c>
      <c r="D43" s="59"/>
    </row>
    <row r="44" spans="1:4" x14ac:dyDescent="0.25">
      <c r="A44" s="56">
        <v>0.66666666666666696</v>
      </c>
      <c r="B44" s="57">
        <v>43837</v>
      </c>
      <c r="C44" s="58">
        <v>1760</v>
      </c>
      <c r="D44" s="59"/>
    </row>
    <row r="45" spans="1:4" x14ac:dyDescent="0.25">
      <c r="A45" s="56">
        <v>0.70833333333333304</v>
      </c>
      <c r="B45" s="57">
        <v>43837</v>
      </c>
      <c r="C45" s="58">
        <v>1712</v>
      </c>
      <c r="D45" s="59"/>
    </row>
    <row r="46" spans="1:4" x14ac:dyDescent="0.25">
      <c r="A46" s="56">
        <v>0.75</v>
      </c>
      <c r="B46" s="57">
        <v>43837</v>
      </c>
      <c r="C46" s="58">
        <v>1124</v>
      </c>
      <c r="D46" s="59"/>
    </row>
    <row r="47" spans="1:4" x14ac:dyDescent="0.25">
      <c r="A47" s="56">
        <v>0.79166666666666696</v>
      </c>
      <c r="B47" s="57">
        <v>43837</v>
      </c>
      <c r="C47" s="58">
        <v>611</v>
      </c>
      <c r="D47" s="59"/>
    </row>
    <row r="48" spans="1:4" x14ac:dyDescent="0.25">
      <c r="A48" s="56">
        <v>0.83333333333333304</v>
      </c>
      <c r="B48" s="57">
        <v>43837</v>
      </c>
      <c r="C48" s="58">
        <v>490</v>
      </c>
      <c r="D48" s="59"/>
    </row>
    <row r="49" spans="1:4" x14ac:dyDescent="0.25">
      <c r="A49" s="56">
        <v>0.875</v>
      </c>
      <c r="B49" s="57">
        <v>43837</v>
      </c>
      <c r="C49" s="58">
        <v>420</v>
      </c>
      <c r="D49" s="59"/>
    </row>
    <row r="50" spans="1:4" x14ac:dyDescent="0.25">
      <c r="A50" s="56">
        <v>0.91666666666666696</v>
      </c>
      <c r="B50" s="57">
        <v>43837</v>
      </c>
      <c r="C50" s="58">
        <v>289</v>
      </c>
      <c r="D50" s="59"/>
    </row>
    <row r="51" spans="1:4" x14ac:dyDescent="0.25">
      <c r="A51" s="56">
        <v>0.95833333333333304</v>
      </c>
      <c r="B51" s="57">
        <v>43837</v>
      </c>
      <c r="C51" s="58">
        <v>194</v>
      </c>
      <c r="D51" s="59"/>
    </row>
    <row r="52" spans="1:4" x14ac:dyDescent="0.25">
      <c r="A52" s="56">
        <v>0</v>
      </c>
      <c r="B52" s="57">
        <v>43838</v>
      </c>
      <c r="C52" s="58">
        <v>153</v>
      </c>
      <c r="D52" s="59"/>
    </row>
    <row r="53" spans="1:4" x14ac:dyDescent="0.25">
      <c r="A53" s="56">
        <v>4.1666666666666664E-2</v>
      </c>
      <c r="B53" s="57">
        <v>43838</v>
      </c>
      <c r="C53" s="58">
        <v>99</v>
      </c>
      <c r="D53" s="59"/>
    </row>
    <row r="54" spans="1:4" x14ac:dyDescent="0.25">
      <c r="A54" s="56">
        <v>8.3333333333333301E-2</v>
      </c>
      <c r="B54" s="57">
        <v>43838</v>
      </c>
      <c r="C54" s="58">
        <v>113</v>
      </c>
      <c r="D54" s="59"/>
    </row>
    <row r="55" spans="1:4" x14ac:dyDescent="0.25">
      <c r="A55" s="56">
        <v>0.125</v>
      </c>
      <c r="B55" s="57">
        <v>43838</v>
      </c>
      <c r="C55" s="58">
        <v>73</v>
      </c>
      <c r="D55" s="59"/>
    </row>
    <row r="56" spans="1:4" x14ac:dyDescent="0.25">
      <c r="A56" s="56">
        <v>0.16666666666666699</v>
      </c>
      <c r="B56" s="57">
        <v>43838</v>
      </c>
      <c r="C56" s="58">
        <v>124</v>
      </c>
      <c r="D56" s="59"/>
    </row>
    <row r="57" spans="1:4" x14ac:dyDescent="0.25">
      <c r="A57" s="56">
        <v>0.20833333333333301</v>
      </c>
      <c r="B57" s="57">
        <v>43838</v>
      </c>
      <c r="C57" s="58">
        <v>278</v>
      </c>
      <c r="D57" s="59"/>
    </row>
    <row r="58" spans="1:4" x14ac:dyDescent="0.25">
      <c r="A58" s="56">
        <v>0.25</v>
      </c>
      <c r="B58" s="57">
        <v>43838</v>
      </c>
      <c r="C58" s="58">
        <v>629</v>
      </c>
      <c r="D58" s="59"/>
    </row>
    <row r="59" spans="1:4" x14ac:dyDescent="0.25">
      <c r="A59" s="56">
        <v>0.29166666666666702</v>
      </c>
      <c r="B59" s="57">
        <v>43838</v>
      </c>
      <c r="C59" s="58">
        <v>1365</v>
      </c>
      <c r="D59" s="59"/>
    </row>
    <row r="60" spans="1:4" x14ac:dyDescent="0.25">
      <c r="A60" s="56">
        <v>0.33333333333333298</v>
      </c>
      <c r="B60" s="57">
        <v>43838</v>
      </c>
      <c r="C60" s="58">
        <v>1073</v>
      </c>
      <c r="D60" s="59"/>
    </row>
    <row r="61" spans="1:4" x14ac:dyDescent="0.25">
      <c r="A61" s="56">
        <v>0.375</v>
      </c>
      <c r="B61" s="57">
        <v>43838</v>
      </c>
      <c r="C61" s="58">
        <v>733</v>
      </c>
      <c r="D61" s="59"/>
    </row>
    <row r="62" spans="1:4" x14ac:dyDescent="0.25">
      <c r="A62" s="56">
        <v>0.41666666666666702</v>
      </c>
      <c r="B62" s="57">
        <v>43838</v>
      </c>
      <c r="C62" s="58">
        <v>736</v>
      </c>
      <c r="D62" s="59"/>
    </row>
    <row r="63" spans="1:4" x14ac:dyDescent="0.25">
      <c r="A63" s="56">
        <v>0.45833333333333298</v>
      </c>
      <c r="B63" s="57">
        <v>43838</v>
      </c>
      <c r="C63" s="58">
        <v>926</v>
      </c>
      <c r="D63" s="59"/>
    </row>
    <row r="64" spans="1:4" x14ac:dyDescent="0.25">
      <c r="A64" s="56">
        <v>0.5</v>
      </c>
      <c r="B64" s="57">
        <v>43838</v>
      </c>
      <c r="C64" s="58">
        <v>1033</v>
      </c>
      <c r="D64" s="59"/>
    </row>
    <row r="65" spans="1:4" x14ac:dyDescent="0.25">
      <c r="A65" s="56">
        <v>0.54166666666666696</v>
      </c>
      <c r="B65" s="57">
        <v>43838</v>
      </c>
      <c r="C65" s="58">
        <v>1074</v>
      </c>
      <c r="D65" s="59"/>
    </row>
    <row r="66" spans="1:4" x14ac:dyDescent="0.25">
      <c r="A66" s="56">
        <v>0.58333333333333304</v>
      </c>
      <c r="B66" s="57">
        <v>43838</v>
      </c>
      <c r="C66" s="58">
        <v>1229</v>
      </c>
      <c r="D66" s="59"/>
    </row>
    <row r="67" spans="1:4" x14ac:dyDescent="0.25">
      <c r="A67" s="56">
        <v>0.625</v>
      </c>
      <c r="B67" s="57">
        <v>43838</v>
      </c>
      <c r="C67" s="58">
        <v>1545</v>
      </c>
      <c r="D67" s="59"/>
    </row>
    <row r="68" spans="1:4" x14ac:dyDescent="0.25">
      <c r="A68" s="56">
        <v>0.66666666666666696</v>
      </c>
      <c r="B68" s="57">
        <v>43838</v>
      </c>
      <c r="C68" s="58">
        <v>1594</v>
      </c>
      <c r="D68" s="59"/>
    </row>
    <row r="69" spans="1:4" x14ac:dyDescent="0.25">
      <c r="A69" s="56">
        <v>0.70833333333333304</v>
      </c>
      <c r="B69" s="57">
        <v>43838</v>
      </c>
      <c r="C69" s="58">
        <v>1584</v>
      </c>
      <c r="D69" s="59"/>
    </row>
    <row r="70" spans="1:4" x14ac:dyDescent="0.25">
      <c r="A70" s="56">
        <v>0.75</v>
      </c>
      <c r="B70" s="57">
        <v>43838</v>
      </c>
      <c r="C70" s="58">
        <v>1186</v>
      </c>
      <c r="D70" s="59"/>
    </row>
    <row r="71" spans="1:4" x14ac:dyDescent="0.25">
      <c r="A71" s="56">
        <v>0.79166666666666696</v>
      </c>
      <c r="B71" s="57">
        <v>43838</v>
      </c>
      <c r="C71" s="58">
        <v>664</v>
      </c>
      <c r="D71" s="59"/>
    </row>
    <row r="72" spans="1:4" x14ac:dyDescent="0.25">
      <c r="A72" s="56">
        <v>0.83333333333333304</v>
      </c>
      <c r="B72" s="57">
        <v>43838</v>
      </c>
      <c r="C72" s="58">
        <v>494</v>
      </c>
      <c r="D72" s="59"/>
    </row>
    <row r="73" spans="1:4" x14ac:dyDescent="0.25">
      <c r="A73" s="56">
        <v>0.875</v>
      </c>
      <c r="B73" s="57">
        <v>43838</v>
      </c>
      <c r="C73" s="58">
        <v>425</v>
      </c>
      <c r="D73" s="59"/>
    </row>
    <row r="74" spans="1:4" x14ac:dyDescent="0.25">
      <c r="A74" s="56">
        <v>0.91666666666666696</v>
      </c>
      <c r="B74" s="57">
        <v>43838</v>
      </c>
      <c r="C74" s="58">
        <v>297</v>
      </c>
      <c r="D74" s="59"/>
    </row>
    <row r="75" spans="1:4" x14ac:dyDescent="0.25">
      <c r="A75" s="56">
        <v>0.95833333333333304</v>
      </c>
      <c r="B75" s="57">
        <v>43838</v>
      </c>
      <c r="C75" s="58">
        <v>196</v>
      </c>
      <c r="D75" s="59"/>
    </row>
    <row r="76" spans="1:4" x14ac:dyDescent="0.25">
      <c r="A76" s="56">
        <v>0</v>
      </c>
      <c r="B76" s="57">
        <v>43839</v>
      </c>
      <c r="C76" s="58">
        <v>155</v>
      </c>
      <c r="D76" s="59"/>
    </row>
    <row r="77" spans="1:4" x14ac:dyDescent="0.25">
      <c r="A77" s="56">
        <v>4.1666666666666664E-2</v>
      </c>
      <c r="B77" s="57">
        <v>43839</v>
      </c>
      <c r="C77" s="58">
        <v>132</v>
      </c>
      <c r="D77" s="59"/>
    </row>
    <row r="78" spans="1:4" x14ac:dyDescent="0.25">
      <c r="A78" s="56">
        <v>8.3333333333333301E-2</v>
      </c>
      <c r="B78" s="57">
        <v>43839</v>
      </c>
      <c r="C78" s="58">
        <v>138</v>
      </c>
      <c r="D78" s="59"/>
    </row>
    <row r="79" spans="1:4" x14ac:dyDescent="0.25">
      <c r="A79" s="56">
        <v>0.125</v>
      </c>
      <c r="B79" s="57">
        <v>43839</v>
      </c>
      <c r="C79" s="58">
        <v>98</v>
      </c>
      <c r="D79" s="59"/>
    </row>
    <row r="80" spans="1:4" x14ac:dyDescent="0.25">
      <c r="A80" s="56">
        <v>0.16666666666666699</v>
      </c>
      <c r="B80" s="57">
        <v>43839</v>
      </c>
      <c r="C80" s="58">
        <v>113</v>
      </c>
      <c r="D80" s="59"/>
    </row>
    <row r="81" spans="1:4" x14ac:dyDescent="0.25">
      <c r="A81" s="56">
        <v>0.20833333333333301</v>
      </c>
      <c r="B81" s="57">
        <v>43839</v>
      </c>
      <c r="C81" s="58">
        <v>266</v>
      </c>
      <c r="D81" s="59"/>
    </row>
    <row r="82" spans="1:4" x14ac:dyDescent="0.25">
      <c r="A82" s="56">
        <v>0.25</v>
      </c>
      <c r="B82" s="57">
        <v>43839</v>
      </c>
      <c r="C82" s="58">
        <v>653</v>
      </c>
      <c r="D82" s="59"/>
    </row>
    <row r="83" spans="1:4" x14ac:dyDescent="0.25">
      <c r="A83" s="56">
        <v>0.29166666666666702</v>
      </c>
      <c r="B83" s="57">
        <v>43839</v>
      </c>
      <c r="C83" s="58">
        <v>1272</v>
      </c>
      <c r="D83" s="59"/>
    </row>
    <row r="84" spans="1:4" x14ac:dyDescent="0.25">
      <c r="A84" s="56">
        <v>0.33333333333333298</v>
      </c>
      <c r="B84" s="57">
        <v>43839</v>
      </c>
      <c r="C84" s="58">
        <v>1112</v>
      </c>
      <c r="D84" s="59"/>
    </row>
    <row r="85" spans="1:4" x14ac:dyDescent="0.25">
      <c r="A85" s="56">
        <v>0.375</v>
      </c>
      <c r="B85" s="57">
        <v>43839</v>
      </c>
      <c r="C85" s="58">
        <v>667</v>
      </c>
      <c r="D85" s="59"/>
    </row>
    <row r="86" spans="1:4" x14ac:dyDescent="0.25">
      <c r="A86" s="56">
        <v>0.41666666666666702</v>
      </c>
      <c r="B86" s="57">
        <v>43839</v>
      </c>
      <c r="C86" s="58">
        <v>734</v>
      </c>
      <c r="D86" s="59"/>
    </row>
    <row r="87" spans="1:4" x14ac:dyDescent="0.25">
      <c r="A87" s="56">
        <v>0.45833333333333298</v>
      </c>
      <c r="B87" s="57">
        <v>43839</v>
      </c>
      <c r="C87" s="58">
        <v>907</v>
      </c>
      <c r="D87" s="59"/>
    </row>
    <row r="88" spans="1:4" x14ac:dyDescent="0.25">
      <c r="A88" s="56">
        <v>0.5</v>
      </c>
      <c r="B88" s="57">
        <v>43839</v>
      </c>
      <c r="C88" s="58">
        <v>1046</v>
      </c>
      <c r="D88" s="59"/>
    </row>
    <row r="89" spans="1:4" x14ac:dyDescent="0.25">
      <c r="A89" s="56">
        <v>0.54166666666666696</v>
      </c>
      <c r="B89" s="57">
        <v>43839</v>
      </c>
      <c r="C89" s="58">
        <v>1031</v>
      </c>
      <c r="D89" s="59"/>
    </row>
    <row r="90" spans="1:4" x14ac:dyDescent="0.25">
      <c r="A90" s="56">
        <v>0.58333333333333304</v>
      </c>
      <c r="B90" s="57">
        <v>43839</v>
      </c>
      <c r="C90" s="58">
        <v>1251</v>
      </c>
      <c r="D90" s="59"/>
    </row>
    <row r="91" spans="1:4" x14ac:dyDescent="0.25">
      <c r="A91" s="56">
        <v>0.625</v>
      </c>
      <c r="B91" s="57">
        <v>43839</v>
      </c>
      <c r="C91" s="58">
        <v>1605</v>
      </c>
      <c r="D91" s="59"/>
    </row>
    <row r="92" spans="1:4" x14ac:dyDescent="0.25">
      <c r="A92" s="56">
        <v>0.66666666666666696</v>
      </c>
      <c r="B92" s="57">
        <v>43839</v>
      </c>
      <c r="C92" s="58">
        <v>1609</v>
      </c>
      <c r="D92" s="59"/>
    </row>
    <row r="93" spans="1:4" x14ac:dyDescent="0.25">
      <c r="A93" s="56">
        <v>0.70833333333333304</v>
      </c>
      <c r="B93" s="57">
        <v>43839</v>
      </c>
      <c r="C93" s="58">
        <v>1752</v>
      </c>
      <c r="D93" s="59"/>
    </row>
    <row r="94" spans="1:4" x14ac:dyDescent="0.25">
      <c r="A94" s="56">
        <v>0.75</v>
      </c>
      <c r="B94" s="57">
        <v>43839</v>
      </c>
      <c r="C94" s="58">
        <v>1244</v>
      </c>
      <c r="D94" s="59"/>
    </row>
    <row r="95" spans="1:4" x14ac:dyDescent="0.25">
      <c r="A95" s="56">
        <v>0.79166666666666696</v>
      </c>
      <c r="B95" s="57">
        <v>43839</v>
      </c>
      <c r="C95" s="58">
        <v>667</v>
      </c>
      <c r="D95" s="59"/>
    </row>
    <row r="96" spans="1:4" x14ac:dyDescent="0.25">
      <c r="A96" s="56">
        <v>0.83333333333333304</v>
      </c>
      <c r="B96" s="57">
        <v>43839</v>
      </c>
      <c r="C96" s="58">
        <v>540</v>
      </c>
      <c r="D96" s="59"/>
    </row>
    <row r="97" spans="1:4" x14ac:dyDescent="0.25">
      <c r="A97" s="56">
        <v>0.875</v>
      </c>
      <c r="B97" s="57">
        <v>43839</v>
      </c>
      <c r="C97" s="58">
        <v>442</v>
      </c>
      <c r="D97" s="59"/>
    </row>
    <row r="98" spans="1:4" x14ac:dyDescent="0.25">
      <c r="A98" s="56">
        <v>0.91666666666666696</v>
      </c>
      <c r="B98" s="57">
        <v>43839</v>
      </c>
      <c r="C98" s="58">
        <v>321</v>
      </c>
      <c r="D98" s="59"/>
    </row>
    <row r="99" spans="1:4" x14ac:dyDescent="0.25">
      <c r="A99" s="56">
        <v>0.95833333333333304</v>
      </c>
      <c r="B99" s="57">
        <v>43839</v>
      </c>
      <c r="C99" s="58">
        <v>226</v>
      </c>
      <c r="D99" s="59"/>
    </row>
    <row r="100" spans="1:4" x14ac:dyDescent="0.25">
      <c r="A100" s="56">
        <v>0</v>
      </c>
      <c r="B100" s="57">
        <v>43840</v>
      </c>
      <c r="C100" s="58">
        <v>198</v>
      </c>
      <c r="D100" s="59"/>
    </row>
    <row r="101" spans="1:4" x14ac:dyDescent="0.25">
      <c r="A101" s="56">
        <v>4.1666666666666664E-2</v>
      </c>
      <c r="B101" s="57">
        <v>43840</v>
      </c>
      <c r="C101" s="58">
        <v>172</v>
      </c>
      <c r="D101" s="59"/>
    </row>
    <row r="102" spans="1:4" x14ac:dyDescent="0.25">
      <c r="A102" s="56">
        <v>8.3333333333333301E-2</v>
      </c>
      <c r="B102" s="57">
        <v>43840</v>
      </c>
      <c r="C102" s="58">
        <v>189</v>
      </c>
      <c r="D102" s="59"/>
    </row>
    <row r="103" spans="1:4" x14ac:dyDescent="0.25">
      <c r="A103" s="56">
        <v>0.125</v>
      </c>
      <c r="B103" s="57">
        <v>43840</v>
      </c>
      <c r="C103" s="58">
        <v>126</v>
      </c>
      <c r="D103" s="59"/>
    </row>
    <row r="104" spans="1:4" x14ac:dyDescent="0.25">
      <c r="A104" s="56">
        <v>0.16666666666666699</v>
      </c>
      <c r="B104" s="57">
        <v>43840</v>
      </c>
      <c r="C104" s="58">
        <v>138</v>
      </c>
      <c r="D104" s="59"/>
    </row>
    <row r="105" spans="1:4" x14ac:dyDescent="0.25">
      <c r="A105" s="56">
        <v>0.20833333333333301</v>
      </c>
      <c r="B105" s="57">
        <v>43840</v>
      </c>
      <c r="C105" s="58">
        <v>255</v>
      </c>
      <c r="D105" s="59"/>
    </row>
    <row r="106" spans="1:4" x14ac:dyDescent="0.25">
      <c r="A106" s="56">
        <v>0.25</v>
      </c>
      <c r="B106" s="57">
        <v>43840</v>
      </c>
      <c r="C106" s="58">
        <v>595</v>
      </c>
      <c r="D106" s="59"/>
    </row>
    <row r="107" spans="1:4" x14ac:dyDescent="0.25">
      <c r="A107" s="56">
        <v>0.29166666666666702</v>
      </c>
      <c r="B107" s="57">
        <v>43840</v>
      </c>
      <c r="C107" s="58">
        <v>1108</v>
      </c>
      <c r="D107" s="59"/>
    </row>
    <row r="108" spans="1:4" x14ac:dyDescent="0.25">
      <c r="A108" s="56">
        <v>0.33333333333333298</v>
      </c>
      <c r="B108" s="57">
        <v>43840</v>
      </c>
      <c r="C108" s="58">
        <v>962</v>
      </c>
      <c r="D108" s="59"/>
    </row>
    <row r="109" spans="1:4" x14ac:dyDescent="0.25">
      <c r="A109" s="56">
        <v>0.375</v>
      </c>
      <c r="B109" s="57">
        <v>43840</v>
      </c>
      <c r="C109" s="58">
        <v>766</v>
      </c>
      <c r="D109" s="59"/>
    </row>
    <row r="110" spans="1:4" x14ac:dyDescent="0.25">
      <c r="A110" s="56">
        <v>0.41666666666666702</v>
      </c>
      <c r="B110" s="57">
        <v>43840</v>
      </c>
      <c r="C110" s="58">
        <v>838</v>
      </c>
      <c r="D110" s="59"/>
    </row>
    <row r="111" spans="1:4" x14ac:dyDescent="0.25">
      <c r="A111" s="56">
        <v>0.45833333333333298</v>
      </c>
      <c r="B111" s="57">
        <v>43840</v>
      </c>
      <c r="C111" s="58">
        <v>1058</v>
      </c>
      <c r="D111" s="59"/>
    </row>
    <row r="112" spans="1:4" x14ac:dyDescent="0.25">
      <c r="A112" s="56">
        <v>0.5</v>
      </c>
      <c r="B112" s="57">
        <v>43840</v>
      </c>
      <c r="C112" s="58">
        <v>1215</v>
      </c>
      <c r="D112" s="59"/>
    </row>
    <row r="113" spans="1:4" x14ac:dyDescent="0.25">
      <c r="A113" s="56">
        <v>0.54166666666666696</v>
      </c>
      <c r="B113" s="57">
        <v>43840</v>
      </c>
      <c r="C113" s="58">
        <v>1201</v>
      </c>
      <c r="D113" s="59"/>
    </row>
    <row r="114" spans="1:4" x14ac:dyDescent="0.25">
      <c r="A114" s="56">
        <v>0.58333333333333304</v>
      </c>
      <c r="B114" s="57">
        <v>43840</v>
      </c>
      <c r="C114" s="58">
        <v>1616</v>
      </c>
      <c r="D114" s="59"/>
    </row>
    <row r="115" spans="1:4" x14ac:dyDescent="0.25">
      <c r="A115" s="56">
        <v>0.625</v>
      </c>
      <c r="B115" s="57">
        <v>43840</v>
      </c>
      <c r="C115" s="58">
        <v>1966</v>
      </c>
      <c r="D115" s="59"/>
    </row>
    <row r="116" spans="1:4" x14ac:dyDescent="0.25">
      <c r="A116" s="56">
        <v>0.66666666666666696</v>
      </c>
      <c r="B116" s="57">
        <v>43840</v>
      </c>
      <c r="C116" s="58">
        <v>1938</v>
      </c>
      <c r="D116" s="59"/>
    </row>
    <row r="117" spans="1:4" x14ac:dyDescent="0.25">
      <c r="A117" s="56">
        <v>0.70833333333333304</v>
      </c>
      <c r="B117" s="57">
        <v>43840</v>
      </c>
      <c r="C117" s="58">
        <v>1855</v>
      </c>
      <c r="D117" s="59"/>
    </row>
    <row r="118" spans="1:4" x14ac:dyDescent="0.25">
      <c r="A118" s="56">
        <v>0.75</v>
      </c>
      <c r="B118" s="57">
        <v>43840</v>
      </c>
      <c r="C118" s="58">
        <v>1406</v>
      </c>
      <c r="D118" s="59"/>
    </row>
    <row r="119" spans="1:4" x14ac:dyDescent="0.25">
      <c r="A119" s="56">
        <v>0.79166666666666696</v>
      </c>
      <c r="B119" s="57">
        <v>43840</v>
      </c>
      <c r="C119" s="58">
        <v>940</v>
      </c>
      <c r="D119" s="59"/>
    </row>
    <row r="120" spans="1:4" x14ac:dyDescent="0.25">
      <c r="A120" s="56">
        <v>0.83333333333333304</v>
      </c>
      <c r="B120" s="57">
        <v>43840</v>
      </c>
      <c r="C120" s="58">
        <v>736</v>
      </c>
      <c r="D120" s="59"/>
    </row>
    <row r="121" spans="1:4" x14ac:dyDescent="0.25">
      <c r="A121" s="56">
        <v>0.875</v>
      </c>
      <c r="B121" s="57">
        <v>43840</v>
      </c>
      <c r="C121" s="58">
        <v>663</v>
      </c>
      <c r="D121" s="59"/>
    </row>
    <row r="122" spans="1:4" x14ac:dyDescent="0.25">
      <c r="A122" s="56">
        <v>0.91666666666666696</v>
      </c>
      <c r="B122" s="57">
        <v>43840</v>
      </c>
      <c r="C122" s="58">
        <v>613</v>
      </c>
      <c r="D122" s="59"/>
    </row>
    <row r="123" spans="1:4" x14ac:dyDescent="0.25">
      <c r="A123" s="56">
        <v>0.95833333333333304</v>
      </c>
      <c r="B123" s="57">
        <v>43840</v>
      </c>
      <c r="C123" s="58">
        <v>476</v>
      </c>
      <c r="D123" s="59"/>
    </row>
    <row r="124" spans="1:4" x14ac:dyDescent="0.25">
      <c r="A124" s="56">
        <v>0</v>
      </c>
      <c r="B124" s="57">
        <v>43841</v>
      </c>
      <c r="C124" s="58">
        <v>422</v>
      </c>
      <c r="D124" s="59"/>
    </row>
    <row r="125" spans="1:4" x14ac:dyDescent="0.25">
      <c r="A125" s="56">
        <v>4.1666666666666664E-2</v>
      </c>
      <c r="B125" s="57">
        <v>43841</v>
      </c>
      <c r="C125" s="58">
        <v>396</v>
      </c>
      <c r="D125" s="59"/>
    </row>
    <row r="126" spans="1:4" x14ac:dyDescent="0.25">
      <c r="A126" s="56">
        <v>8.3333333333333301E-2</v>
      </c>
      <c r="B126" s="57">
        <v>43841</v>
      </c>
      <c r="C126" s="58">
        <v>436</v>
      </c>
      <c r="D126" s="59"/>
    </row>
    <row r="127" spans="1:4" x14ac:dyDescent="0.25">
      <c r="A127" s="56">
        <v>0.125</v>
      </c>
      <c r="B127" s="57">
        <v>43841</v>
      </c>
      <c r="C127" s="58">
        <v>287</v>
      </c>
      <c r="D127" s="59"/>
    </row>
    <row r="128" spans="1:4" x14ac:dyDescent="0.25">
      <c r="A128" s="56">
        <v>0.16666666666666699</v>
      </c>
      <c r="B128" s="57">
        <v>43841</v>
      </c>
      <c r="C128" s="58">
        <v>224</v>
      </c>
      <c r="D128" s="59"/>
    </row>
    <row r="129" spans="1:4" x14ac:dyDescent="0.25">
      <c r="A129" s="56">
        <v>0.20833333333333301</v>
      </c>
      <c r="B129" s="57">
        <v>43841</v>
      </c>
      <c r="C129" s="58">
        <v>227</v>
      </c>
      <c r="D129" s="59"/>
    </row>
    <row r="130" spans="1:4" x14ac:dyDescent="0.25">
      <c r="A130" s="56">
        <v>0.25</v>
      </c>
      <c r="B130" s="57">
        <v>43841</v>
      </c>
      <c r="C130" s="58">
        <v>281</v>
      </c>
      <c r="D130" s="59"/>
    </row>
    <row r="131" spans="1:4" x14ac:dyDescent="0.25">
      <c r="A131" s="56">
        <v>0.29166666666666702</v>
      </c>
      <c r="B131" s="57">
        <v>43841</v>
      </c>
      <c r="C131" s="58">
        <v>377</v>
      </c>
      <c r="D131" s="59"/>
    </row>
    <row r="132" spans="1:4" x14ac:dyDescent="0.25">
      <c r="A132" s="56">
        <v>0.33333333333333298</v>
      </c>
      <c r="B132" s="57">
        <v>43841</v>
      </c>
      <c r="C132" s="58">
        <v>490</v>
      </c>
      <c r="D132" s="59"/>
    </row>
    <row r="133" spans="1:4" x14ac:dyDescent="0.25">
      <c r="A133" s="56">
        <v>0.375</v>
      </c>
      <c r="B133" s="57">
        <v>43841</v>
      </c>
      <c r="C133" s="58">
        <v>589</v>
      </c>
      <c r="D133" s="59"/>
    </row>
    <row r="134" spans="1:4" x14ac:dyDescent="0.25">
      <c r="A134" s="56">
        <v>0.41666666666666702</v>
      </c>
      <c r="B134" s="57">
        <v>43841</v>
      </c>
      <c r="C134" s="58">
        <v>832</v>
      </c>
      <c r="D134" s="59"/>
    </row>
    <row r="135" spans="1:4" x14ac:dyDescent="0.25">
      <c r="A135" s="56">
        <v>0.45833333333333298</v>
      </c>
      <c r="B135" s="57">
        <v>43841</v>
      </c>
      <c r="C135" s="58">
        <v>933</v>
      </c>
      <c r="D135" s="59"/>
    </row>
    <row r="136" spans="1:4" x14ac:dyDescent="0.25">
      <c r="A136" s="56">
        <v>0.5</v>
      </c>
      <c r="B136" s="57">
        <v>43841</v>
      </c>
      <c r="C136" s="58">
        <v>1016</v>
      </c>
      <c r="D136" s="59"/>
    </row>
    <row r="137" spans="1:4" x14ac:dyDescent="0.25">
      <c r="A137" s="56">
        <v>0.54166666666666696</v>
      </c>
      <c r="B137" s="57">
        <v>43841</v>
      </c>
      <c r="C137" s="58">
        <v>1076</v>
      </c>
      <c r="D137" s="59"/>
    </row>
    <row r="138" spans="1:4" x14ac:dyDescent="0.25">
      <c r="A138" s="56">
        <v>0.58333333333333304</v>
      </c>
      <c r="B138" s="57">
        <v>43841</v>
      </c>
      <c r="C138" s="58">
        <v>1073</v>
      </c>
      <c r="D138" s="59"/>
    </row>
    <row r="139" spans="1:4" x14ac:dyDescent="0.25">
      <c r="A139" s="56">
        <v>0.625</v>
      </c>
      <c r="B139" s="57">
        <v>43841</v>
      </c>
      <c r="C139" s="58">
        <v>1014</v>
      </c>
      <c r="D139" s="59"/>
    </row>
    <row r="140" spans="1:4" x14ac:dyDescent="0.25">
      <c r="A140" s="56">
        <v>0.66666666666666696</v>
      </c>
      <c r="B140" s="57">
        <v>43841</v>
      </c>
      <c r="C140" s="58">
        <v>1030</v>
      </c>
      <c r="D140" s="59"/>
    </row>
    <row r="141" spans="1:4" x14ac:dyDescent="0.25">
      <c r="A141" s="56">
        <v>0.70833333333333304</v>
      </c>
      <c r="B141" s="57">
        <v>43841</v>
      </c>
      <c r="C141" s="58">
        <v>940</v>
      </c>
      <c r="D141" s="59"/>
    </row>
    <row r="142" spans="1:4" x14ac:dyDescent="0.25">
      <c r="A142" s="56">
        <v>0.75</v>
      </c>
      <c r="B142" s="57">
        <v>43841</v>
      </c>
      <c r="C142" s="58">
        <v>924</v>
      </c>
      <c r="D142" s="59"/>
    </row>
    <row r="143" spans="1:4" x14ac:dyDescent="0.25">
      <c r="A143" s="56">
        <v>0.79166666666666696</v>
      </c>
      <c r="B143" s="57">
        <v>43841</v>
      </c>
      <c r="C143" s="58">
        <v>742</v>
      </c>
      <c r="D143" s="59"/>
    </row>
    <row r="144" spans="1:4" x14ac:dyDescent="0.25">
      <c r="A144" s="56">
        <v>0.83333333333333304</v>
      </c>
      <c r="B144" s="57">
        <v>43841</v>
      </c>
      <c r="C144" s="58">
        <v>637</v>
      </c>
      <c r="D144" s="59"/>
    </row>
    <row r="145" spans="1:4" x14ac:dyDescent="0.25">
      <c r="A145" s="56">
        <v>0.875</v>
      </c>
      <c r="B145" s="57">
        <v>43841</v>
      </c>
      <c r="C145" s="58">
        <v>629</v>
      </c>
      <c r="D145" s="59"/>
    </row>
    <row r="146" spans="1:4" x14ac:dyDescent="0.25">
      <c r="A146" s="56">
        <v>0.91666666666666696</v>
      </c>
      <c r="B146" s="57">
        <v>43841</v>
      </c>
      <c r="C146" s="58">
        <v>611</v>
      </c>
      <c r="D146" s="59"/>
    </row>
    <row r="147" spans="1:4" x14ac:dyDescent="0.25">
      <c r="A147" s="56">
        <v>0.95833333333333304</v>
      </c>
      <c r="B147" s="57">
        <v>43841</v>
      </c>
      <c r="C147" s="58">
        <v>493</v>
      </c>
      <c r="D147" s="59"/>
    </row>
    <row r="148" spans="1:4" x14ac:dyDescent="0.25">
      <c r="A148" s="56">
        <v>0</v>
      </c>
      <c r="B148" s="57">
        <v>43842</v>
      </c>
      <c r="C148" s="58">
        <v>438</v>
      </c>
      <c r="D148" s="59"/>
    </row>
    <row r="149" spans="1:4" x14ac:dyDescent="0.25">
      <c r="A149" s="56">
        <v>4.1666666666666664E-2</v>
      </c>
      <c r="B149" s="57">
        <v>43842</v>
      </c>
      <c r="C149" s="58">
        <v>377</v>
      </c>
      <c r="D149" s="59"/>
    </row>
    <row r="150" spans="1:4" x14ac:dyDescent="0.25">
      <c r="A150" s="56">
        <v>8.3333333333333301E-2</v>
      </c>
      <c r="B150" s="57">
        <v>43842</v>
      </c>
      <c r="C150" s="58">
        <v>439</v>
      </c>
      <c r="D150" s="59"/>
    </row>
    <row r="151" spans="1:4" x14ac:dyDescent="0.25">
      <c r="A151" s="56">
        <v>0.125</v>
      </c>
      <c r="B151" s="57">
        <v>43842</v>
      </c>
      <c r="C151" s="58">
        <v>280</v>
      </c>
      <c r="D151" s="59"/>
    </row>
    <row r="152" spans="1:4" x14ac:dyDescent="0.25">
      <c r="A152" s="56">
        <v>0.16666666666666699</v>
      </c>
      <c r="B152" s="57">
        <v>43842</v>
      </c>
      <c r="C152" s="58">
        <v>216</v>
      </c>
      <c r="D152" s="59"/>
    </row>
    <row r="153" spans="1:4" x14ac:dyDescent="0.25">
      <c r="A153" s="56">
        <v>0.20833333333333301</v>
      </c>
      <c r="B153" s="57">
        <v>43842</v>
      </c>
      <c r="C153" s="58">
        <v>209</v>
      </c>
      <c r="D153" s="59"/>
    </row>
    <row r="154" spans="1:4" x14ac:dyDescent="0.25">
      <c r="A154" s="56">
        <v>0.25</v>
      </c>
      <c r="B154" s="57">
        <v>43842</v>
      </c>
      <c r="C154" s="58">
        <v>195</v>
      </c>
      <c r="D154" s="59"/>
    </row>
    <row r="155" spans="1:4" x14ac:dyDescent="0.25">
      <c r="A155" s="56">
        <v>0.29166666666666702</v>
      </c>
      <c r="B155" s="57">
        <v>43842</v>
      </c>
      <c r="C155" s="58">
        <v>224</v>
      </c>
      <c r="D155" s="59"/>
    </row>
    <row r="156" spans="1:4" x14ac:dyDescent="0.25">
      <c r="A156" s="56">
        <v>0.33333333333333298</v>
      </c>
      <c r="B156" s="57">
        <v>43842</v>
      </c>
      <c r="C156" s="58">
        <v>274</v>
      </c>
      <c r="D156" s="59"/>
    </row>
    <row r="157" spans="1:4" x14ac:dyDescent="0.25">
      <c r="A157" s="56">
        <v>0.375</v>
      </c>
      <c r="B157" s="57">
        <v>43842</v>
      </c>
      <c r="C157" s="58">
        <v>375</v>
      </c>
      <c r="D157" s="59"/>
    </row>
    <row r="158" spans="1:4" x14ac:dyDescent="0.25">
      <c r="A158" s="56">
        <v>0.41666666666666702</v>
      </c>
      <c r="B158" s="57">
        <v>43842</v>
      </c>
      <c r="C158" s="58">
        <v>479</v>
      </c>
      <c r="D158" s="59"/>
    </row>
    <row r="159" spans="1:4" x14ac:dyDescent="0.25">
      <c r="A159" s="56">
        <v>0.45833333333333298</v>
      </c>
      <c r="B159" s="57">
        <v>43842</v>
      </c>
      <c r="C159" s="58">
        <v>522</v>
      </c>
      <c r="D159" s="59"/>
    </row>
    <row r="160" spans="1:4" x14ac:dyDescent="0.25">
      <c r="A160" s="56">
        <v>0.5</v>
      </c>
      <c r="B160" s="57">
        <v>43842</v>
      </c>
      <c r="C160" s="58">
        <v>650</v>
      </c>
      <c r="D160" s="59"/>
    </row>
    <row r="161" spans="1:4" x14ac:dyDescent="0.25">
      <c r="A161" s="56">
        <v>0.54166666666666696</v>
      </c>
      <c r="B161" s="57">
        <v>43842</v>
      </c>
      <c r="C161" s="58">
        <v>679</v>
      </c>
      <c r="D161" s="59"/>
    </row>
    <row r="162" spans="1:4" x14ac:dyDescent="0.25">
      <c r="A162" s="56">
        <v>0.58333333333333304</v>
      </c>
      <c r="B162" s="57">
        <v>43842</v>
      </c>
      <c r="C162" s="58">
        <v>671</v>
      </c>
      <c r="D162" s="59"/>
    </row>
    <row r="163" spans="1:4" x14ac:dyDescent="0.25">
      <c r="A163" s="56">
        <v>0.625</v>
      </c>
      <c r="B163" s="57">
        <v>43842</v>
      </c>
      <c r="C163" s="58">
        <v>684</v>
      </c>
      <c r="D163" s="59"/>
    </row>
    <row r="164" spans="1:4" x14ac:dyDescent="0.25">
      <c r="A164" s="56">
        <v>0.66666666666666696</v>
      </c>
      <c r="B164" s="57">
        <v>43842</v>
      </c>
      <c r="C164" s="58">
        <v>720</v>
      </c>
      <c r="D164" s="59"/>
    </row>
    <row r="165" spans="1:4" x14ac:dyDescent="0.25">
      <c r="A165" s="56">
        <v>0.70833333333333304</v>
      </c>
      <c r="B165" s="57">
        <v>43842</v>
      </c>
      <c r="C165" s="58">
        <v>689</v>
      </c>
      <c r="D165" s="59"/>
    </row>
    <row r="166" spans="1:4" x14ac:dyDescent="0.25">
      <c r="A166" s="56">
        <v>0.75</v>
      </c>
      <c r="B166" s="57">
        <v>43842</v>
      </c>
      <c r="C166" s="58">
        <v>739</v>
      </c>
      <c r="D166" s="59"/>
    </row>
    <row r="167" spans="1:4" x14ac:dyDescent="0.25">
      <c r="A167" s="56">
        <v>0.79166666666666696</v>
      </c>
      <c r="B167" s="57">
        <v>43842</v>
      </c>
      <c r="C167" s="58">
        <v>566</v>
      </c>
      <c r="D167" s="59"/>
    </row>
    <row r="168" spans="1:4" x14ac:dyDescent="0.25">
      <c r="A168" s="56">
        <v>0.83333333333333304</v>
      </c>
      <c r="B168" s="57">
        <v>43842</v>
      </c>
      <c r="C168" s="58">
        <v>487</v>
      </c>
      <c r="D168" s="59"/>
    </row>
    <row r="169" spans="1:4" x14ac:dyDescent="0.25">
      <c r="A169" s="56">
        <v>0.875</v>
      </c>
      <c r="B169" s="57">
        <v>43842</v>
      </c>
      <c r="C169" s="58">
        <v>403</v>
      </c>
      <c r="D169" s="59"/>
    </row>
    <row r="170" spans="1:4" x14ac:dyDescent="0.25">
      <c r="A170" s="56">
        <v>0.91666666666666696</v>
      </c>
      <c r="B170" s="57">
        <v>43842</v>
      </c>
      <c r="C170" s="58">
        <v>278</v>
      </c>
      <c r="D170" s="59"/>
    </row>
    <row r="171" spans="1:4" x14ac:dyDescent="0.25">
      <c r="A171" s="56">
        <v>0.95833333333333304</v>
      </c>
      <c r="B171" s="57">
        <v>43842</v>
      </c>
      <c r="C171" s="58">
        <v>239</v>
      </c>
      <c r="D171" s="59"/>
    </row>
  </sheetData>
  <pageMargins left="0.7" right="0.7" top="0.75" bottom="0.75" header="0.3" footer="0.3"/>
  <pageSetup paperSize="9" orientation="portrait" horizont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18"/>
  <sheetViews>
    <sheetView workbookViewId="0">
      <selection activeCell="C10" sqref="C10"/>
    </sheetView>
  </sheetViews>
  <sheetFormatPr defaultRowHeight="14.25" x14ac:dyDescent="0.2"/>
  <cols>
    <col min="1" max="1" width="18.85546875" style="63" customWidth="1"/>
    <col min="2" max="3" width="9.140625" style="63"/>
    <col min="4" max="4" width="12" style="63" customWidth="1"/>
    <col min="5" max="5" width="3.42578125" style="63" customWidth="1"/>
    <col min="6" max="16384" width="9.140625" style="63"/>
  </cols>
  <sheetData>
    <row r="1" spans="1:4" ht="20.25" x14ac:dyDescent="0.3">
      <c r="A1" s="62" t="s">
        <v>59</v>
      </c>
    </row>
    <row r="3" spans="1:4" ht="15" x14ac:dyDescent="0.25">
      <c r="A3" s="64" t="s">
        <v>29</v>
      </c>
      <c r="B3" s="11" t="s">
        <v>60</v>
      </c>
      <c r="C3" s="11" t="s">
        <v>61</v>
      </c>
      <c r="D3" s="11" t="s">
        <v>21</v>
      </c>
    </row>
    <row r="4" spans="1:4" x14ac:dyDescent="0.2">
      <c r="A4" s="65" t="s">
        <v>33</v>
      </c>
      <c r="B4" s="65">
        <v>100</v>
      </c>
      <c r="C4" s="65">
        <v>4000</v>
      </c>
      <c r="D4" s="66">
        <v>0.31</v>
      </c>
    </row>
    <row r="5" spans="1:4" x14ac:dyDescent="0.2">
      <c r="A5" s="67" t="s">
        <v>34</v>
      </c>
      <c r="B5" s="67">
        <v>120</v>
      </c>
      <c r="C5" s="67">
        <v>2000</v>
      </c>
      <c r="D5" s="68">
        <v>0.13</v>
      </c>
    </row>
    <row r="6" spans="1:4" x14ac:dyDescent="0.2">
      <c r="A6" s="69" t="s">
        <v>62</v>
      </c>
      <c r="B6" s="65">
        <v>250</v>
      </c>
      <c r="C6" s="65">
        <v>5000</v>
      </c>
      <c r="D6" s="70">
        <v>0.13</v>
      </c>
    </row>
    <row r="7" spans="1:4" x14ac:dyDescent="0.2">
      <c r="A7" s="71" t="s">
        <v>63</v>
      </c>
      <c r="B7" s="67">
        <v>700</v>
      </c>
      <c r="C7" s="67">
        <v>5000</v>
      </c>
      <c r="D7" s="72">
        <v>0.18</v>
      </c>
    </row>
    <row r="8" spans="1:4" x14ac:dyDescent="0.2">
      <c r="A8" s="73" t="s">
        <v>64</v>
      </c>
      <c r="B8" s="65">
        <v>520</v>
      </c>
      <c r="C8" s="65">
        <v>5000</v>
      </c>
      <c r="D8" s="74">
        <v>0.08</v>
      </c>
    </row>
    <row r="9" spans="1:4" x14ac:dyDescent="0.2">
      <c r="A9" s="75" t="s">
        <v>65</v>
      </c>
      <c r="B9" s="67">
        <v>400</v>
      </c>
      <c r="C9" s="67">
        <v>4000</v>
      </c>
      <c r="D9" s="76">
        <v>0.12</v>
      </c>
    </row>
    <row r="10" spans="1:4" x14ac:dyDescent="0.2">
      <c r="A10" s="77" t="s">
        <v>66</v>
      </c>
      <c r="B10" s="65">
        <v>200</v>
      </c>
      <c r="C10" s="65">
        <v>3000</v>
      </c>
      <c r="D10" s="78">
        <v>0.05</v>
      </c>
    </row>
    <row r="18" spans="2:2" ht="15" x14ac:dyDescent="0.25">
      <c r="B1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21</vt:i4>
      </vt:variant>
    </vt:vector>
  </HeadingPairs>
  <TitlesOfParts>
    <vt:vector size="21" baseType="lpstr">
      <vt:lpstr>Круговая</vt:lpstr>
      <vt:lpstr>ЗАДАНИЕ1</vt:lpstr>
      <vt:lpstr>Термометр</vt:lpstr>
      <vt:lpstr>ЗАДАНИЕ2</vt:lpstr>
      <vt:lpstr>Спидометр 1</vt:lpstr>
      <vt:lpstr>Спидометр 2</vt:lpstr>
      <vt:lpstr>Пузырьковая 1</vt:lpstr>
      <vt:lpstr>Пузырьковая 2</vt:lpstr>
      <vt:lpstr>Пузырьковая 3</vt:lpstr>
      <vt:lpstr>ЗАДАНИЕ3</vt:lpstr>
      <vt:lpstr>Гант 1(УФ)</vt:lpstr>
      <vt:lpstr>Гант 1 (УФ проф)</vt:lpstr>
      <vt:lpstr>Гант 1 (УФ раб.день)</vt:lpstr>
      <vt:lpstr>Гант 2 (Диаграмма)</vt:lpstr>
      <vt:lpstr>Гант 2 (Диаграмма %)</vt:lpstr>
      <vt:lpstr>Гант 3 (календарь проекта)</vt:lpstr>
      <vt:lpstr>Торнадо 1</vt:lpstr>
      <vt:lpstr>ЗАДАНИЕ4</vt:lpstr>
      <vt:lpstr>Водопад 1</vt:lpstr>
      <vt:lpstr>Водопад 2</vt:lpstr>
      <vt:lpstr>ЗАДАНИЕ5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Yakushev</dc:creator>
  <cp:lastModifiedBy>Admin</cp:lastModifiedBy>
  <dcterms:created xsi:type="dcterms:W3CDTF">2016-05-13T11:27:31Z</dcterms:created>
  <dcterms:modified xsi:type="dcterms:W3CDTF">2023-06-15T14:49:02Z</dcterms:modified>
</cp:coreProperties>
</file>