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Torbita DA\DA project\"/>
    </mc:Choice>
  </mc:AlternateContent>
  <bookViews>
    <workbookView xWindow="0" yWindow="0" windowWidth="19368" windowHeight="9192" activeTab="2"/>
  </bookViews>
  <sheets>
    <sheet name="screentime_analysis" sheetId="1" r:id="rId1"/>
    <sheet name="Pivot table" sheetId="3" r:id="rId2"/>
    <sheet name="Dashboard" sheetId="4" r:id="rId3"/>
    <sheet name="Data Validation" sheetId="2" r:id="rId4"/>
    <sheet name="Lookup" sheetId="5" r:id="rId5"/>
  </sheets>
  <definedNames>
    <definedName name="_xlchart.v1.0" hidden="1">screentime_analysis!$A$2:$B$201</definedName>
    <definedName name="_xlchart.v1.1" hidden="1">screentime_analysis!$A$2:$B$201</definedName>
    <definedName name="_xlchart.v1.2" hidden="1">screentime_analysis!$A$2:$B$201</definedName>
    <definedName name="_xlchart.v1.3" hidden="1">screentime_analysis!$C$1</definedName>
    <definedName name="_xlchart.v1.4" hidden="1">screentime_analysis!$C$2:$C$201</definedName>
    <definedName name="_xlchart.v1.5" hidden="1">screentime_analysis!$D$1</definedName>
    <definedName name="_xlchart.v1.6" hidden="1">screentime_analysis!$D$2:$D$201</definedName>
    <definedName name="_xlchart.v1.7" hidden="1">screentime_analysis!$E$1</definedName>
    <definedName name="_xlchart.v1.8" hidden="1">screentime_analysis!$E$2:$E$201</definedName>
    <definedName name="_xlcn.LinkedTable_Table11" hidden="1">Table1[]</definedName>
    <definedName name="_xlcn.WorksheetConnection_screentime_analysisA1E2011" hidden="1">screentime_analysis!$A$1:$E$201</definedName>
    <definedName name="_xlcn.WorksheetConnection_screentime_analysisA1G2011" hidden="1">screentime_analysis!$A$1:$G$201</definedName>
    <definedName name="Slicer_App">#N/A</definedName>
    <definedName name="Slicer_Week_name">#N/A</definedName>
  </definedNames>
  <calcPr calcId="162913"/>
  <pivotCaches>
    <pivotCache cacheId="1157" r:id="rId6"/>
    <pivotCache cacheId="1750" r:id="rId7"/>
    <pivotCache cacheId="1753" r:id="rId8"/>
    <pivotCache cacheId="1756" r:id="rId9"/>
    <pivotCache cacheId="1759" r:id="rId10"/>
    <pivotCache cacheId="1762" r:id="rId11"/>
    <pivotCache cacheId="1765" r:id="rId12"/>
    <pivotCache cacheId="1768" r:id="rId13"/>
  </pivotCaches>
  <fileRecoveryPr repairLoad="1"/>
  <extLst>
    <ext xmlns:x14="http://schemas.microsoft.com/office/spreadsheetml/2009/9/main" uri="{876F7934-8845-4945-9796-88D515C7AA90}">
      <x14:pivotCaches>
        <pivotCache cacheId="1144" r:id="rId14"/>
        <pivotCache cacheId="128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dfecee9e-2b66-423a-9388-b5095c96e28c" name="Sheet1" connection="Excel Screen time for power pivot"/>
          <x15:modelTable id="Range1" name="Range1" connection="WorksheetConnection_screentime_analysis!$A$1:$G$201"/>
          <x15:modelTable id="Range" name="Range" connection="WorksheetConnection_screentime_analysis!$A$1:$E$201"/>
          <x15:modelTable id="Table1" name="Table1" connection="LinkedTable_Table1"/>
        </x15:modelTables>
      </x15:dataModel>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 i="5"/>
  <c r="H25" i="5"/>
  <c r="H26" i="5"/>
  <c r="H19" i="5"/>
  <c r="H20" i="5"/>
  <c r="H21" i="5"/>
  <c r="H22" i="5"/>
  <c r="H23" i="5"/>
  <c r="H24" i="5"/>
  <c r="J3" i="5" l="1"/>
  <c r="I3" i="5"/>
  <c r="L27" i="3" l="1"/>
  <c r="G13" i="4" s="1"/>
  <c r="K27" i="3"/>
  <c r="F13" i="4" s="1"/>
  <c r="F16" i="3"/>
  <c r="E16" i="3"/>
  <c r="I19" i="3"/>
  <c r="T13" i="4" s="1"/>
  <c r="H19" i="3"/>
  <c r="S13" i="4" s="1"/>
  <c r="O5" i="2" l="1"/>
  <c r="N5" i="2"/>
  <c r="O4" i="2"/>
  <c r="N4" i="2"/>
  <c r="O3" i="2"/>
  <c r="F4" i="3"/>
  <c r="G12" i="4" s="1"/>
  <c r="E4" i="3"/>
  <c r="F12" i="4" s="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N3" i="1"/>
  <c r="M3" i="1"/>
  <c r="L3" i="1"/>
  <c r="K3" i="1"/>
  <c r="J3" i="1"/>
  <c r="I3" i="1"/>
  <c r="G3" i="1"/>
  <c r="F3" i="1"/>
  <c r="G2" i="1"/>
  <c r="F2" i="1"/>
</calcChain>
</file>

<file path=xl/connections.xml><?xml version="1.0" encoding="utf-8"?>
<connections xmlns="http://schemas.openxmlformats.org/spreadsheetml/2006/main">
  <connection id="1" name="Excel Screen time for power pivot" type="100" refreshedVersion="6">
    <extLst>
      <ext xmlns:x15="http://schemas.microsoft.com/office/spreadsheetml/2010/11/main" uri="{DE250136-89BD-433C-8126-D09CA5730AF9}">
        <x15:connection id="a868c0ba-fff2-4b61-b938-852fb5e0de6e"/>
      </ext>
    </extLst>
  </connection>
  <connection id="2"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screentime_analysis!$A$1:$E$201" type="102" refreshedVersion="6" minRefreshableVersion="5">
    <extLst>
      <ext xmlns:x15="http://schemas.microsoft.com/office/spreadsheetml/2010/11/main" uri="{DE250136-89BD-433C-8126-D09CA5730AF9}">
        <x15:connection id="Range" autoDelete="1">
          <x15:rangePr sourceName="_xlcn.WorksheetConnection_screentime_analysisA1E2011"/>
        </x15:connection>
      </ext>
    </extLst>
  </connection>
  <connection id="5" name="WorksheetConnection_screentime_analysis!$A$1:$G$201" type="102" refreshedVersion="6" minRefreshableVersion="5">
    <extLst>
      <ext xmlns:x15="http://schemas.microsoft.com/office/spreadsheetml/2010/11/main" uri="{DE250136-89BD-433C-8126-D09CA5730AF9}">
        <x15:connection id="Range1" autoDelete="1">
          <x15:rangePr sourceName="_xlcn.WorksheetConnection_screentime_analysisA1G2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Date].[All]}"/>
  </metadataStrings>
  <mdxMetadata count="1">
    <mdx n="0" f="s">
      <ms ns="1" c="0"/>
    </mdx>
  </mdxMetadata>
  <valueMetadata count="1">
    <bk>
      <rc t="1" v="0"/>
    </bk>
  </valueMetadata>
</metadata>
</file>

<file path=xl/sharedStrings.xml><?xml version="1.0" encoding="utf-8"?>
<sst xmlns="http://schemas.openxmlformats.org/spreadsheetml/2006/main" count="566" uniqueCount="53">
  <si>
    <t>Date</t>
  </si>
  <si>
    <t>App</t>
  </si>
  <si>
    <t>Usage (minutes)</t>
  </si>
  <si>
    <t>Notifications</t>
  </si>
  <si>
    <t>Times Opened</t>
  </si>
  <si>
    <t>Instagram</t>
  </si>
  <si>
    <t>X</t>
  </si>
  <si>
    <t>WhatsApp</t>
  </si>
  <si>
    <t>8 Ball Pool</t>
  </si>
  <si>
    <t>Safari</t>
  </si>
  <si>
    <t>Netflix</t>
  </si>
  <si>
    <t>Facebook</t>
  </si>
  <si>
    <t>LinkedIn</t>
  </si>
  <si>
    <t>P3456</t>
  </si>
  <si>
    <t>g5889</t>
  </si>
  <si>
    <t xml:space="preserve">
</t>
  </si>
  <si>
    <t>JPN5789</t>
  </si>
  <si>
    <t>JPN4833</t>
  </si>
  <si>
    <t>Bag</t>
  </si>
  <si>
    <t>Wind</t>
  </si>
  <si>
    <t>SUMIF</t>
  </si>
  <si>
    <t>SUMIFS</t>
  </si>
  <si>
    <t>COUNTIF</t>
  </si>
  <si>
    <t>COUNTIFS</t>
  </si>
  <si>
    <t>AVERAGEIF</t>
  </si>
  <si>
    <t>AVERAGEIFS</t>
  </si>
  <si>
    <t>Row Labels</t>
  </si>
  <si>
    <t>Sum of Usage (minutes)</t>
  </si>
  <si>
    <t>All</t>
  </si>
  <si>
    <t>Sum of Notifications</t>
  </si>
  <si>
    <t>Week number</t>
  </si>
  <si>
    <t>Week name</t>
  </si>
  <si>
    <t xml:space="preserve">Sum of usage </t>
  </si>
  <si>
    <t xml:space="preserve">Avg usage </t>
  </si>
  <si>
    <t xml:space="preserve">Sum of Notification </t>
  </si>
  <si>
    <t>Avg notification</t>
  </si>
  <si>
    <t>Sum of Times Opened</t>
  </si>
  <si>
    <t>Sum of times opened</t>
  </si>
  <si>
    <t>Avg times opened</t>
  </si>
  <si>
    <t>First Week</t>
  </si>
  <si>
    <t>Fourth Week</t>
  </si>
  <si>
    <t>Second Week</t>
  </si>
  <si>
    <t>Third Week</t>
  </si>
  <si>
    <t>Category</t>
  </si>
  <si>
    <t>Low</t>
  </si>
  <si>
    <t>Medium</t>
  </si>
  <si>
    <t>High</t>
  </si>
  <si>
    <t xml:space="preserve">       </t>
  </si>
  <si>
    <t xml:space="preserve">          </t>
  </si>
  <si>
    <t xml:space="preserve">    </t>
  </si>
  <si>
    <t>SN</t>
  </si>
  <si>
    <t xml:space="preserve">Usage minutes </t>
  </si>
  <si>
    <t>Lookup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</si>
</sst>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4" tint="-0.249977111117893"/>
      <name val="Calibri"/>
      <family val="2"/>
      <scheme val="minor"/>
    </font>
    <font>
      <b/>
      <sz val="16"/>
      <color theme="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14" fontId="0" fillId="0" borderId="0" xfId="0" applyNumberFormat="1"/>
    <xf numFmtId="0" fontId="0" fillId="0" borderId="0" xfId="0"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164" fontId="18" fillId="0" borderId="0" xfId="0" applyNumberFormat="1" applyFont="1"/>
    <xf numFmtId="0" fontId="19" fillId="0" borderId="0" xfId="0" applyFont="1"/>
    <xf numFmtId="2" fontId="0" fillId="0" borderId="0" xfId="0" applyNumberFormat="1"/>
    <xf numFmtId="2" fontId="18" fillId="0" borderId="0" xfId="0" applyNumberFormat="1" applyFont="1"/>
    <xf numFmtId="0" fontId="0" fillId="0" borderId="0" xfId="0" applyAlignment="1">
      <alignment horizontal="left" inden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9" formatCode="dd/mm/yy"/>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[screentime_analysis excel project (Final).xlsx]Pivot table!PivotTable7</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App</a:t>
            </a:r>
            <a:r>
              <a:rPr lang="en-US" baseline="0"/>
              <a:t> usage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table'!$N$2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FAD-4D0D-8ADB-10190CB6D7B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FAD-4D0D-8ADB-10190CB6D7B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FAD-4D0D-8ADB-10190CB6D7B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FAD-4D0D-8ADB-10190CB6D7B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FAD-4D0D-8ADB-10190CB6D7B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FAD-4D0D-8ADB-10190CB6D7BD}"/>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FAD-4D0D-8ADB-10190CB6D7BD}"/>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FAD-4D0D-8ADB-10190CB6D7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table'!$M$3:$M$10</c:f>
              <c:strCache>
                <c:ptCount val="8"/>
                <c:pt idx="0">
                  <c:v>8 Ball Pool</c:v>
                </c:pt>
                <c:pt idx="1">
                  <c:v>Facebook</c:v>
                </c:pt>
                <c:pt idx="2">
                  <c:v>Instagram</c:v>
                </c:pt>
                <c:pt idx="3">
                  <c:v>LinkedIn</c:v>
                </c:pt>
                <c:pt idx="4">
                  <c:v>Netflix</c:v>
                </c:pt>
                <c:pt idx="5">
                  <c:v>Safari</c:v>
                </c:pt>
                <c:pt idx="6">
                  <c:v>WhatsApp</c:v>
                </c:pt>
                <c:pt idx="7">
                  <c:v>X</c:v>
                </c:pt>
              </c:strCache>
            </c:strRef>
          </c:cat>
          <c:val>
            <c:numRef>
              <c:f>'Pivot table'!$N$3:$N$10</c:f>
              <c:numCache>
                <c:formatCode>General</c:formatCode>
                <c:ptCount val="8"/>
                <c:pt idx="0">
                  <c:v>452</c:v>
                </c:pt>
                <c:pt idx="1">
                  <c:v>842</c:v>
                </c:pt>
                <c:pt idx="2">
                  <c:v>1898</c:v>
                </c:pt>
                <c:pt idx="3">
                  <c:v>390</c:v>
                </c:pt>
                <c:pt idx="4">
                  <c:v>1819</c:v>
                </c:pt>
                <c:pt idx="5">
                  <c:v>270</c:v>
                </c:pt>
                <c:pt idx="6">
                  <c:v>1204</c:v>
                </c:pt>
                <c:pt idx="7">
                  <c:v>675</c:v>
                </c:pt>
              </c:numCache>
            </c:numRef>
          </c:val>
          <c:extLst>
            <c:ext xmlns:c16="http://schemas.microsoft.com/office/drawing/2014/chart" uri="{C3380CC4-5D6E-409C-BE32-E72D297353CC}">
              <c16:uniqueId val="{00000010-3FAD-4D0D-8ADB-10190CB6D7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[screentime_analysis excel project (Final).xlsx]Pivot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Notification</a:t>
            </a:r>
            <a:r>
              <a:rPr lang="en-US" baseline="0"/>
              <a:t> by app</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table'!$H$27:$H$34</c:f>
              <c:strCache>
                <c:ptCount val="8"/>
                <c:pt idx="0">
                  <c:v>8 Ball Pool</c:v>
                </c:pt>
                <c:pt idx="1">
                  <c:v>Facebook</c:v>
                </c:pt>
                <c:pt idx="2">
                  <c:v>Instagram</c:v>
                </c:pt>
                <c:pt idx="3">
                  <c:v>LinkedIn</c:v>
                </c:pt>
                <c:pt idx="4">
                  <c:v>Netflix</c:v>
                </c:pt>
                <c:pt idx="5">
                  <c:v>Safari</c:v>
                </c:pt>
                <c:pt idx="6">
                  <c:v>WhatsApp</c:v>
                </c:pt>
                <c:pt idx="7">
                  <c:v>X</c:v>
                </c:pt>
              </c:strCache>
            </c:strRef>
          </c:cat>
          <c:val>
            <c:numRef>
              <c:f>'Pivot table'!$I$27:$I$34</c:f>
              <c:numCache>
                <c:formatCode>General</c:formatCode>
                <c:ptCount val="8"/>
                <c:pt idx="0">
                  <c:v>113</c:v>
                </c:pt>
                <c:pt idx="1">
                  <c:v>993</c:v>
                </c:pt>
                <c:pt idx="2">
                  <c:v>1245</c:v>
                </c:pt>
                <c:pt idx="3">
                  <c:v>223</c:v>
                </c:pt>
                <c:pt idx="4">
                  <c:v>11</c:v>
                </c:pt>
                <c:pt idx="5">
                  <c:v>18</c:v>
                </c:pt>
                <c:pt idx="6">
                  <c:v>2498</c:v>
                </c:pt>
                <c:pt idx="7">
                  <c:v>646</c:v>
                </c:pt>
              </c:numCache>
            </c:numRef>
          </c:val>
          <c:extLst>
            <c:ext xmlns:c16="http://schemas.microsoft.com/office/drawing/2014/chart" uri="{C3380CC4-5D6E-409C-BE32-E72D297353CC}">
              <c16:uniqueId val="{00000000-E658-46E7-87E9-60991F28880D}"/>
            </c:ext>
          </c:extLst>
        </c:ser>
        <c:dLbls>
          <c:showLegendKey val="0"/>
          <c:showVal val="1"/>
          <c:showCatName val="0"/>
          <c:showSerName val="0"/>
          <c:showPercent val="0"/>
          <c:showBubbleSize val="0"/>
        </c:dLbls>
        <c:gapWidth val="150"/>
        <c:shape val="box"/>
        <c:axId val="2006163632"/>
        <c:axId val="2006164880"/>
        <c:axId val="0"/>
      </c:bar3DChart>
      <c:catAx>
        <c:axId val="20061636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6164880"/>
        <c:crosses val="autoZero"/>
        <c:auto val="1"/>
        <c:lblAlgn val="ctr"/>
        <c:lblOffset val="100"/>
        <c:noMultiLvlLbl val="0"/>
      </c:catAx>
      <c:valAx>
        <c:axId val="2006164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616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[screentime_analysis excel project (Final).xlsx]Pivot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Times  opened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table'!$F$18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table'!$E$19:$E$26</c:f>
              <c:strCache>
                <c:ptCount val="8"/>
                <c:pt idx="0">
                  <c:v>8 Ball Pool</c:v>
                </c:pt>
                <c:pt idx="1">
                  <c:v>Facebook</c:v>
                </c:pt>
                <c:pt idx="2">
                  <c:v>Instagram</c:v>
                </c:pt>
                <c:pt idx="3">
                  <c:v>LinkedIn</c:v>
                </c:pt>
                <c:pt idx="4">
                  <c:v>Netflix</c:v>
                </c:pt>
                <c:pt idx="5">
                  <c:v>Safari</c:v>
                </c:pt>
                <c:pt idx="6">
                  <c:v>WhatsApp</c:v>
                </c:pt>
                <c:pt idx="7">
                  <c:v>X</c:v>
                </c:pt>
              </c:strCache>
            </c:strRef>
          </c:cat>
          <c:val>
            <c:numRef>
              <c:f>'Pivot table'!$F$19:$F$26</c:f>
              <c:numCache>
                <c:formatCode>General</c:formatCode>
                <c:ptCount val="8"/>
                <c:pt idx="0">
                  <c:v>182</c:v>
                </c:pt>
                <c:pt idx="1">
                  <c:v>755</c:v>
                </c:pt>
                <c:pt idx="2">
                  <c:v>1039</c:v>
                </c:pt>
                <c:pt idx="3">
                  <c:v>119</c:v>
                </c:pt>
                <c:pt idx="4">
                  <c:v>64</c:v>
                </c:pt>
                <c:pt idx="5">
                  <c:v>132</c:v>
                </c:pt>
                <c:pt idx="6">
                  <c:v>1706</c:v>
                </c:pt>
                <c:pt idx="7">
                  <c:v>329</c:v>
                </c:pt>
              </c:numCache>
            </c:numRef>
          </c:val>
          <c:extLst>
            <c:ext xmlns:c16="http://schemas.microsoft.com/office/drawing/2014/chart" uri="{C3380CC4-5D6E-409C-BE32-E72D297353CC}">
              <c16:uniqueId val="{00000000-5051-479E-9C8D-C21BB2EC64D6}"/>
            </c:ext>
          </c:extLst>
        </c:ser>
        <c:dLbls>
          <c:showLegendKey val="0"/>
          <c:showVal val="0"/>
          <c:showCatName val="0"/>
          <c:showSerName val="0"/>
          <c:showPercent val="0"/>
          <c:showBubbleSize val="0"/>
        </c:dLbls>
        <c:gapWidth val="115"/>
        <c:overlap val="-20"/>
        <c:axId val="2001050096"/>
        <c:axId val="2001032208"/>
      </c:barChart>
      <c:catAx>
        <c:axId val="2001050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32208"/>
        <c:crosses val="autoZero"/>
        <c:auto val="1"/>
        <c:lblAlgn val="ctr"/>
        <c:lblOffset val="100"/>
        <c:noMultiLvlLbl val="0"/>
      </c:catAx>
      <c:valAx>
        <c:axId val="200103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50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[screentime_analysis excel project (Final).xlsx]Pivot table!PivotTable6</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App</a:t>
            </a:r>
            <a:r>
              <a:rPr lang="en-US" sz="1600" b="1" baseline="0"/>
              <a:t> u</a:t>
            </a:r>
            <a:r>
              <a:rPr lang="en-US" sz="1600" b="1"/>
              <a:t>sage</a:t>
            </a:r>
            <a:r>
              <a:rPr lang="en-US" sz="1600" b="1" baseline="0"/>
              <a:t> per week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table'!$G$37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table'!$F$38:$F$77</c:f>
              <c:multiLvlStrCache>
                <c:ptCount val="32"/>
                <c:lvl>
                  <c:pt idx="0">
                    <c:v>First Week</c:v>
                  </c:pt>
                  <c:pt idx="1">
                    <c:v>Fourth Week</c:v>
                  </c:pt>
                  <c:pt idx="2">
                    <c:v>Second Week</c:v>
                  </c:pt>
                  <c:pt idx="3">
                    <c:v>Third Week</c:v>
                  </c:pt>
                  <c:pt idx="4">
                    <c:v>First Week</c:v>
                  </c:pt>
                  <c:pt idx="5">
                    <c:v>Fourth Week</c:v>
                  </c:pt>
                  <c:pt idx="6">
                    <c:v>Second Week</c:v>
                  </c:pt>
                  <c:pt idx="7">
                    <c:v>Third Week</c:v>
                  </c:pt>
                  <c:pt idx="8">
                    <c:v>First Week</c:v>
                  </c:pt>
                  <c:pt idx="9">
                    <c:v>Fourth Week</c:v>
                  </c:pt>
                  <c:pt idx="10">
                    <c:v>Second Week</c:v>
                  </c:pt>
                  <c:pt idx="11">
                    <c:v>Third Week</c:v>
                  </c:pt>
                  <c:pt idx="12">
                    <c:v>First Week</c:v>
                  </c:pt>
                  <c:pt idx="13">
                    <c:v>Fourth Week</c:v>
                  </c:pt>
                  <c:pt idx="14">
                    <c:v>Second Week</c:v>
                  </c:pt>
                  <c:pt idx="15">
                    <c:v>Third Week</c:v>
                  </c:pt>
                  <c:pt idx="16">
                    <c:v>First Week</c:v>
                  </c:pt>
                  <c:pt idx="17">
                    <c:v>Fourth Week</c:v>
                  </c:pt>
                  <c:pt idx="18">
                    <c:v>Second Week</c:v>
                  </c:pt>
                  <c:pt idx="19">
                    <c:v>Third Week</c:v>
                  </c:pt>
                  <c:pt idx="20">
                    <c:v>First Week</c:v>
                  </c:pt>
                  <c:pt idx="21">
                    <c:v>Fourth Week</c:v>
                  </c:pt>
                  <c:pt idx="22">
                    <c:v>Second Week</c:v>
                  </c:pt>
                  <c:pt idx="23">
                    <c:v>Third Week</c:v>
                  </c:pt>
                  <c:pt idx="24">
                    <c:v>First Week</c:v>
                  </c:pt>
                  <c:pt idx="25">
                    <c:v>Fourth Week</c:v>
                  </c:pt>
                  <c:pt idx="26">
                    <c:v>Second Week</c:v>
                  </c:pt>
                  <c:pt idx="27">
                    <c:v>Third Week</c:v>
                  </c:pt>
                  <c:pt idx="28">
                    <c:v>First Week</c:v>
                  </c:pt>
                  <c:pt idx="29">
                    <c:v>Fourth Week</c:v>
                  </c:pt>
                  <c:pt idx="30">
                    <c:v>Second Week</c:v>
                  </c:pt>
                  <c:pt idx="31">
                    <c:v>Third Week</c:v>
                  </c:pt>
                </c:lvl>
                <c:lvl>
                  <c:pt idx="0">
                    <c:v>8 Ball Pool</c:v>
                  </c:pt>
                  <c:pt idx="4">
                    <c:v>Facebook</c:v>
                  </c:pt>
                  <c:pt idx="8">
                    <c:v>Instagram</c:v>
                  </c:pt>
                  <c:pt idx="12">
                    <c:v>LinkedIn</c:v>
                  </c:pt>
                  <c:pt idx="16">
                    <c:v>Netflix</c:v>
                  </c:pt>
                  <c:pt idx="20">
                    <c:v>Safari</c:v>
                  </c:pt>
                  <c:pt idx="24">
                    <c:v>WhatsApp</c:v>
                  </c:pt>
                  <c:pt idx="28">
                    <c:v>X</c:v>
                  </c:pt>
                </c:lvl>
              </c:multiLvlStrCache>
            </c:multiLvlStrRef>
          </c:cat>
          <c:val>
            <c:numRef>
              <c:f>'Pivot table'!$G$38:$G$77</c:f>
              <c:numCache>
                <c:formatCode>General</c:formatCode>
                <c:ptCount val="32"/>
                <c:pt idx="0">
                  <c:v>118</c:v>
                </c:pt>
                <c:pt idx="1">
                  <c:v>232</c:v>
                </c:pt>
                <c:pt idx="2">
                  <c:v>62</c:v>
                </c:pt>
                <c:pt idx="3">
                  <c:v>40</c:v>
                </c:pt>
                <c:pt idx="4">
                  <c:v>146</c:v>
                </c:pt>
                <c:pt idx="5">
                  <c:v>188</c:v>
                </c:pt>
                <c:pt idx="6">
                  <c:v>248</c:v>
                </c:pt>
                <c:pt idx="7">
                  <c:v>260</c:v>
                </c:pt>
                <c:pt idx="8">
                  <c:v>199</c:v>
                </c:pt>
                <c:pt idx="9">
                  <c:v>666</c:v>
                </c:pt>
                <c:pt idx="10">
                  <c:v>441</c:v>
                </c:pt>
                <c:pt idx="11">
                  <c:v>592</c:v>
                </c:pt>
                <c:pt idx="12">
                  <c:v>82</c:v>
                </c:pt>
                <c:pt idx="13">
                  <c:v>137</c:v>
                </c:pt>
                <c:pt idx="14">
                  <c:v>73</c:v>
                </c:pt>
                <c:pt idx="15">
                  <c:v>98</c:v>
                </c:pt>
                <c:pt idx="16">
                  <c:v>508</c:v>
                </c:pt>
                <c:pt idx="17">
                  <c:v>418</c:v>
                </c:pt>
                <c:pt idx="18">
                  <c:v>354</c:v>
                </c:pt>
                <c:pt idx="19">
                  <c:v>539</c:v>
                </c:pt>
                <c:pt idx="20">
                  <c:v>48</c:v>
                </c:pt>
                <c:pt idx="21">
                  <c:v>143</c:v>
                </c:pt>
                <c:pt idx="22">
                  <c:v>49</c:v>
                </c:pt>
                <c:pt idx="23">
                  <c:v>30</c:v>
                </c:pt>
                <c:pt idx="24">
                  <c:v>132</c:v>
                </c:pt>
                <c:pt idx="25">
                  <c:v>478</c:v>
                </c:pt>
                <c:pt idx="26">
                  <c:v>173</c:v>
                </c:pt>
                <c:pt idx="27">
                  <c:v>421</c:v>
                </c:pt>
                <c:pt idx="28">
                  <c:v>246</c:v>
                </c:pt>
                <c:pt idx="29">
                  <c:v>234</c:v>
                </c:pt>
                <c:pt idx="30">
                  <c:v>173</c:v>
                </c:pt>
                <c:pt idx="31">
                  <c:v>22</c:v>
                </c:pt>
              </c:numCache>
            </c:numRef>
          </c:val>
          <c:smooth val="0"/>
          <c:extLst>
            <c:ext xmlns:c16="http://schemas.microsoft.com/office/drawing/2014/chart" uri="{C3380CC4-5D6E-409C-BE32-E72D297353CC}">
              <c16:uniqueId val="{00000000-F161-4E5D-B49D-28ADADCCB447}"/>
            </c:ext>
          </c:extLst>
        </c:ser>
        <c:dLbls>
          <c:showLegendKey val="0"/>
          <c:showVal val="0"/>
          <c:showCatName val="0"/>
          <c:showSerName val="0"/>
          <c:showPercent val="0"/>
          <c:showBubbleSize val="0"/>
        </c:dLbls>
        <c:marker val="1"/>
        <c:smooth val="0"/>
        <c:axId val="2001035952"/>
        <c:axId val="2001038864"/>
      </c:lineChart>
      <c:catAx>
        <c:axId val="20010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38864"/>
        <c:crosses val="autoZero"/>
        <c:auto val="1"/>
        <c:lblAlgn val="ctr"/>
        <c:lblOffset val="100"/>
        <c:noMultiLvlLbl val="0"/>
      </c:catAx>
      <c:valAx>
        <c:axId val="200103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3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[screentime_analysis excel project (Final).xlsx]Pivot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App</a:t>
            </a:r>
            <a:r>
              <a:rPr lang="en-US" sz="1600" b="1" baseline="0">
                <a:solidFill>
                  <a:schemeClr val="tx1"/>
                </a:solidFill>
              </a:rPr>
              <a:t> notification per week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table'!$I$38</c:f>
              <c:strCache>
                <c:ptCount val="1"/>
                <c:pt idx="0">
                  <c:v>Total</c:v>
                </c:pt>
              </c:strCache>
            </c:strRef>
          </c:tx>
          <c:spPr>
            <a:solidFill>
              <a:schemeClr val="accent1"/>
            </a:solidFill>
            <a:ln>
              <a:noFill/>
            </a:ln>
            <a:effectLst/>
            <a:sp3d/>
          </c:spPr>
          <c:invertIfNegative val="0"/>
          <c:cat>
            <c:multiLvlStrRef>
              <c:f>'Pivot table'!$H$39:$H$78</c:f>
              <c:multiLvlStrCache>
                <c:ptCount val="32"/>
                <c:lvl>
                  <c:pt idx="0">
                    <c:v>First Week</c:v>
                  </c:pt>
                  <c:pt idx="1">
                    <c:v>Fourth Week</c:v>
                  </c:pt>
                  <c:pt idx="2">
                    <c:v>Second Week</c:v>
                  </c:pt>
                  <c:pt idx="3">
                    <c:v>Third Week</c:v>
                  </c:pt>
                  <c:pt idx="4">
                    <c:v>First Week</c:v>
                  </c:pt>
                  <c:pt idx="5">
                    <c:v>Fourth Week</c:v>
                  </c:pt>
                  <c:pt idx="6">
                    <c:v>Second Week</c:v>
                  </c:pt>
                  <c:pt idx="7">
                    <c:v>Third Week</c:v>
                  </c:pt>
                  <c:pt idx="8">
                    <c:v>First Week</c:v>
                  </c:pt>
                  <c:pt idx="9">
                    <c:v>Fourth Week</c:v>
                  </c:pt>
                  <c:pt idx="10">
                    <c:v>Second Week</c:v>
                  </c:pt>
                  <c:pt idx="11">
                    <c:v>Third Week</c:v>
                  </c:pt>
                  <c:pt idx="12">
                    <c:v>First Week</c:v>
                  </c:pt>
                  <c:pt idx="13">
                    <c:v>Fourth Week</c:v>
                  </c:pt>
                  <c:pt idx="14">
                    <c:v>Second Week</c:v>
                  </c:pt>
                  <c:pt idx="15">
                    <c:v>Third Week</c:v>
                  </c:pt>
                  <c:pt idx="16">
                    <c:v>First Week</c:v>
                  </c:pt>
                  <c:pt idx="17">
                    <c:v>Fourth Week</c:v>
                  </c:pt>
                  <c:pt idx="18">
                    <c:v>Second Week</c:v>
                  </c:pt>
                  <c:pt idx="19">
                    <c:v>Third Week</c:v>
                  </c:pt>
                  <c:pt idx="20">
                    <c:v>First Week</c:v>
                  </c:pt>
                  <c:pt idx="21">
                    <c:v>Fourth Week</c:v>
                  </c:pt>
                  <c:pt idx="22">
                    <c:v>Second Week</c:v>
                  </c:pt>
                  <c:pt idx="23">
                    <c:v>Third Week</c:v>
                  </c:pt>
                  <c:pt idx="24">
                    <c:v>First Week</c:v>
                  </c:pt>
                  <c:pt idx="25">
                    <c:v>Fourth Week</c:v>
                  </c:pt>
                  <c:pt idx="26">
                    <c:v>Second Week</c:v>
                  </c:pt>
                  <c:pt idx="27">
                    <c:v>Third Week</c:v>
                  </c:pt>
                  <c:pt idx="28">
                    <c:v>First Week</c:v>
                  </c:pt>
                  <c:pt idx="29">
                    <c:v>Fourth Week</c:v>
                  </c:pt>
                  <c:pt idx="30">
                    <c:v>Second Week</c:v>
                  </c:pt>
                  <c:pt idx="31">
                    <c:v>Third Week</c:v>
                  </c:pt>
                </c:lvl>
                <c:lvl>
                  <c:pt idx="0">
                    <c:v>8 Ball Pool</c:v>
                  </c:pt>
                  <c:pt idx="4">
                    <c:v>Facebook</c:v>
                  </c:pt>
                  <c:pt idx="8">
                    <c:v>Instagram</c:v>
                  </c:pt>
                  <c:pt idx="12">
                    <c:v>LinkedIn</c:v>
                  </c:pt>
                  <c:pt idx="16">
                    <c:v>Netflix</c:v>
                  </c:pt>
                  <c:pt idx="20">
                    <c:v>Safari</c:v>
                  </c:pt>
                  <c:pt idx="24">
                    <c:v>WhatsApp</c:v>
                  </c:pt>
                  <c:pt idx="28">
                    <c:v>X</c:v>
                  </c:pt>
                </c:lvl>
              </c:multiLvlStrCache>
            </c:multiLvlStrRef>
          </c:cat>
          <c:val>
            <c:numRef>
              <c:f>'Pivot table'!$I$39:$I$78</c:f>
              <c:numCache>
                <c:formatCode>General</c:formatCode>
                <c:ptCount val="32"/>
                <c:pt idx="0">
                  <c:v>32</c:v>
                </c:pt>
                <c:pt idx="1">
                  <c:v>63</c:v>
                </c:pt>
                <c:pt idx="2">
                  <c:v>11</c:v>
                </c:pt>
                <c:pt idx="3">
                  <c:v>7</c:v>
                </c:pt>
                <c:pt idx="4">
                  <c:v>142</c:v>
                </c:pt>
                <c:pt idx="5">
                  <c:v>282</c:v>
                </c:pt>
                <c:pt idx="6">
                  <c:v>326</c:v>
                </c:pt>
                <c:pt idx="7">
                  <c:v>243</c:v>
                </c:pt>
                <c:pt idx="8">
                  <c:v>93</c:v>
                </c:pt>
                <c:pt idx="9">
                  <c:v>525</c:v>
                </c:pt>
                <c:pt idx="10">
                  <c:v>180</c:v>
                </c:pt>
                <c:pt idx="11">
                  <c:v>447</c:v>
                </c:pt>
                <c:pt idx="12">
                  <c:v>46</c:v>
                </c:pt>
                <c:pt idx="13">
                  <c:v>87</c:v>
                </c:pt>
                <c:pt idx="14">
                  <c:v>48</c:v>
                </c:pt>
                <c:pt idx="15">
                  <c:v>42</c:v>
                </c:pt>
                <c:pt idx="16">
                  <c:v>3</c:v>
                </c:pt>
                <c:pt idx="17">
                  <c:v>0</c:v>
                </c:pt>
                <c:pt idx="18">
                  <c:v>3</c:v>
                </c:pt>
                <c:pt idx="19">
                  <c:v>5</c:v>
                </c:pt>
                <c:pt idx="20">
                  <c:v>2</c:v>
                </c:pt>
                <c:pt idx="21">
                  <c:v>13</c:v>
                </c:pt>
                <c:pt idx="22">
                  <c:v>2</c:v>
                </c:pt>
                <c:pt idx="23">
                  <c:v>1</c:v>
                </c:pt>
                <c:pt idx="24">
                  <c:v>354</c:v>
                </c:pt>
                <c:pt idx="25">
                  <c:v>1122</c:v>
                </c:pt>
                <c:pt idx="26">
                  <c:v>213</c:v>
                </c:pt>
                <c:pt idx="27">
                  <c:v>809</c:v>
                </c:pt>
                <c:pt idx="28">
                  <c:v>244</c:v>
                </c:pt>
                <c:pt idx="29">
                  <c:v>218</c:v>
                </c:pt>
                <c:pt idx="30">
                  <c:v>145</c:v>
                </c:pt>
                <c:pt idx="31">
                  <c:v>39</c:v>
                </c:pt>
              </c:numCache>
            </c:numRef>
          </c:val>
          <c:extLst>
            <c:ext xmlns:c16="http://schemas.microsoft.com/office/drawing/2014/chart" uri="{C3380CC4-5D6E-409C-BE32-E72D297353CC}">
              <c16:uniqueId val="{00000000-8823-4F32-8C31-5F7BD77CF260}"/>
            </c:ext>
          </c:extLst>
        </c:ser>
        <c:dLbls>
          <c:showLegendKey val="0"/>
          <c:showVal val="0"/>
          <c:showCatName val="0"/>
          <c:showSerName val="0"/>
          <c:showPercent val="0"/>
          <c:showBubbleSize val="0"/>
        </c:dLbls>
        <c:gapWidth val="150"/>
        <c:shape val="box"/>
        <c:axId val="2006171952"/>
        <c:axId val="2006169456"/>
        <c:axId val="0"/>
      </c:bar3DChart>
      <c:catAx>
        <c:axId val="200617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69456"/>
        <c:crosses val="autoZero"/>
        <c:auto val="1"/>
        <c:lblAlgn val="ctr"/>
        <c:lblOffset val="100"/>
        <c:noMultiLvlLbl val="0"/>
      </c:catAx>
      <c:valAx>
        <c:axId val="200616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7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_xlchart.v1.4</cx:f>
      </cx:numDim>
    </cx:data>
    <cx:data id="1">
      <cx:strDim type="cat">
        <cx:f>_xlchart.v1.1</cx:f>
      </cx:strDim>
      <cx:numDim type="val">
        <cx:f>_xlchart.v1.6</cx:f>
      </cx:numDim>
    </cx:data>
    <cx:data id="2">
      <cx:strDim type="cat">
        <cx:f>_xlchart.v1.2</cx:f>
      </cx:strDim>
      <cx:numDim type="val">
        <cx:f>_xlchart.v1.8</cx:f>
      </cx:numDim>
    </cx:data>
  </cx:chartData>
  <cx:chart>
    <cx:title pos="t" align="ctr" overlay="0">
      <cx:tx>
        <cx:rich>
          <a:bodyPr rot="0" spcFirstLastPara="1" vertOverflow="ellipsis" vert="horz" wrap="square" lIns="0" tIns="0" rIns="0" bIns="0" anchor="ctr" anchorCtr="1"/>
          <a:lstStyle/>
          <a:p>
            <a:pPr algn="ctr">
              <a:defRPr/>
            </a:pPr>
            <a:r>
              <a:rPr lang="en-US" sz="1600" b="1">
                <a:solidFill>
                  <a:schemeClr val="tx1"/>
                </a:solidFill>
              </a:rPr>
              <a:t>Data summary</a:t>
            </a:r>
          </a:p>
        </cx:rich>
      </cx:tx>
    </cx:title>
    <cx:plotArea>
      <cx:plotAreaRegion>
        <cx:series layoutId="boxWhisker" uniqueId="{B7EE420B-44AA-4906-BAA9-FD629DB41367}">
          <cx:tx>
            <cx:txData>
              <cx:f>_xlchart.v1.3</cx:f>
              <cx:v>Usage (minutes)</cx:v>
            </cx:txData>
          </cx:tx>
          <cx:dataId val="0"/>
          <cx:layoutPr>
            <cx:visibility meanLine="0" meanMarker="1" nonoutliers="0" outliers="1"/>
            <cx:statistics quartileMethod="exclusive"/>
          </cx:layoutPr>
        </cx:series>
        <cx:series layoutId="boxWhisker" uniqueId="{9A886848-5F8A-4B20-A858-741A647638EB}">
          <cx:tx>
            <cx:txData>
              <cx:f>_xlchart.v1.5</cx:f>
              <cx:v>Notifications</cx:v>
            </cx:txData>
          </cx:tx>
          <cx:dataId val="1"/>
          <cx:layoutPr>
            <cx:visibility meanLine="0" meanMarker="1" nonoutliers="0" outliers="1"/>
            <cx:statistics quartileMethod="exclusive"/>
          </cx:layoutPr>
        </cx:series>
        <cx:series layoutId="boxWhisker" uniqueId="{6C99D97B-58D1-4399-90CA-8B7C465F9AFD}">
          <cx:tx>
            <cx:txData>
              <cx:f>_xlchart.v1.7</cx:f>
              <cx:v>Times Opened</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487680</xdr:colOff>
      <xdr:row>2</xdr:row>
      <xdr:rowOff>175260</xdr:rowOff>
    </xdr:to>
    <xdr:sp macro="" textlink="">
      <xdr:nvSpPr>
        <xdr:cNvPr id="9" name="TextBox 8"/>
        <xdr:cNvSpPr txBox="1"/>
      </xdr:nvSpPr>
      <xdr:spPr>
        <a:xfrm>
          <a:off x="0" y="0"/>
          <a:ext cx="15186660" cy="54102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1">
                  <a:lumMod val="50000"/>
                </a:schemeClr>
              </a:solidFill>
            </a:rPr>
            <a:t>SCREENTIME ANALYSIS FOR  AUGUST 2024</a:t>
          </a:r>
        </a:p>
      </xdr:txBody>
    </xdr:sp>
    <xdr:clientData/>
  </xdr:twoCellAnchor>
  <xdr:twoCellAnchor>
    <xdr:from>
      <xdr:col>0</xdr:col>
      <xdr:colOff>190500</xdr:colOff>
      <xdr:row>3</xdr:row>
      <xdr:rowOff>68580</xdr:rowOff>
    </xdr:from>
    <xdr:to>
      <xdr:col>3</xdr:col>
      <xdr:colOff>480060</xdr:colOff>
      <xdr:row>7</xdr:row>
      <xdr:rowOff>152400</xdr:rowOff>
    </xdr:to>
    <xdr:grpSp>
      <xdr:nvGrpSpPr>
        <xdr:cNvPr id="24" name="Group 23"/>
        <xdr:cNvGrpSpPr/>
      </xdr:nvGrpSpPr>
      <xdr:grpSpPr>
        <a:xfrm>
          <a:off x="190500" y="608907"/>
          <a:ext cx="2118360" cy="804257"/>
          <a:chOff x="45720" y="640080"/>
          <a:chExt cx="2118360" cy="815340"/>
        </a:xfrm>
      </xdr:grpSpPr>
      <xdr:sp macro="" textlink="">
        <xdr:nvSpPr>
          <xdr:cNvPr id="11" name="Rounded Rectangle 10"/>
          <xdr:cNvSpPr/>
        </xdr:nvSpPr>
        <xdr:spPr>
          <a:xfrm>
            <a:off x="45720" y="640080"/>
            <a:ext cx="2118360" cy="815340"/>
          </a:xfrm>
          <a:prstGeom prst="roundRect">
            <a:avLst/>
          </a:prstGeom>
          <a:solidFill>
            <a:schemeClr val="tx2">
              <a:lumMod val="40000"/>
              <a:lumOff val="6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15" name="TextBox 14"/>
          <xdr:cNvSpPr txBox="1"/>
        </xdr:nvSpPr>
        <xdr:spPr>
          <a:xfrm>
            <a:off x="175260" y="685800"/>
            <a:ext cx="1813560" cy="7162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50000"/>
                  </a:schemeClr>
                </a:solidFill>
              </a:rPr>
              <a:t>Total usage(mins)</a:t>
            </a:r>
          </a:p>
          <a:p>
            <a:endParaRPr lang="en-US" sz="1100" baseline="0"/>
          </a:p>
          <a:p>
            <a:endParaRPr lang="en-US" sz="1100" baseline="0"/>
          </a:p>
          <a:p>
            <a:endParaRPr lang="en-US" sz="1100" baseline="0"/>
          </a:p>
        </xdr:txBody>
      </xdr:sp>
      <xdr:sp macro="" textlink="$F$12">
        <xdr:nvSpPr>
          <xdr:cNvPr id="17" name="TextBox 16"/>
          <xdr:cNvSpPr txBox="1"/>
        </xdr:nvSpPr>
        <xdr:spPr>
          <a:xfrm>
            <a:off x="259080" y="914400"/>
            <a:ext cx="906780" cy="472440"/>
          </a:xfrm>
          <a:prstGeom prst="rect">
            <a:avLst/>
          </a:prstGeom>
          <a:no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E587C8-0B50-443A-802B-BD10F9D51C37}" type="TxLink">
              <a:rPr lang="en-US" sz="1600" b="1" i="0" u="none" strike="noStrike">
                <a:ln>
                  <a:noFill/>
                </a:ln>
                <a:solidFill>
                  <a:srgbClr val="2F75B5"/>
                </a:solidFill>
                <a:latin typeface="Calibri"/>
                <a:cs typeface="Calibri"/>
              </a:rPr>
              <a:pPr/>
              <a:t>7550</a:t>
            </a:fld>
            <a:endParaRPr lang="en-US" sz="1100">
              <a:ln>
                <a:noFill/>
              </a:ln>
              <a:solidFill>
                <a:schemeClr val="tx2">
                  <a:lumMod val="20000"/>
                  <a:lumOff val="80000"/>
                </a:schemeClr>
              </a:solidFill>
            </a:endParaRPr>
          </a:p>
        </xdr:txBody>
      </xdr:sp>
    </xdr:grpSp>
    <xdr:clientData/>
  </xdr:twoCellAnchor>
  <xdr:twoCellAnchor>
    <xdr:from>
      <xdr:col>4</xdr:col>
      <xdr:colOff>292608</xdr:colOff>
      <xdr:row>3</xdr:row>
      <xdr:rowOff>68580</xdr:rowOff>
    </xdr:from>
    <xdr:to>
      <xdr:col>7</xdr:col>
      <xdr:colOff>582168</xdr:colOff>
      <xdr:row>7</xdr:row>
      <xdr:rowOff>152400</xdr:rowOff>
    </xdr:to>
    <xdr:grpSp>
      <xdr:nvGrpSpPr>
        <xdr:cNvPr id="25" name="Group 24"/>
        <xdr:cNvGrpSpPr/>
      </xdr:nvGrpSpPr>
      <xdr:grpSpPr>
        <a:xfrm>
          <a:off x="2731008" y="608907"/>
          <a:ext cx="2187633" cy="804257"/>
          <a:chOff x="2354580" y="640080"/>
          <a:chExt cx="2118360" cy="815340"/>
        </a:xfrm>
      </xdr:grpSpPr>
      <xdr:sp macro="" textlink="">
        <xdr:nvSpPr>
          <xdr:cNvPr id="14" name="Rounded Rectangle 13"/>
          <xdr:cNvSpPr/>
        </xdr:nvSpPr>
        <xdr:spPr>
          <a:xfrm>
            <a:off x="2354580" y="640080"/>
            <a:ext cx="2118360" cy="815340"/>
          </a:xfrm>
          <a:prstGeom prst="roundRect">
            <a:avLst/>
          </a:prstGeom>
          <a:solidFill>
            <a:schemeClr val="tx2">
              <a:lumMod val="40000"/>
              <a:lumOff val="6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21" name="TextBox 20"/>
          <xdr:cNvSpPr txBox="1"/>
        </xdr:nvSpPr>
        <xdr:spPr>
          <a:xfrm>
            <a:off x="2506980" y="693420"/>
            <a:ext cx="1813560" cy="7162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50000"/>
                  </a:schemeClr>
                </a:solidFill>
              </a:rPr>
              <a:t>Average usage(mins)</a:t>
            </a:r>
          </a:p>
          <a:p>
            <a:endParaRPr lang="en-US" sz="1100" baseline="0"/>
          </a:p>
          <a:p>
            <a:endParaRPr lang="en-US" sz="1100" baseline="0"/>
          </a:p>
          <a:p>
            <a:endParaRPr lang="en-US" sz="1100" baseline="0"/>
          </a:p>
        </xdr:txBody>
      </xdr:sp>
      <xdr:sp macro="" textlink="$G$12">
        <xdr:nvSpPr>
          <xdr:cNvPr id="18" name="TextBox 17"/>
          <xdr:cNvSpPr txBox="1"/>
        </xdr:nvSpPr>
        <xdr:spPr>
          <a:xfrm>
            <a:off x="2583180" y="906780"/>
            <a:ext cx="906780" cy="47244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015F40-42FE-479B-830C-B7ED87841332}" type="TxLink">
              <a:rPr lang="en-US" sz="1600" b="1" i="0" u="none" strike="noStrike">
                <a:solidFill>
                  <a:srgbClr val="2F75B5"/>
                </a:solidFill>
                <a:latin typeface="Calibri"/>
                <a:cs typeface="Calibri"/>
              </a:rPr>
              <a:pPr/>
              <a:t>943.75</a:t>
            </a:fld>
            <a:endParaRPr lang="en-US" sz="1100">
              <a:solidFill>
                <a:schemeClr val="tx2">
                  <a:lumMod val="20000"/>
                  <a:lumOff val="80000"/>
                </a:schemeClr>
              </a:solidFill>
            </a:endParaRPr>
          </a:p>
        </xdr:txBody>
      </xdr:sp>
    </xdr:grpSp>
    <xdr:clientData/>
  </xdr:twoCellAnchor>
  <xdr:twoCellAnchor>
    <xdr:from>
      <xdr:col>8</xdr:col>
      <xdr:colOff>394716</xdr:colOff>
      <xdr:row>3</xdr:row>
      <xdr:rowOff>68580</xdr:rowOff>
    </xdr:from>
    <xdr:to>
      <xdr:col>12</xdr:col>
      <xdr:colOff>74676</xdr:colOff>
      <xdr:row>7</xdr:row>
      <xdr:rowOff>152400</xdr:rowOff>
    </xdr:to>
    <xdr:grpSp>
      <xdr:nvGrpSpPr>
        <xdr:cNvPr id="26" name="Group 25"/>
        <xdr:cNvGrpSpPr/>
      </xdr:nvGrpSpPr>
      <xdr:grpSpPr>
        <a:xfrm>
          <a:off x="5340789" y="608907"/>
          <a:ext cx="2118360" cy="804257"/>
          <a:chOff x="4732020" y="640080"/>
          <a:chExt cx="2118360" cy="815340"/>
        </a:xfrm>
      </xdr:grpSpPr>
      <xdr:sp macro="" textlink="">
        <xdr:nvSpPr>
          <xdr:cNvPr id="13" name="Rounded Rectangle 12"/>
          <xdr:cNvSpPr/>
        </xdr:nvSpPr>
        <xdr:spPr>
          <a:xfrm>
            <a:off x="4732020" y="640080"/>
            <a:ext cx="2118360" cy="815340"/>
          </a:xfrm>
          <a:prstGeom prst="roundRect">
            <a:avLst/>
          </a:prstGeom>
          <a:solidFill>
            <a:schemeClr val="tx2">
              <a:lumMod val="40000"/>
              <a:lumOff val="6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22" name="TextBox 21"/>
          <xdr:cNvSpPr txBox="1"/>
        </xdr:nvSpPr>
        <xdr:spPr>
          <a:xfrm>
            <a:off x="4876800" y="701040"/>
            <a:ext cx="1813560" cy="7162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50000"/>
                  </a:schemeClr>
                </a:solidFill>
              </a:rPr>
              <a:t>Total notifications</a:t>
            </a:r>
          </a:p>
          <a:p>
            <a:endParaRPr lang="en-US" sz="1100" baseline="0"/>
          </a:p>
          <a:p>
            <a:endParaRPr lang="en-US" sz="1100" baseline="0"/>
          </a:p>
          <a:p>
            <a:endParaRPr lang="en-US" sz="1100" baseline="0"/>
          </a:p>
        </xdr:txBody>
      </xdr:sp>
      <xdr:sp macro="" textlink="$F$13">
        <xdr:nvSpPr>
          <xdr:cNvPr id="19" name="TextBox 18"/>
          <xdr:cNvSpPr txBox="1"/>
        </xdr:nvSpPr>
        <xdr:spPr>
          <a:xfrm>
            <a:off x="4968240" y="906780"/>
            <a:ext cx="906780" cy="47244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1DDFA6-C5A1-4130-8E2D-362FA4BFEC4A}" type="TxLink">
              <a:rPr lang="en-US" sz="1600" b="1" i="0" u="none" strike="noStrike">
                <a:solidFill>
                  <a:srgbClr val="2F75B5"/>
                </a:solidFill>
                <a:latin typeface="Calibri"/>
                <a:cs typeface="Calibri"/>
              </a:rPr>
              <a:t>5747</a:t>
            </a:fld>
            <a:endParaRPr lang="en-US" sz="1100">
              <a:solidFill>
                <a:schemeClr val="tx2">
                  <a:lumMod val="20000"/>
                  <a:lumOff val="80000"/>
                </a:schemeClr>
              </a:solidFill>
            </a:endParaRPr>
          </a:p>
        </xdr:txBody>
      </xdr:sp>
    </xdr:grpSp>
    <xdr:clientData/>
  </xdr:twoCellAnchor>
  <xdr:twoCellAnchor>
    <xdr:from>
      <xdr:col>12</xdr:col>
      <xdr:colOff>496824</xdr:colOff>
      <xdr:row>3</xdr:row>
      <xdr:rowOff>68580</xdr:rowOff>
    </xdr:from>
    <xdr:to>
      <xdr:col>16</xdr:col>
      <xdr:colOff>176784</xdr:colOff>
      <xdr:row>7</xdr:row>
      <xdr:rowOff>152400</xdr:rowOff>
    </xdr:to>
    <xdr:grpSp>
      <xdr:nvGrpSpPr>
        <xdr:cNvPr id="28" name="Group 27"/>
        <xdr:cNvGrpSpPr/>
      </xdr:nvGrpSpPr>
      <xdr:grpSpPr>
        <a:xfrm>
          <a:off x="7881297" y="608907"/>
          <a:ext cx="2118360" cy="804257"/>
          <a:chOff x="7261860" y="640080"/>
          <a:chExt cx="2118360" cy="815340"/>
        </a:xfrm>
      </xdr:grpSpPr>
      <xdr:sp macro="" textlink="">
        <xdr:nvSpPr>
          <xdr:cNvPr id="12" name="Rounded Rectangle 11"/>
          <xdr:cNvSpPr/>
        </xdr:nvSpPr>
        <xdr:spPr>
          <a:xfrm>
            <a:off x="7261860" y="640080"/>
            <a:ext cx="2118360" cy="815340"/>
          </a:xfrm>
          <a:prstGeom prst="roundRect">
            <a:avLst/>
          </a:prstGeom>
          <a:solidFill>
            <a:schemeClr val="tx2">
              <a:lumMod val="40000"/>
              <a:lumOff val="6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23" name="TextBox 22"/>
          <xdr:cNvSpPr txBox="1"/>
        </xdr:nvSpPr>
        <xdr:spPr>
          <a:xfrm>
            <a:off x="7383780" y="685800"/>
            <a:ext cx="1813560" cy="7162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50000"/>
                  </a:schemeClr>
                </a:solidFill>
              </a:rPr>
              <a:t>Average notifications</a:t>
            </a:r>
          </a:p>
          <a:p>
            <a:endParaRPr lang="en-US" sz="1100" baseline="0"/>
          </a:p>
          <a:p>
            <a:endParaRPr lang="en-US" sz="1100" baseline="0"/>
          </a:p>
          <a:p>
            <a:endParaRPr lang="en-US" sz="1100" baseline="0"/>
          </a:p>
        </xdr:txBody>
      </xdr:sp>
      <xdr:sp macro="" textlink="$G$13">
        <xdr:nvSpPr>
          <xdr:cNvPr id="20" name="TextBox 19"/>
          <xdr:cNvSpPr txBox="1"/>
        </xdr:nvSpPr>
        <xdr:spPr>
          <a:xfrm>
            <a:off x="7475220" y="906780"/>
            <a:ext cx="906780" cy="47244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FB4959-7139-473A-8CA7-A81FCC0DB683}" type="TxLink">
              <a:rPr lang="en-US" sz="1600" b="1" i="0" u="none" strike="noStrike">
                <a:solidFill>
                  <a:srgbClr val="2F75B5"/>
                </a:solidFill>
                <a:latin typeface="Calibri"/>
                <a:cs typeface="Calibri"/>
              </a:rPr>
              <a:t>718.38</a:t>
            </a:fld>
            <a:endParaRPr lang="en-US" sz="1100">
              <a:solidFill>
                <a:schemeClr val="tx2">
                  <a:lumMod val="20000"/>
                  <a:lumOff val="80000"/>
                </a:schemeClr>
              </a:solidFill>
            </a:endParaRPr>
          </a:p>
        </xdr:txBody>
      </xdr:sp>
    </xdr:grpSp>
    <xdr:clientData/>
  </xdr:twoCellAnchor>
  <xdr:twoCellAnchor editAs="oneCell">
    <xdr:from>
      <xdr:col>0</xdr:col>
      <xdr:colOff>0</xdr:colOff>
      <xdr:row>7</xdr:row>
      <xdr:rowOff>175261</xdr:rowOff>
    </xdr:from>
    <xdr:to>
      <xdr:col>8</xdr:col>
      <xdr:colOff>30480</xdr:colOff>
      <xdr:row>10</xdr:row>
      <xdr:rowOff>15240</xdr:rowOff>
    </xdr:to>
    <mc:AlternateContent xmlns:mc="http://schemas.openxmlformats.org/markup-compatibility/2006" xmlns:a14="http://schemas.microsoft.com/office/drawing/2010/main">
      <mc:Choice Requires="a14">
        <xdr:graphicFrame macro="">
          <xdr:nvGraphicFramePr>
            <xdr:cNvPr id="29" name="Week name"/>
            <xdr:cNvGraphicFramePr/>
          </xdr:nvGraphicFramePr>
          <xdr:xfrm>
            <a:off x="0" y="0"/>
            <a:ext cx="0" cy="0"/>
          </xdr:xfrm>
          <a:graphic>
            <a:graphicData uri="http://schemas.microsoft.com/office/drawing/2010/slicer">
              <sle:slicer xmlns:sle="http://schemas.microsoft.com/office/drawing/2010/slicer" name="Week name"/>
            </a:graphicData>
          </a:graphic>
        </xdr:graphicFrame>
      </mc:Choice>
      <mc:Fallback xmlns="">
        <xdr:sp macro="" textlink="">
          <xdr:nvSpPr>
            <xdr:cNvPr id="0" name=""/>
            <xdr:cNvSpPr>
              <a:spLocks noTextEdit="1"/>
            </xdr:cNvSpPr>
          </xdr:nvSpPr>
          <xdr:spPr>
            <a:xfrm>
              <a:off x="0" y="1455421"/>
              <a:ext cx="497586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144780</xdr:colOff>
      <xdr:row>11</xdr:row>
      <xdr:rowOff>22860</xdr:rowOff>
    </xdr:from>
    <xdr:to>
      <xdr:col>8</xdr:col>
      <xdr:colOff>426720</xdr:colOff>
      <xdr:row>13</xdr:row>
      <xdr:rowOff>144780</xdr:rowOff>
    </xdr:to>
    <xdr:sp macro="" textlink="">
      <xdr:nvSpPr>
        <xdr:cNvPr id="34" name="Rectangle 33"/>
        <xdr:cNvSpPr/>
      </xdr:nvSpPr>
      <xdr:spPr>
        <a:xfrm>
          <a:off x="2583180" y="2034540"/>
          <a:ext cx="2788920" cy="6553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11</xdr:row>
      <xdr:rowOff>66675</xdr:rowOff>
    </xdr:from>
    <xdr:to>
      <xdr:col>7</xdr:col>
      <xdr:colOff>144780</xdr:colOff>
      <xdr:row>25</xdr:row>
      <xdr:rowOff>165735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598932</xdr:colOff>
      <xdr:row>3</xdr:row>
      <xdr:rowOff>68580</xdr:rowOff>
    </xdr:from>
    <xdr:to>
      <xdr:col>20</xdr:col>
      <xdr:colOff>278892</xdr:colOff>
      <xdr:row>7</xdr:row>
      <xdr:rowOff>152400</xdr:rowOff>
    </xdr:to>
    <xdr:grpSp>
      <xdr:nvGrpSpPr>
        <xdr:cNvPr id="27" name="Group 26"/>
        <xdr:cNvGrpSpPr/>
      </xdr:nvGrpSpPr>
      <xdr:grpSpPr>
        <a:xfrm>
          <a:off x="10421805" y="608907"/>
          <a:ext cx="2118360" cy="804257"/>
          <a:chOff x="7261860" y="640080"/>
          <a:chExt cx="2118360" cy="815340"/>
        </a:xfrm>
      </xdr:grpSpPr>
      <xdr:sp macro="" textlink="">
        <xdr:nvSpPr>
          <xdr:cNvPr id="31" name="Rounded Rectangle 30"/>
          <xdr:cNvSpPr/>
        </xdr:nvSpPr>
        <xdr:spPr>
          <a:xfrm>
            <a:off x="7261860" y="640080"/>
            <a:ext cx="2118360" cy="815340"/>
          </a:xfrm>
          <a:prstGeom prst="roundRect">
            <a:avLst/>
          </a:prstGeom>
          <a:solidFill>
            <a:schemeClr val="tx2">
              <a:lumMod val="40000"/>
              <a:lumOff val="6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33" name="TextBox 32"/>
          <xdr:cNvSpPr txBox="1"/>
        </xdr:nvSpPr>
        <xdr:spPr>
          <a:xfrm>
            <a:off x="7383780" y="685800"/>
            <a:ext cx="1813560" cy="7162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50000"/>
                  </a:schemeClr>
                </a:solidFill>
              </a:rPr>
              <a:t>Times opened</a:t>
            </a:r>
          </a:p>
          <a:p>
            <a:endParaRPr lang="en-US" sz="1100" baseline="0"/>
          </a:p>
          <a:p>
            <a:endParaRPr lang="en-US" sz="1100" baseline="0"/>
          </a:p>
          <a:p>
            <a:endParaRPr lang="en-US" sz="1100" baseline="0"/>
          </a:p>
        </xdr:txBody>
      </xdr:sp>
      <xdr:sp macro="" textlink="$S$13">
        <xdr:nvSpPr>
          <xdr:cNvPr id="36" name="TextBox 35"/>
          <xdr:cNvSpPr txBox="1"/>
        </xdr:nvSpPr>
        <xdr:spPr>
          <a:xfrm>
            <a:off x="7475220" y="906780"/>
            <a:ext cx="906780" cy="47244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DB80F1-35A3-43F2-95CA-301F66E9176B}" type="TxLink">
              <a:rPr lang="en-US" sz="1600" b="1" i="0" u="none" strike="noStrike">
                <a:solidFill>
                  <a:srgbClr val="2F75B5"/>
                </a:solidFill>
                <a:latin typeface="Calibri"/>
                <a:ea typeface="+mn-ea"/>
                <a:cs typeface="Calibri"/>
              </a:rPr>
              <a:t>4326</a:t>
            </a:fld>
            <a:endParaRPr lang="en-US" sz="1600" b="1" i="0" u="none" strike="noStrike">
              <a:solidFill>
                <a:schemeClr val="accent1">
                  <a:lumMod val="75000"/>
                </a:schemeClr>
              </a:solidFill>
              <a:latin typeface="Calibri"/>
              <a:ea typeface="+mn-ea"/>
              <a:cs typeface="Calibri"/>
            </a:endParaRPr>
          </a:p>
        </xdr:txBody>
      </xdr:sp>
    </xdr:grpSp>
    <xdr:clientData/>
  </xdr:twoCellAnchor>
  <xdr:twoCellAnchor>
    <xdr:from>
      <xdr:col>21</xdr:col>
      <xdr:colOff>91440</xdr:colOff>
      <xdr:row>3</xdr:row>
      <xdr:rowOff>68580</xdr:rowOff>
    </xdr:from>
    <xdr:to>
      <xdr:col>24</xdr:col>
      <xdr:colOff>381000</xdr:colOff>
      <xdr:row>7</xdr:row>
      <xdr:rowOff>152400</xdr:rowOff>
    </xdr:to>
    <xdr:grpSp>
      <xdr:nvGrpSpPr>
        <xdr:cNvPr id="41" name="Group 40"/>
        <xdr:cNvGrpSpPr/>
      </xdr:nvGrpSpPr>
      <xdr:grpSpPr>
        <a:xfrm>
          <a:off x="12962313" y="608907"/>
          <a:ext cx="2118360" cy="804257"/>
          <a:chOff x="7261860" y="640080"/>
          <a:chExt cx="2118360" cy="815340"/>
        </a:xfrm>
      </xdr:grpSpPr>
      <xdr:sp macro="" textlink="">
        <xdr:nvSpPr>
          <xdr:cNvPr id="42" name="Rounded Rectangle 41"/>
          <xdr:cNvSpPr/>
        </xdr:nvSpPr>
        <xdr:spPr>
          <a:xfrm>
            <a:off x="7261860" y="640080"/>
            <a:ext cx="2118360" cy="815340"/>
          </a:xfrm>
          <a:prstGeom prst="roundRect">
            <a:avLst/>
          </a:prstGeom>
          <a:solidFill>
            <a:schemeClr val="tx2">
              <a:lumMod val="40000"/>
              <a:lumOff val="60000"/>
            </a:schemeClr>
          </a:solidFill>
          <a:ln>
            <a:solidFill>
              <a:sysClr val="windowText" lastClr="0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
        <xdr:nvSpPr>
          <xdr:cNvPr id="43" name="TextBox 42"/>
          <xdr:cNvSpPr txBox="1"/>
        </xdr:nvSpPr>
        <xdr:spPr>
          <a:xfrm>
            <a:off x="7383780" y="685800"/>
            <a:ext cx="1813560" cy="71628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50000"/>
                  </a:schemeClr>
                </a:solidFill>
              </a:rPr>
              <a:t>Avg times opened</a:t>
            </a:r>
          </a:p>
          <a:p>
            <a:endParaRPr lang="en-US" sz="1100" baseline="0"/>
          </a:p>
          <a:p>
            <a:endParaRPr lang="en-US" sz="1100" baseline="0"/>
          </a:p>
          <a:p>
            <a:endParaRPr lang="en-US" sz="1100" baseline="0"/>
          </a:p>
        </xdr:txBody>
      </xdr:sp>
      <xdr:sp macro="" textlink="$T$13">
        <xdr:nvSpPr>
          <xdr:cNvPr id="44" name="TextBox 43"/>
          <xdr:cNvSpPr txBox="1"/>
        </xdr:nvSpPr>
        <xdr:spPr>
          <a:xfrm>
            <a:off x="7475220" y="906780"/>
            <a:ext cx="906780" cy="472440"/>
          </a:xfrm>
          <a:prstGeom prst="rect">
            <a:avLst/>
          </a:prstGeom>
          <a:solidFill>
            <a:schemeClr val="tx2">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C254CD-EC4C-4E35-910B-5E9A2328868D}" type="TxLink">
              <a:rPr lang="en-US" sz="1600" b="1" i="0" u="none" strike="noStrike">
                <a:solidFill>
                  <a:srgbClr val="2F75B5"/>
                </a:solidFill>
                <a:latin typeface="Calibri"/>
                <a:cs typeface="Calibri"/>
              </a:rPr>
              <a:t>540.75</a:t>
            </a:fld>
            <a:endParaRPr lang="en-US" sz="1100">
              <a:solidFill>
                <a:schemeClr val="tx2">
                  <a:lumMod val="20000"/>
                  <a:lumOff val="80000"/>
                </a:schemeClr>
              </a:solidFill>
            </a:endParaRPr>
          </a:p>
        </xdr:txBody>
      </xdr:sp>
    </xdr:grpSp>
    <xdr:clientData/>
  </xdr:twoCellAnchor>
  <xdr:twoCellAnchor editAs="oneCell">
    <xdr:from>
      <xdr:col>7</xdr:col>
      <xdr:colOff>373380</xdr:colOff>
      <xdr:row>7</xdr:row>
      <xdr:rowOff>167640</xdr:rowOff>
    </xdr:from>
    <xdr:to>
      <xdr:col>18</xdr:col>
      <xdr:colOff>561474</xdr:colOff>
      <xdr:row>10</xdr:row>
      <xdr:rowOff>106681</xdr:rowOff>
    </xdr:to>
    <mc:AlternateContent xmlns:mc="http://schemas.openxmlformats.org/markup-compatibility/2006">
      <mc:Choice xmlns:a14="http://schemas.microsoft.com/office/drawing/2010/main" Requires="a14">
        <xdr:graphicFrame macro="">
          <xdr:nvGraphicFramePr>
            <xdr:cNvPr id="46" name="App"/>
            <xdr:cNvGraphicFramePr/>
          </xdr:nvGraphicFramePr>
          <xdr:xfrm>
            <a:off x="0" y="0"/>
            <a:ext cx="0" cy="0"/>
          </xdr:xfrm>
          <a:graphic>
            <a:graphicData uri="http://schemas.microsoft.com/office/drawing/2010/slicer">
              <sle:slicer xmlns:sle="http://schemas.microsoft.com/office/drawing/2010/slicer" name="App"/>
            </a:graphicData>
          </a:graphic>
        </xdr:graphicFrame>
      </mc:Choice>
      <mc:Fallback>
        <xdr:sp macro="" textlink="">
          <xdr:nvSpPr>
            <xdr:cNvPr id="0" name=""/>
            <xdr:cNvSpPr>
              <a:spLocks noTextEdit="1"/>
            </xdr:cNvSpPr>
          </xdr:nvSpPr>
          <xdr:spPr>
            <a:xfrm>
              <a:off x="4709853" y="1428404"/>
              <a:ext cx="6893694" cy="479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9</xdr:row>
      <xdr:rowOff>175260</xdr:rowOff>
    </xdr:from>
    <xdr:to>
      <xdr:col>24</xdr:col>
      <xdr:colOff>548640</xdr:colOff>
      <xdr:row>10</xdr:row>
      <xdr:rowOff>99060</xdr:rowOff>
    </xdr:to>
    <xdr:cxnSp macro="">
      <xdr:nvCxnSpPr>
        <xdr:cNvPr id="3" name="Straight Connector 2"/>
        <xdr:cNvCxnSpPr/>
      </xdr:nvCxnSpPr>
      <xdr:spPr>
        <a:xfrm flipV="1">
          <a:off x="30480" y="1821180"/>
          <a:ext cx="15217140" cy="106680"/>
        </a:xfrm>
        <a:prstGeom prst="line">
          <a:avLst/>
        </a:prstGeom>
        <a:ln>
          <a:solidFill>
            <a:schemeClr val="accent1">
              <a:lumMod val="60000"/>
              <a:lumOff val="4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480060</xdr:colOff>
      <xdr:row>11</xdr:row>
      <xdr:rowOff>78104</xdr:rowOff>
    </xdr:from>
    <xdr:to>
      <xdr:col>16</xdr:col>
      <xdr:colOff>304800</xdr:colOff>
      <xdr:row>25</xdr:row>
      <xdr:rowOff>160019</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11</xdr:row>
      <xdr:rowOff>59055</xdr:rowOff>
    </xdr:from>
    <xdr:to>
      <xdr:col>24</xdr:col>
      <xdr:colOff>579120</xdr:colOff>
      <xdr:row>24</xdr:row>
      <xdr:rowOff>173355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26</xdr:row>
      <xdr:rowOff>45720</xdr:rowOff>
    </xdr:from>
    <xdr:to>
      <xdr:col>11</xdr:col>
      <xdr:colOff>411480</xdr:colOff>
      <xdr:row>41</xdr:row>
      <xdr:rowOff>45720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556260</xdr:colOff>
      <xdr:row>26</xdr:row>
      <xdr:rowOff>53340</xdr:rowOff>
    </xdr:from>
    <xdr:to>
      <xdr:col>24</xdr:col>
      <xdr:colOff>45720</xdr:colOff>
      <xdr:row>41</xdr:row>
      <xdr:rowOff>53340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28753</xdr:colOff>
      <xdr:row>41</xdr:row>
      <xdr:rowOff>57509</xdr:rowOff>
    </xdr:from>
    <xdr:to>
      <xdr:col>11</xdr:col>
      <xdr:colOff>57508</xdr:colOff>
      <xdr:row>56</xdr:row>
      <xdr:rowOff>4736</xdr:rowOff>
    </xdr:to>
    <mc:AlternateContent xmlns:mc="http://schemas.openxmlformats.org/markup-compatibility/2006">
      <mc:Choice xmlns:cx1="http://schemas.microsoft.com/office/drawing/2015/9/8/chartex" Requires="cx1">
        <xdr:graphicFrame macro="">
          <xdr:nvGraphicFramePr>
            <xdr:cNvPr id="51" name="Chart 5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77.592953819447" createdVersion="6" refreshedVersion="6" minRefreshableVersion="3" recordCount="200">
  <cacheSource type="worksheet">
    <worksheetSource ref="A1:G201" sheet="screentime_analysis"/>
  </cacheSource>
  <cacheFields count="7">
    <cacheField name="Date" numFmtId="14">
      <sharedItems containsSemiMixedTypes="0" containsNonDate="0" containsDate="1" containsString="0" minDate="2024-08-01T00:00:00" maxDate="2024-08-31T00:00:00"/>
    </cacheField>
    <cacheField name="App" numFmtId="0">
      <sharedItems count="8">
        <s v="Instagram"/>
        <s v="X"/>
        <s v="WhatsApp"/>
        <s v="8 Ball Pool"/>
        <s v="Safari"/>
        <s v="Netflix"/>
        <s v="Facebook"/>
        <s v="LinkedIn"/>
      </sharedItems>
    </cacheField>
    <cacheField name="Usage (minutes)" numFmtId="0">
      <sharedItems containsSemiMixedTypes="0" containsString="0" containsNumber="1" containsInteger="1" minValue="1" maxValue="119"/>
    </cacheField>
    <cacheField name="Notifications" numFmtId="0">
      <sharedItems containsSemiMixedTypes="0" containsString="0" containsNumber="1" containsInteger="1" minValue="0" maxValue="147"/>
    </cacheField>
    <cacheField name="Times Opened" numFmtId="0">
      <sharedItems containsSemiMixedTypes="0" containsString="0" containsNumber="1" containsInteger="1" minValue="1" maxValue="99"/>
    </cacheField>
    <cacheField name="Week number" numFmtId="0">
      <sharedItems containsSemiMixedTypes="0" containsString="0" containsNumber="1" containsInteger="1" minValue="31" maxValue="35"/>
    </cacheField>
    <cacheField name="Week name" numFmtId="0">
      <sharedItems/>
    </cacheField>
  </cacheFields>
  <extLst>
    <ext xmlns:x14="http://schemas.microsoft.com/office/spreadsheetml/2009/9/main" uri="{725AE2AE-9491-48be-B2B4-4EB974FC3084}">
      <x14:pivotCacheDefinition pivotCacheId="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677.66115925926"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0" memberValueDatatype="130" unbalanced="0"/>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677.863840972219" backgroundQuery="1" createdVersion="6" refreshedVersion="6" minRefreshableVersion="3" recordCount="0" supportSubquery="1" supportAdvancedDrill="1">
  <cacheSource type="external" connectionId="3"/>
  <cacheFields count="2">
    <cacheField name="[Range1].[App].[App]" caption="App" numFmtId="0" hierarchy="6" level="1">
      <sharedItems count="8">
        <s v="8 Ball Pool"/>
        <s v="Facebook"/>
        <s v="Instagram"/>
        <s v="LinkedIn"/>
        <s v="Netflix"/>
        <s v="Safari"/>
        <s v="WhatsApp"/>
        <s v="X"/>
      </sharedItems>
    </cacheField>
    <cacheField name="[Measures].[Sum of Times Opened]" caption="Sum of Times Opened" numFmtId="0" hierarchy="32" level="32767"/>
  </cacheFields>
  <cacheHierarchies count="38">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0"/>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2"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0" memberValueDatatype="130" unbalanced="0"/>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hidden="1">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677.863841087965" backgroundQuery="1" createdVersion="6" refreshedVersion="6" minRefreshableVersion="3" recordCount="0" supportSubquery="1" supportAdvancedDrill="1">
  <cacheSource type="external" connectionId="3"/>
  <cacheFields count="2">
    <cacheField name="[Range].[Date].[Date]" caption="Date" numFmtId="0" level="1">
      <sharedItems containsSemiMixedTypes="0" containsNonDate="0" containsString="0"/>
    </cacheField>
    <cacheField name="[Range1].[App].[App]" caption="App" numFmtId="0" hierarchy="6" level="1">
      <sharedItems containsSemiMixedTypes="0" containsNonDate="0" containsString="0"/>
    </cacheField>
  </cacheFields>
  <cacheHierarchies count="38">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1"/>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2"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0" memberValueDatatype="130" unbalanced="0"/>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hidden="1">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677.863841203703" backgroundQuery="1" createdVersion="6" refreshedVersion="6" minRefreshableVersion="3" recordCount="0" supportSubquery="1" supportAdvancedDrill="1">
  <cacheSource type="external" connectionId="3"/>
  <cacheFields count="1">
    <cacheField name="[Range1].[App].[App]" caption="App" numFmtId="0" hierarchy="6" level="1">
      <sharedItems containsSemiMixedTypes="0" containsNonDate="0" containsString="0"/>
    </cacheField>
  </cacheFields>
  <cacheHierarchies count="38">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0"/>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0" memberValueDatatype="130" unbalanced="0"/>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hidden="1">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677.863841782404" backgroundQuery="1" createdVersion="6" refreshedVersion="6" minRefreshableVersion="3" recordCount="0" supportSubquery="1" supportAdvancedDrill="1">
  <cacheSource type="external" connectionId="3"/>
  <cacheFields count="3">
    <cacheField name="[Table1].[App].[App]" caption="App" numFmtId="0" hierarchy="18" level="1">
      <sharedItems count="8">
        <s v="8 Ball Pool"/>
        <s v="Facebook"/>
        <s v="Instagram"/>
        <s v="LinkedIn"/>
        <s v="Netflix"/>
        <s v="Safari"/>
        <s v="WhatsApp"/>
        <s v="X"/>
      </sharedItems>
    </cacheField>
    <cacheField name="[Measures].[Sum of Notifications 2]" caption="Sum of Notifications 2" numFmtId="0" hierarchy="33" level="32767"/>
    <cacheField name="[Range1].[App].[App]" caption="App" numFmtId="0" hierarchy="6" level="1">
      <sharedItems containsSemiMixedTypes="0" containsNonDate="0" containsString="0"/>
    </cacheField>
  </cacheFields>
  <cacheHierarchies count="38">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2"/>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2"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2" memberValueDatatype="130" unbalanced="0">
      <fieldsUsage count="2">
        <fieldUsage x="-1"/>
        <fieldUsage x="0"/>
      </fieldsUsage>
    </cacheHierarchy>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hidden="1">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677.863843055558" backgroundQuery="1" createdVersion="6" refreshedVersion="6" minRefreshableVersion="3" recordCount="0" supportSubquery="1" supportAdvancedDrill="1">
  <cacheSource type="external" connectionId="3"/>
  <cacheFields count="4">
    <cacheField name="[Measures].[Sum of Usage (minutes) 3]" caption="Sum of Usage (minutes) 3" numFmtId="0" hierarchy="35" level="32767"/>
    <cacheField name="[Table1].[App].[App]" caption="App" numFmtId="0" hierarchy="18" level="1">
      <sharedItems count="8">
        <s v="8 Ball Pool"/>
        <s v="Facebook"/>
        <s v="Instagram"/>
        <s v="LinkedIn"/>
        <s v="Netflix"/>
        <s v="Safari"/>
        <s v="WhatsApp"/>
        <s v="X"/>
      </sharedItems>
    </cacheField>
    <cacheField name="[Table1].[Week name].[Week name]" caption="Week name" numFmtId="0" hierarchy="23" level="1">
      <sharedItems count="4">
        <s v="First Week"/>
        <s v="Fourth Week"/>
        <s v="Second Week"/>
        <s v="Third Week"/>
      </sharedItems>
    </cacheField>
    <cacheField name="[Range1].[App].[App]" caption="App" numFmtId="0" hierarchy="6" level="1">
      <sharedItems containsSemiMixedTypes="0" containsNonDate="0" containsString="0"/>
    </cacheField>
  </cacheFields>
  <cacheHierarchies count="38">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3"/>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2" memberValueDatatype="130" unbalanced="0">
      <fieldsUsage count="2">
        <fieldUsage x="-1"/>
        <fieldUsage x="1"/>
      </fieldsUsage>
    </cacheHierarchy>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2" memberValueDatatype="130" unbalanced="0">
      <fieldsUsage count="2">
        <fieldUsage x="-1"/>
        <fieldUsage x="2"/>
      </fieldsUsage>
    </cacheHierarchy>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677.863843749998" backgroundQuery="1" createdVersion="6" refreshedVersion="6" minRefreshableVersion="3" recordCount="0" supportSubquery="1" supportAdvancedDrill="1">
  <cacheSource type="external" connectionId="3"/>
  <cacheFields count="2">
    <cacheField name="[Range1].[App].[App]" caption="App" numFmtId="0" hierarchy="6" level="1">
      <sharedItems count="8">
        <s v="8 Ball Pool"/>
        <s v="Facebook"/>
        <s v="Instagram"/>
        <s v="LinkedIn"/>
        <s v="Netflix"/>
        <s v="Safari"/>
        <s v="WhatsApp"/>
        <s v="X"/>
      </sharedItems>
    </cacheField>
    <cacheField name="[Measures].[Sum of Usage (minutes) 2]" caption="Sum of Usage (minutes) 2" numFmtId="0" hierarchy="31" level="32767"/>
  </cacheFields>
  <cacheHierarchies count="38">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0"/>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2"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0" memberValueDatatype="130" unbalanced="0"/>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hidden="1">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677.863844791667" backgroundQuery="1" createdVersion="6" refreshedVersion="6" minRefreshableVersion="3" recordCount="0" supportSubquery="1" supportAdvancedDrill="1">
  <cacheSource type="external" connectionId="3"/>
  <cacheFields count="4">
    <cacheField name="[Table1].[App].[App]" caption="App" numFmtId="0" hierarchy="18" level="1">
      <sharedItems count="8">
        <s v="8 Ball Pool"/>
        <s v="Facebook"/>
        <s v="Instagram"/>
        <s v="LinkedIn"/>
        <s v="Netflix"/>
        <s v="Safari"/>
        <s v="WhatsApp"/>
        <s v="X"/>
      </sharedItems>
    </cacheField>
    <cacheField name="[Table1].[Week name].[Week name]" caption="Week name" numFmtId="0" hierarchy="23" level="1">
      <sharedItems count="4">
        <s v="First Week"/>
        <s v="Fourth Week"/>
        <s v="Second Week"/>
        <s v="Third Week"/>
      </sharedItems>
    </cacheField>
    <cacheField name="[Measures].[Sum of Notifications 2]" caption="Sum of Notifications 2" numFmtId="0" hierarchy="33" level="32767"/>
    <cacheField name="[Range1].[App].[App]" caption="App" numFmtId="0" hierarchy="6" level="1">
      <sharedItems containsSemiMixedTypes="0" containsNonDate="0" containsString="0"/>
    </cacheField>
  </cacheFields>
  <cacheHierarchies count="38">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2" memberValueDatatype="130" unbalanced="0">
      <fieldsUsage count="2">
        <fieldUsage x="-1"/>
        <fieldUsage x="3"/>
      </fieldsUsage>
    </cacheHierarchy>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2"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2" memberValueDatatype="130" unbalanced="0">
      <fieldsUsage count="2">
        <fieldUsage x="-1"/>
        <fieldUsage x="0"/>
      </fieldsUsage>
    </cacheHierarchy>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2" memberValueDatatype="130" unbalanced="0">
      <fieldsUsage count="2">
        <fieldUsage x="-1"/>
        <fieldUsage x="1"/>
      </fieldsUsage>
    </cacheHierarchy>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y uniqueName="[Measures].[Sum of Usage (minutes) 3]" caption="Sum of Usage (minutes) 3" measure="1" displayFolder="" measureGroup="Table1" count="0" hidden="1">
      <extLst>
        <ext xmlns:x15="http://schemas.microsoft.com/office/spreadsheetml/2010/11/main" uri="{B97F6D7D-B522-45F9-BDA1-12C45D357490}">
          <x15:cacheHierarchy aggregatedColumn="19"/>
        </ext>
      </extLst>
    </cacheHierarchy>
    <cacheHierarchy uniqueName="[Measures].[Sum of Week number]" caption="Sum of Week number" measure="1" displayFolder="" measureGroup="Table1" count="0" hidden="1">
      <extLst>
        <ext xmlns:x15="http://schemas.microsoft.com/office/spreadsheetml/2010/11/main" uri="{B97F6D7D-B522-45F9-BDA1-12C45D357490}">
          <x15:cacheHierarchy aggregatedColumn="22"/>
        </ext>
      </extLst>
    </cacheHierarchy>
    <cacheHierarchy uniqueName="[Measures].[Sum of Times Opened 2]" caption="Sum of Times Opened 2" measure="1" displayFolder="" measureGroup="Table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Range" uniqueName="[Range]" caption="Range"/>
    <dimension name="Range1" uniqueName="[Range1]" caption="Range1"/>
    <dimension name="Sheet1" uniqueName="[Sheet1]" caption="Sheet1"/>
    <dimension name="Table1" uniqueName="[Table1]" caption="Table1"/>
  </dimensions>
  <measureGroups count="4">
    <measureGroup name="Range" caption="Range"/>
    <measureGroup name="Range1" caption="Range1"/>
    <measureGroup name="Sheet1" caption="Sheet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677.59294189814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Range].[Date]" caption="Date" attribute="1" time="1" defaultMemberUniqueName="[Range].[Date].[All]" allUniqueName="[Range].[Date].[All]" dimensionUniqueName="[Range]" displayFolder="" count="0" memberValueDatatype="7" unbalanced="0"/>
    <cacheHierarchy uniqueName="[Range].[App]" caption="App" attribute="1" defaultMemberUniqueName="[Range].[App].[All]" allUniqueName="[Range].[App].[All]" dimensionUniqueName="[Range]" displayFolder="" count="0" memberValueDatatype="130" unbalanced="0"/>
    <cacheHierarchy uniqueName="[Range].[Usage (minutes)]" caption="Usage (minutes)" attribute="1" defaultMemberUniqueName="[Range].[Usage (minutes)].[All]" allUniqueName="[Range].[Usage (minutes)].[All]" dimensionUniqueName="[Range]" displayFolder="" count="0" memberValueDatatype="20" unbalanced="0"/>
    <cacheHierarchy uniqueName="[Range].[Notifications]" caption="Notifications" attribute="1" defaultMemberUniqueName="[Range].[Notifications].[All]" allUniqueName="[Range].[Notifications].[All]" dimensionUniqueName="[Range]" displayFolder="" count="0" memberValueDatatype="20" unbalanced="0"/>
    <cacheHierarchy uniqueName="[Range].[Times Opened]" caption="Times Opened" attribute="1" defaultMemberUniqueName="[Range].[Times Opened].[All]" allUniqueName="[Range].[Times Opened].[All]" dimensionUniqueName="[Range]" displayFolder="" count="0" memberValueDatatype="20" unbalanced="0"/>
    <cacheHierarchy uniqueName="[Range1].[Date]" caption="Date" attribute="1" time="1" defaultMemberUniqueName="[Range1].[Date].[All]" allUniqueName="[Range1].[Date].[All]" dimensionUniqueName="[Range1]" displayFolder="" count="0" memberValueDatatype="7" unbalanced="0"/>
    <cacheHierarchy uniqueName="[Range1].[App]" caption="App" attribute="1" defaultMemberUniqueName="[Range1].[App].[All]" allUniqueName="[Range1].[App].[All]" dimensionUniqueName="[Range1]" displayFolder="" count="0" memberValueDatatype="130" unbalanced="0"/>
    <cacheHierarchy uniqueName="[Range1].[Usage (minutes)]" caption="Usage (minutes)" attribute="1" defaultMemberUniqueName="[Range1].[Usage (minutes)].[All]" allUniqueName="[Range1].[Usage (minutes)].[All]" dimensionUniqueName="[Range1]" displayFolder="" count="0" memberValueDatatype="20" unbalanced="0"/>
    <cacheHierarchy uniqueName="[Range1].[Notifications]" caption="Notifications" attribute="1" defaultMemberUniqueName="[Range1].[Notifications].[All]" allUniqueName="[Range1].[Notifications].[All]" dimensionUniqueName="[Range1]" displayFolder="" count="0" memberValueDatatype="20" unbalanced="0"/>
    <cacheHierarchy uniqueName="[Range1].[Times Opened]" caption="Times Opened" attribute="1" defaultMemberUniqueName="[Range1].[Times Opened].[All]" allUniqueName="[Range1].[Times Opened].[All]" dimensionUniqueName="[Range1]" displayFolder="" count="0" memberValueDatatype="20" unbalanced="0"/>
    <cacheHierarchy uniqueName="[Range1].[Week number]" caption="Week number" attribute="1" defaultMemberUniqueName="[Range1].[Week number].[All]" allUniqueName="[Range1].[Week number].[All]" dimensionUniqueName="[Range1]" displayFolder="" count="0" memberValueDatatype="20" unbalanced="0"/>
    <cacheHierarchy uniqueName="[Range1].[Week name]" caption="Week name" attribute="1" defaultMemberUniqueName="[Range1].[Week name].[All]" allUniqueName="[Range1].[Week name].[All]" dimensionUniqueName="[Range1]" displayFolder="" count="2" memberValueDatatype="130" unbalanced="0"/>
    <cacheHierarchy uniqueName="[Sheet1].[Date]" caption="Date" attribute="1" time="1" defaultMemberUniqueName="[Sheet1].[Date].[All]" allUniqueName="[Sheet1].[Date].[All]" dimensionUniqueName="[Sheet1]" displayFolder="" count="0" memberValueDatatype="7" unbalanced="0"/>
    <cacheHierarchy uniqueName="[Sheet1].[App]" caption="App" attribute="1" defaultMemberUniqueName="[Sheet1].[App].[All]" allUniqueName="[Sheet1].[App].[All]" dimensionUniqueName="[Sheet1]" displayFolder="" count="0" memberValueDatatype="130" unbalanced="0"/>
    <cacheHierarchy uniqueName="[Sheet1].[Usage (minutes)]" caption="Usage (minutes)" attribute="1" defaultMemberUniqueName="[Sheet1].[Usage (minutes)].[All]" allUniqueName="[Sheet1].[Usage (minutes)].[All]" dimensionUniqueName="[Sheet1]" displayFolder="" count="0" memberValueDatatype="5" unbalanced="0"/>
    <cacheHierarchy uniqueName="[Sheet1].[Notifications]" caption="Notifications" attribute="1" defaultMemberUniqueName="[Sheet1].[Notifications].[All]" allUniqueName="[Sheet1].[Notifications].[All]" dimensionUniqueName="[Sheet1]" displayFolder="" count="0" memberValueDatatype="5" unbalanced="0"/>
    <cacheHierarchy uniqueName="[Sheet1].[Times Opened]" caption="Times Opened" attribute="1" defaultMemberUniqueName="[Sheet1].[Times Opened].[All]" allUniqueName="[Sheet1].[Times Opened].[All]" dimensionUniqueName="[Sheet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App]" caption="App" attribute="1" defaultMemberUniqueName="[Table1].[App].[All]" allUniqueName="[Table1].[App].[All]" dimensionUniqueName="[Table1]" displayFolder="" count="0" memberValueDatatype="130" unbalanced="0"/>
    <cacheHierarchy uniqueName="[Table1].[Usage (minutes)]" caption="Usage (minutes)" attribute="1" defaultMemberUniqueName="[Table1].[Usage (minutes)].[All]" allUniqueName="[Table1].[Usage (minutes)].[All]" dimensionUniqueName="[Table1]" displayFolder="" count="0" memberValueDatatype="20" unbalanced="0"/>
    <cacheHierarchy uniqueName="[Table1].[Notifications]" caption="Notifications" attribute="1" defaultMemberUniqueName="[Table1].[Notifications].[All]" allUniqueName="[Table1].[Notifications].[All]" dimensionUniqueName="[Table1]" displayFolder="" count="0" memberValueDatatype="20" unbalanced="0"/>
    <cacheHierarchy uniqueName="[Table1].[Times Opened]" caption="Times Opened" attribute="1" defaultMemberUniqueName="[Table1].[Times Opened].[All]" allUniqueName="[Table1].[Times Opened].[All]" dimensionUniqueName="[Table1]" displayFolder="" count="0" memberValueDatatype="20" unbalanced="0"/>
    <cacheHierarchy uniqueName="[Table1].[Week number]" caption="Week number" attribute="1" defaultMemberUniqueName="[Table1].[Week number].[All]" allUniqueName="[Table1].[Week number].[All]" dimensionUniqueName="[Table1]" displayFolder="" count="0" memberValueDatatype="20" unbalanced="0"/>
    <cacheHierarchy uniqueName="[Table1].[Week name]" caption="Week name" attribute="1" defaultMemberUniqueName="[Table1].[Week name].[All]" allUniqueName="[Table1].[Week name].[All]" dimensionUniqueName="[Table1]" displayFolder="" count="0" memberValueDatatype="130" unbalanced="0"/>
    <cacheHierarchy uniqueName="[Measures].[__XL_Count Sheet1]" caption="__XL_Count Sheet1" measure="1" displayFolder="" measureGroup="Sheet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sage (minutes)]" caption="Sum of Usage (minutes)" measure="1" displayFolder="" measureGroup="Range" count="0" hidden="1">
      <extLst>
        <ext xmlns:x15="http://schemas.microsoft.com/office/spreadsheetml/2010/11/main" uri="{B97F6D7D-B522-45F9-BDA1-12C45D357490}">
          <x15:cacheHierarchy aggregatedColumn="2"/>
        </ext>
      </extLst>
    </cacheHierarchy>
    <cacheHierarchy uniqueName="[Measures].[Sum of Notifications]" caption="Sum of Notifications" measure="1" displayFolder="" measureGroup="Sheet1" count="0" hidden="1">
      <extLst>
        <ext xmlns:x15="http://schemas.microsoft.com/office/spreadsheetml/2010/11/main" uri="{B97F6D7D-B522-45F9-BDA1-12C45D357490}">
          <x15:cacheHierarchy aggregatedColumn="15"/>
        </ext>
      </extLst>
    </cacheHierarchy>
    <cacheHierarchy uniqueName="[Measures].[Sum of Usage (minutes) 2]" caption="Sum of Usage (minutes) 2" measure="1" displayFolder="" measureGroup="Range1" count="0" hidden="1">
      <extLst>
        <ext xmlns:x15="http://schemas.microsoft.com/office/spreadsheetml/2010/11/main" uri="{B97F6D7D-B522-45F9-BDA1-12C45D357490}">
          <x15:cacheHierarchy aggregatedColumn="7"/>
        </ext>
      </extLst>
    </cacheHierarchy>
    <cacheHierarchy uniqueName="[Measures].[Sum of Times Opened]" caption="Sum of Times Opened" measure="1" displayFolder="" measureGroup="Range1" count="0" hidden="1">
      <extLst>
        <ext xmlns:x15="http://schemas.microsoft.com/office/spreadsheetml/2010/11/main" uri="{B97F6D7D-B522-45F9-BDA1-12C45D357490}">
          <x15:cacheHierarchy aggregatedColumn="9"/>
        </ext>
      </extLst>
    </cacheHierarchy>
    <cacheHierarchy uniqueName="[Measures].[Sum of Notifications 2]" caption="Sum of Notifications 2" measure="1" displayFolder="" measureGroup="Table1" count="0" hidden="1">
      <extLst>
        <ext xmlns:x15="http://schemas.microsoft.com/office/spreadsheetml/2010/11/main" uri="{B97F6D7D-B522-45F9-BDA1-12C45D357490}">
          <x15:cacheHierarchy aggregatedColumn="20"/>
        </ext>
      </extLst>
    </cacheHierarchy>
    <cacheHierarchy uniqueName="[Measures].[Count of Notifications]" caption="Count of Notifications" measure="1" displayFolder="" measureGroup="Table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00">
  <r>
    <d v="2024-08-07T00:00:00"/>
    <x v="0"/>
    <n v="81"/>
    <n v="24"/>
    <n v="57"/>
    <n v="32"/>
    <s v="First Week"/>
  </r>
  <r>
    <d v="2024-08-08T00:00:00"/>
    <x v="0"/>
    <n v="90"/>
    <n v="30"/>
    <n v="53"/>
    <n v="32"/>
    <s v="Second Week"/>
  </r>
  <r>
    <d v="2024-08-26T00:00:00"/>
    <x v="0"/>
    <n v="112"/>
    <n v="33"/>
    <n v="17"/>
    <n v="35"/>
    <s v="Fourth Week"/>
  </r>
  <r>
    <d v="2024-08-22T00:00:00"/>
    <x v="0"/>
    <n v="82"/>
    <n v="11"/>
    <n v="38"/>
    <n v="34"/>
    <s v="Fourth Week"/>
  </r>
  <r>
    <d v="2024-08-12T00:00:00"/>
    <x v="0"/>
    <n v="59"/>
    <n v="47"/>
    <n v="16"/>
    <n v="33"/>
    <s v="Second Week"/>
  </r>
  <r>
    <d v="2024-08-28T00:00:00"/>
    <x v="0"/>
    <n v="50"/>
    <n v="42"/>
    <n v="26"/>
    <n v="35"/>
    <s v="Fourth Week"/>
  </r>
  <r>
    <d v="2024-08-26T00:00:00"/>
    <x v="0"/>
    <n v="51"/>
    <n v="58"/>
    <n v="41"/>
    <n v="35"/>
    <s v="Fourth Week"/>
  </r>
  <r>
    <d v="2024-08-27T00:00:00"/>
    <x v="0"/>
    <n v="71"/>
    <n v="69"/>
    <n v="30"/>
    <n v="35"/>
    <s v="Fourth Week"/>
  </r>
  <r>
    <d v="2024-08-15T00:00:00"/>
    <x v="0"/>
    <n v="91"/>
    <n v="71"/>
    <n v="61"/>
    <n v="33"/>
    <s v="Third Week"/>
  </r>
  <r>
    <d v="2024-08-30T00:00:00"/>
    <x v="0"/>
    <n v="80"/>
    <n v="64"/>
    <n v="66"/>
    <n v="35"/>
    <s v="Fourth Week"/>
  </r>
  <r>
    <d v="2024-08-25T00:00:00"/>
    <x v="0"/>
    <n v="32"/>
    <n v="60"/>
    <n v="21"/>
    <n v="35"/>
    <s v="Fourth Week"/>
  </r>
  <r>
    <d v="2024-08-21T00:00:00"/>
    <x v="0"/>
    <n v="102"/>
    <n v="48"/>
    <n v="32"/>
    <n v="34"/>
    <s v="Third Week"/>
  </r>
  <r>
    <d v="2024-08-04T00:00:00"/>
    <x v="0"/>
    <n v="118"/>
    <n v="69"/>
    <n v="28"/>
    <n v="32"/>
    <s v="First Week"/>
  </r>
  <r>
    <d v="2024-08-18T00:00:00"/>
    <x v="0"/>
    <n v="38"/>
    <n v="62"/>
    <n v="16"/>
    <n v="34"/>
    <s v="Third Week"/>
  </r>
  <r>
    <d v="2024-08-20T00:00:00"/>
    <x v="0"/>
    <n v="89"/>
    <n v="80"/>
    <n v="58"/>
    <n v="34"/>
    <s v="Third Week"/>
  </r>
  <r>
    <d v="2024-08-29T00:00:00"/>
    <x v="0"/>
    <n v="37"/>
    <n v="56"/>
    <n v="49"/>
    <n v="35"/>
    <s v="Fourth Week"/>
  </r>
  <r>
    <d v="2024-08-14T00:00:00"/>
    <x v="0"/>
    <n v="110"/>
    <n v="45"/>
    <n v="64"/>
    <n v="33"/>
    <s v="Second Week"/>
  </r>
  <r>
    <d v="2024-08-08T00:00:00"/>
    <x v="0"/>
    <n v="33"/>
    <n v="11"/>
    <n v="20"/>
    <n v="32"/>
    <s v="Second Week"/>
  </r>
  <r>
    <d v="2024-08-22T00:00:00"/>
    <x v="0"/>
    <n v="33"/>
    <n v="63"/>
    <n v="43"/>
    <n v="34"/>
    <s v="Fourth Week"/>
  </r>
  <r>
    <d v="2024-08-18T00:00:00"/>
    <x v="0"/>
    <n v="119"/>
    <n v="53"/>
    <n v="48"/>
    <n v="34"/>
    <s v="Third Week"/>
  </r>
  <r>
    <d v="2024-08-10T00:00:00"/>
    <x v="0"/>
    <n v="91"/>
    <n v="23"/>
    <n v="45"/>
    <n v="32"/>
    <s v="Second Week"/>
  </r>
  <r>
    <d v="2024-08-16T00:00:00"/>
    <x v="0"/>
    <n v="44"/>
    <n v="71"/>
    <n v="54"/>
    <n v="33"/>
    <s v="Third Week"/>
  </r>
  <r>
    <d v="2024-08-21T00:00:00"/>
    <x v="0"/>
    <n v="109"/>
    <n v="62"/>
    <n v="38"/>
    <n v="34"/>
    <s v="Third Week"/>
  </r>
  <r>
    <d v="2024-08-26T00:00:00"/>
    <x v="0"/>
    <n v="118"/>
    <n v="69"/>
    <n v="59"/>
    <n v="35"/>
    <s v="Fourth Week"/>
  </r>
  <r>
    <d v="2024-08-09T00:00:00"/>
    <x v="0"/>
    <n v="58"/>
    <n v="24"/>
    <n v="59"/>
    <n v="32"/>
    <s v="Second Week"/>
  </r>
  <r>
    <d v="2024-08-01T00:00:00"/>
    <x v="1"/>
    <n v="39"/>
    <n v="11"/>
    <n v="13"/>
    <n v="31"/>
    <s v="First Week"/>
  </r>
  <r>
    <d v="2024-08-24T00:00:00"/>
    <x v="1"/>
    <n v="15"/>
    <n v="48"/>
    <n v="12"/>
    <n v="34"/>
    <s v="Fourth Week"/>
  </r>
  <r>
    <d v="2024-08-24T00:00:00"/>
    <x v="1"/>
    <n v="45"/>
    <n v="15"/>
    <n v="23"/>
    <n v="34"/>
    <s v="Fourth Week"/>
  </r>
  <r>
    <d v="2024-08-17T00:00:00"/>
    <x v="1"/>
    <n v="22"/>
    <n v="39"/>
    <n v="7"/>
    <n v="33"/>
    <s v="Third Week"/>
  </r>
  <r>
    <d v="2024-08-01T00:00:00"/>
    <x v="1"/>
    <n v="41"/>
    <n v="9"/>
    <n v="14"/>
    <n v="31"/>
    <s v="First Week"/>
  </r>
  <r>
    <d v="2024-08-07T00:00:00"/>
    <x v="1"/>
    <n v="40"/>
    <n v="45"/>
    <n v="11"/>
    <n v="32"/>
    <s v="First Week"/>
  </r>
  <r>
    <d v="2024-08-09T00:00:00"/>
    <x v="1"/>
    <n v="22"/>
    <n v="16"/>
    <n v="6"/>
    <n v="32"/>
    <s v="Second Week"/>
  </r>
  <r>
    <d v="2024-08-01T00:00:00"/>
    <x v="1"/>
    <n v="30"/>
    <n v="27"/>
    <n v="9"/>
    <n v="31"/>
    <s v="First Week"/>
  </r>
  <r>
    <d v="2024-08-03T00:00:00"/>
    <x v="1"/>
    <n v="26"/>
    <n v="44"/>
    <n v="7"/>
    <n v="31"/>
    <s v="First Week"/>
  </r>
  <r>
    <d v="2024-08-01T00:00:00"/>
    <x v="1"/>
    <n v="17"/>
    <n v="41"/>
    <n v="19"/>
    <n v="31"/>
    <s v="First Week"/>
  </r>
  <r>
    <d v="2024-08-14T00:00:00"/>
    <x v="1"/>
    <n v="17"/>
    <n v="5"/>
    <n v="9"/>
    <n v="33"/>
    <s v="Second Week"/>
  </r>
  <r>
    <d v="2024-08-26T00:00:00"/>
    <x v="1"/>
    <n v="37"/>
    <n v="18"/>
    <n v="11"/>
    <n v="35"/>
    <s v="Fourth Week"/>
  </r>
  <r>
    <d v="2024-08-27T00:00:00"/>
    <x v="1"/>
    <n v="23"/>
    <n v="19"/>
    <n v="19"/>
    <n v="35"/>
    <s v="Fourth Week"/>
  </r>
  <r>
    <d v="2024-08-26T00:00:00"/>
    <x v="1"/>
    <n v="24"/>
    <n v="17"/>
    <n v="23"/>
    <n v="35"/>
    <s v="Fourth Week"/>
  </r>
  <r>
    <d v="2024-08-07T00:00:00"/>
    <x v="1"/>
    <n v="31"/>
    <n v="36"/>
    <n v="8"/>
    <n v="32"/>
    <s v="First Week"/>
  </r>
  <r>
    <d v="2024-08-30T00:00:00"/>
    <x v="1"/>
    <n v="19"/>
    <n v="27"/>
    <n v="11"/>
    <n v="35"/>
    <s v="Fourth Week"/>
  </r>
  <r>
    <d v="2024-08-13T00:00:00"/>
    <x v="1"/>
    <n v="29"/>
    <n v="47"/>
    <n v="8"/>
    <n v="33"/>
    <s v="Second Week"/>
  </r>
  <r>
    <d v="2024-08-13T00:00:00"/>
    <x v="1"/>
    <n v="21"/>
    <n v="26"/>
    <n v="6"/>
    <n v="33"/>
    <s v="Second Week"/>
  </r>
  <r>
    <d v="2024-08-10T00:00:00"/>
    <x v="1"/>
    <n v="27"/>
    <n v="10"/>
    <n v="16"/>
    <n v="32"/>
    <s v="Second Week"/>
  </r>
  <r>
    <d v="2024-08-12T00:00:00"/>
    <x v="1"/>
    <n v="34"/>
    <n v="34"/>
    <n v="15"/>
    <n v="33"/>
    <s v="Second Week"/>
  </r>
  <r>
    <d v="2024-08-26T00:00:00"/>
    <x v="1"/>
    <n v="37"/>
    <n v="32"/>
    <n v="11"/>
    <n v="35"/>
    <s v="Fourth Week"/>
  </r>
  <r>
    <d v="2024-08-30T00:00:00"/>
    <x v="1"/>
    <n v="15"/>
    <n v="5"/>
    <n v="24"/>
    <n v="35"/>
    <s v="Fourth Week"/>
  </r>
  <r>
    <d v="2024-08-13T00:00:00"/>
    <x v="1"/>
    <n v="23"/>
    <n v="7"/>
    <n v="11"/>
    <n v="33"/>
    <s v="Second Week"/>
  </r>
  <r>
    <d v="2024-08-06T00:00:00"/>
    <x v="1"/>
    <n v="22"/>
    <n v="31"/>
    <n v="13"/>
    <n v="32"/>
    <s v="First Week"/>
  </r>
  <r>
    <d v="2024-08-30T00:00:00"/>
    <x v="1"/>
    <n v="19"/>
    <n v="37"/>
    <n v="23"/>
    <n v="35"/>
    <s v="Fourth Week"/>
  </r>
  <r>
    <d v="2024-08-10T00:00:00"/>
    <x v="2"/>
    <n v="63"/>
    <n v="73"/>
    <n v="88"/>
    <n v="32"/>
    <s v="Second Week"/>
  </r>
  <r>
    <d v="2024-08-22T00:00:00"/>
    <x v="2"/>
    <n v="51"/>
    <n v="145"/>
    <n v="81"/>
    <n v="34"/>
    <s v="Fourth Week"/>
  </r>
  <r>
    <d v="2024-08-17T00:00:00"/>
    <x v="2"/>
    <n v="68"/>
    <n v="107"/>
    <n v="81"/>
    <n v="33"/>
    <s v="Third Week"/>
  </r>
  <r>
    <d v="2024-08-12T00:00:00"/>
    <x v="2"/>
    <n v="58"/>
    <n v="51"/>
    <n v="32"/>
    <n v="33"/>
    <s v="Second Week"/>
  </r>
  <r>
    <d v="2024-08-17T00:00:00"/>
    <x v="2"/>
    <n v="56"/>
    <n v="105"/>
    <n v="88"/>
    <n v="33"/>
    <s v="Third Week"/>
  </r>
  <r>
    <d v="2024-08-17T00:00:00"/>
    <x v="2"/>
    <n v="21"/>
    <n v="51"/>
    <n v="83"/>
    <n v="33"/>
    <s v="Third Week"/>
  </r>
  <r>
    <d v="2024-08-23T00:00:00"/>
    <x v="2"/>
    <n v="56"/>
    <n v="145"/>
    <n v="30"/>
    <n v="34"/>
    <s v="Fourth Week"/>
  </r>
  <r>
    <d v="2024-08-19T00:00:00"/>
    <x v="2"/>
    <n v="21"/>
    <n v="102"/>
    <n v="73"/>
    <n v="34"/>
    <s v="Third Week"/>
  </r>
  <r>
    <d v="2024-08-26T00:00:00"/>
    <x v="2"/>
    <n v="51"/>
    <n v="119"/>
    <n v="61"/>
    <n v="35"/>
    <s v="Fourth Week"/>
  </r>
  <r>
    <d v="2024-08-23T00:00:00"/>
    <x v="2"/>
    <n v="23"/>
    <n v="104"/>
    <n v="85"/>
    <n v="34"/>
    <s v="Fourth Week"/>
  </r>
  <r>
    <d v="2024-08-27T00:00:00"/>
    <x v="2"/>
    <n v="36"/>
    <n v="87"/>
    <n v="53"/>
    <n v="35"/>
    <s v="Fourth Week"/>
  </r>
  <r>
    <d v="2024-08-05T00:00:00"/>
    <x v="2"/>
    <n v="71"/>
    <n v="147"/>
    <n v="99"/>
    <n v="32"/>
    <s v="First Week"/>
  </r>
  <r>
    <d v="2024-08-22T00:00:00"/>
    <x v="2"/>
    <n v="30"/>
    <n v="65"/>
    <n v="88"/>
    <n v="34"/>
    <s v="Fourth Week"/>
  </r>
  <r>
    <d v="2024-08-06T00:00:00"/>
    <x v="2"/>
    <n v="35"/>
    <n v="142"/>
    <n v="32"/>
    <n v="32"/>
    <s v="First Week"/>
  </r>
  <r>
    <d v="2024-08-20T00:00:00"/>
    <x v="2"/>
    <n v="79"/>
    <n v="108"/>
    <n v="65"/>
    <n v="34"/>
    <s v="Third Week"/>
  </r>
  <r>
    <d v="2024-08-19T00:00:00"/>
    <x v="2"/>
    <n v="45"/>
    <n v="116"/>
    <n v="48"/>
    <n v="34"/>
    <s v="Third Week"/>
  </r>
  <r>
    <d v="2024-08-20T00:00:00"/>
    <x v="2"/>
    <n v="51"/>
    <n v="120"/>
    <n v="81"/>
    <n v="34"/>
    <s v="Third Week"/>
  </r>
  <r>
    <d v="2024-08-09T00:00:00"/>
    <x v="2"/>
    <n v="52"/>
    <n v="89"/>
    <n v="68"/>
    <n v="32"/>
    <s v="Second Week"/>
  </r>
  <r>
    <d v="2024-08-18T00:00:00"/>
    <x v="2"/>
    <n v="59"/>
    <n v="50"/>
    <n v="40"/>
    <n v="34"/>
    <s v="Third Week"/>
  </r>
  <r>
    <d v="2024-08-28T00:00:00"/>
    <x v="2"/>
    <n v="76"/>
    <n v="138"/>
    <n v="79"/>
    <n v="35"/>
    <s v="Fourth Week"/>
  </r>
  <r>
    <d v="2024-08-23T00:00:00"/>
    <x v="2"/>
    <n v="50"/>
    <n v="143"/>
    <n v="71"/>
    <n v="34"/>
    <s v="Fourth Week"/>
  </r>
  <r>
    <d v="2024-08-03T00:00:00"/>
    <x v="2"/>
    <n v="26"/>
    <n v="65"/>
    <n v="89"/>
    <n v="31"/>
    <s v="First Week"/>
  </r>
  <r>
    <d v="2024-08-17T00:00:00"/>
    <x v="2"/>
    <n v="21"/>
    <n v="50"/>
    <n v="77"/>
    <n v="33"/>
    <s v="Third Week"/>
  </r>
  <r>
    <d v="2024-08-30T00:00:00"/>
    <x v="2"/>
    <n v="31"/>
    <n v="118"/>
    <n v="66"/>
    <n v="35"/>
    <s v="Fourth Week"/>
  </r>
  <r>
    <d v="2024-08-27T00:00:00"/>
    <x v="2"/>
    <n v="74"/>
    <n v="58"/>
    <n v="48"/>
    <n v="35"/>
    <s v="Fourth Week"/>
  </r>
  <r>
    <d v="2024-08-16T00:00:00"/>
    <x v="3"/>
    <n v="20"/>
    <n v="3"/>
    <n v="4"/>
    <n v="33"/>
    <s v="Third Week"/>
  </r>
  <r>
    <d v="2024-08-24T00:00:00"/>
    <x v="3"/>
    <n v="26"/>
    <n v="8"/>
    <n v="1"/>
    <n v="34"/>
    <s v="Fourth Week"/>
  </r>
  <r>
    <d v="2024-08-24T00:00:00"/>
    <x v="3"/>
    <n v="24"/>
    <n v="1"/>
    <n v="8"/>
    <n v="34"/>
    <s v="Fourth Week"/>
  </r>
  <r>
    <d v="2024-08-04T00:00:00"/>
    <x v="3"/>
    <n v="10"/>
    <n v="8"/>
    <n v="4"/>
    <n v="32"/>
    <s v="First Week"/>
  </r>
  <r>
    <d v="2024-08-30T00:00:00"/>
    <x v="3"/>
    <n v="7"/>
    <n v="9"/>
    <n v="3"/>
    <n v="35"/>
    <s v="Fourth Week"/>
  </r>
  <r>
    <d v="2024-08-25T00:00:00"/>
    <x v="3"/>
    <n v="22"/>
    <n v="2"/>
    <n v="2"/>
    <n v="35"/>
    <s v="Fourth Week"/>
  </r>
  <r>
    <d v="2024-08-22T00:00:00"/>
    <x v="3"/>
    <n v="7"/>
    <n v="9"/>
    <n v="4"/>
    <n v="34"/>
    <s v="Fourth Week"/>
  </r>
  <r>
    <d v="2024-08-01T00:00:00"/>
    <x v="3"/>
    <n v="8"/>
    <n v="1"/>
    <n v="14"/>
    <n v="31"/>
    <s v="First Week"/>
  </r>
  <r>
    <d v="2024-08-21T00:00:00"/>
    <x v="3"/>
    <n v="20"/>
    <n v="4"/>
    <n v="8"/>
    <n v="34"/>
    <s v="Third Week"/>
  </r>
  <r>
    <d v="2024-08-08T00:00:00"/>
    <x v="3"/>
    <n v="11"/>
    <n v="3"/>
    <n v="1"/>
    <n v="32"/>
    <s v="Second Week"/>
  </r>
  <r>
    <d v="2024-08-01T00:00:00"/>
    <x v="3"/>
    <n v="20"/>
    <n v="3"/>
    <n v="6"/>
    <n v="31"/>
    <s v="First Week"/>
  </r>
  <r>
    <d v="2024-08-23T00:00:00"/>
    <x v="3"/>
    <n v="26"/>
    <n v="6"/>
    <n v="6"/>
    <n v="34"/>
    <s v="Fourth Week"/>
  </r>
  <r>
    <d v="2024-08-13T00:00:00"/>
    <x v="3"/>
    <n v="23"/>
    <n v="6"/>
    <n v="8"/>
    <n v="33"/>
    <s v="Second Week"/>
  </r>
  <r>
    <d v="2024-08-27T00:00:00"/>
    <x v="3"/>
    <n v="6"/>
    <n v="5"/>
    <n v="14"/>
    <n v="35"/>
    <s v="Fourth Week"/>
  </r>
  <r>
    <d v="2024-08-01T00:00:00"/>
    <x v="3"/>
    <n v="19"/>
    <n v="1"/>
    <n v="5"/>
    <n v="31"/>
    <s v="First Week"/>
  </r>
  <r>
    <d v="2024-08-28T00:00:00"/>
    <x v="3"/>
    <n v="20"/>
    <n v="3"/>
    <n v="4"/>
    <n v="35"/>
    <s v="Fourth Week"/>
  </r>
  <r>
    <d v="2024-08-03T00:00:00"/>
    <x v="3"/>
    <n v="21"/>
    <n v="1"/>
    <n v="12"/>
    <n v="31"/>
    <s v="First Week"/>
  </r>
  <r>
    <d v="2024-08-28T00:00:00"/>
    <x v="3"/>
    <n v="18"/>
    <n v="5"/>
    <n v="6"/>
    <n v="35"/>
    <s v="Fourth Week"/>
  </r>
  <r>
    <d v="2024-08-03T00:00:00"/>
    <x v="3"/>
    <n v="13"/>
    <n v="5"/>
    <n v="8"/>
    <n v="31"/>
    <s v="First Week"/>
  </r>
  <r>
    <d v="2024-08-29T00:00:00"/>
    <x v="3"/>
    <n v="21"/>
    <n v="5"/>
    <n v="15"/>
    <n v="35"/>
    <s v="Fourth Week"/>
  </r>
  <r>
    <d v="2024-08-03T00:00:00"/>
    <x v="3"/>
    <n v="5"/>
    <n v="4"/>
    <n v="15"/>
    <n v="31"/>
    <s v="First Week"/>
  </r>
  <r>
    <d v="2024-08-29T00:00:00"/>
    <x v="3"/>
    <n v="25"/>
    <n v="7"/>
    <n v="1"/>
    <n v="35"/>
    <s v="Fourth Week"/>
  </r>
  <r>
    <d v="2024-08-03T00:00:00"/>
    <x v="3"/>
    <n v="22"/>
    <n v="9"/>
    <n v="10"/>
    <n v="31"/>
    <s v="First Week"/>
  </r>
  <r>
    <d v="2024-08-22T00:00:00"/>
    <x v="3"/>
    <n v="30"/>
    <n v="3"/>
    <n v="8"/>
    <n v="34"/>
    <s v="Fourth Week"/>
  </r>
  <r>
    <d v="2024-08-14T00:00:00"/>
    <x v="3"/>
    <n v="28"/>
    <n v="2"/>
    <n v="15"/>
    <n v="33"/>
    <s v="Second Week"/>
  </r>
  <r>
    <d v="2024-08-22T00:00:00"/>
    <x v="4"/>
    <n v="2"/>
    <n v="2"/>
    <n v="10"/>
    <n v="34"/>
    <s v="Fourth Week"/>
  </r>
  <r>
    <d v="2024-08-02T00:00:00"/>
    <x v="4"/>
    <n v="17"/>
    <n v="0"/>
    <n v="9"/>
    <n v="31"/>
    <s v="First Week"/>
  </r>
  <r>
    <d v="2024-08-11T00:00:00"/>
    <x v="4"/>
    <n v="16"/>
    <n v="2"/>
    <n v="10"/>
    <n v="33"/>
    <s v="Second Week"/>
  </r>
  <r>
    <d v="2024-08-23T00:00:00"/>
    <x v="4"/>
    <n v="3"/>
    <n v="1"/>
    <n v="9"/>
    <n v="34"/>
    <s v="Fourth Week"/>
  </r>
  <r>
    <d v="2024-08-24T00:00:00"/>
    <x v="4"/>
    <n v="13"/>
    <n v="1"/>
    <n v="7"/>
    <n v="34"/>
    <s v="Fourth Week"/>
  </r>
  <r>
    <d v="2024-08-25T00:00:00"/>
    <x v="4"/>
    <n v="4"/>
    <n v="0"/>
    <n v="4"/>
    <n v="35"/>
    <s v="Fourth Week"/>
  </r>
  <r>
    <d v="2024-08-01T00:00:00"/>
    <x v="4"/>
    <n v="8"/>
    <n v="1"/>
    <n v="3"/>
    <n v="31"/>
    <s v="First Week"/>
  </r>
  <r>
    <d v="2024-08-23T00:00:00"/>
    <x v="4"/>
    <n v="15"/>
    <n v="1"/>
    <n v="2"/>
    <n v="34"/>
    <s v="Fourth Week"/>
  </r>
  <r>
    <d v="2024-08-23T00:00:00"/>
    <x v="4"/>
    <n v="19"/>
    <n v="0"/>
    <n v="10"/>
    <n v="34"/>
    <s v="Fourth Week"/>
  </r>
  <r>
    <d v="2024-08-30T00:00:00"/>
    <x v="4"/>
    <n v="17"/>
    <n v="1"/>
    <n v="6"/>
    <n v="35"/>
    <s v="Fourth Week"/>
  </r>
  <r>
    <d v="2024-08-15T00:00:00"/>
    <x v="4"/>
    <n v="11"/>
    <n v="0"/>
    <n v="1"/>
    <n v="33"/>
    <s v="Third Week"/>
  </r>
  <r>
    <d v="2024-08-08T00:00:00"/>
    <x v="4"/>
    <n v="12"/>
    <n v="0"/>
    <n v="7"/>
    <n v="32"/>
    <s v="Second Week"/>
  </r>
  <r>
    <d v="2024-08-04T00:00:00"/>
    <x v="4"/>
    <n v="6"/>
    <n v="0"/>
    <n v="4"/>
    <n v="32"/>
    <s v="First Week"/>
  </r>
  <r>
    <d v="2024-08-30T00:00:00"/>
    <x v="4"/>
    <n v="15"/>
    <n v="2"/>
    <n v="7"/>
    <n v="35"/>
    <s v="Fourth Week"/>
  </r>
  <r>
    <d v="2024-08-08T00:00:00"/>
    <x v="4"/>
    <n v="20"/>
    <n v="0"/>
    <n v="2"/>
    <n v="32"/>
    <s v="Second Week"/>
  </r>
  <r>
    <d v="2024-08-28T00:00:00"/>
    <x v="4"/>
    <n v="10"/>
    <n v="1"/>
    <n v="3"/>
    <n v="35"/>
    <s v="Fourth Week"/>
  </r>
  <r>
    <d v="2024-08-17T00:00:00"/>
    <x v="4"/>
    <n v="19"/>
    <n v="1"/>
    <n v="7"/>
    <n v="33"/>
    <s v="Third Week"/>
  </r>
  <r>
    <d v="2024-08-26T00:00:00"/>
    <x v="4"/>
    <n v="5"/>
    <n v="1"/>
    <n v="5"/>
    <n v="35"/>
    <s v="Fourth Week"/>
  </r>
  <r>
    <d v="2024-08-30T00:00:00"/>
    <x v="4"/>
    <n v="9"/>
    <n v="0"/>
    <n v="1"/>
    <n v="35"/>
    <s v="Fourth Week"/>
  </r>
  <r>
    <d v="2024-08-26T00:00:00"/>
    <x v="4"/>
    <n v="1"/>
    <n v="2"/>
    <n v="2"/>
    <n v="35"/>
    <s v="Fourth Week"/>
  </r>
  <r>
    <d v="2024-08-30T00:00:00"/>
    <x v="4"/>
    <n v="16"/>
    <n v="0"/>
    <n v="8"/>
    <n v="35"/>
    <s v="Fourth Week"/>
  </r>
  <r>
    <d v="2024-08-13T00:00:00"/>
    <x v="4"/>
    <n v="1"/>
    <n v="0"/>
    <n v="7"/>
    <n v="33"/>
    <s v="Second Week"/>
  </r>
  <r>
    <d v="2024-08-05T00:00:00"/>
    <x v="4"/>
    <n v="3"/>
    <n v="1"/>
    <n v="3"/>
    <n v="32"/>
    <s v="First Week"/>
  </r>
  <r>
    <d v="2024-08-05T00:00:00"/>
    <x v="4"/>
    <n v="14"/>
    <n v="0"/>
    <n v="1"/>
    <n v="32"/>
    <s v="First Week"/>
  </r>
  <r>
    <d v="2024-08-30T00:00:00"/>
    <x v="4"/>
    <n v="14"/>
    <n v="1"/>
    <n v="4"/>
    <n v="35"/>
    <s v="Fourth Week"/>
  </r>
  <r>
    <d v="2024-08-05T00:00:00"/>
    <x v="5"/>
    <n v="90"/>
    <n v="1"/>
    <n v="2"/>
    <n v="32"/>
    <s v="First Week"/>
  </r>
  <r>
    <d v="2024-08-26T00:00:00"/>
    <x v="5"/>
    <n v="62"/>
    <n v="0"/>
    <n v="4"/>
    <n v="35"/>
    <s v="Fourth Week"/>
  </r>
  <r>
    <d v="2024-08-01T00:00:00"/>
    <x v="5"/>
    <n v="108"/>
    <n v="0"/>
    <n v="2"/>
    <n v="31"/>
    <s v="First Week"/>
  </r>
  <r>
    <d v="2024-08-10T00:00:00"/>
    <x v="5"/>
    <n v="83"/>
    <n v="1"/>
    <n v="2"/>
    <n v="32"/>
    <s v="Second Week"/>
  </r>
  <r>
    <d v="2024-08-20T00:00:00"/>
    <x v="5"/>
    <n v="109"/>
    <n v="1"/>
    <n v="2"/>
    <n v="34"/>
    <s v="Third Week"/>
  </r>
  <r>
    <d v="2024-08-19T00:00:00"/>
    <x v="5"/>
    <n v="72"/>
    <n v="1"/>
    <n v="1"/>
    <n v="34"/>
    <s v="Third Week"/>
  </r>
  <r>
    <d v="2024-08-24T00:00:00"/>
    <x v="5"/>
    <n v="83"/>
    <n v="0"/>
    <n v="4"/>
    <n v="34"/>
    <s v="Fourth Week"/>
  </r>
  <r>
    <d v="2024-08-16T00:00:00"/>
    <x v="5"/>
    <n v="38"/>
    <n v="1"/>
    <n v="2"/>
    <n v="33"/>
    <s v="Third Week"/>
  </r>
  <r>
    <d v="2024-08-17T00:00:00"/>
    <x v="5"/>
    <n v="106"/>
    <n v="1"/>
    <n v="3"/>
    <n v="33"/>
    <s v="Third Week"/>
  </r>
  <r>
    <d v="2024-08-20T00:00:00"/>
    <x v="5"/>
    <n v="38"/>
    <n v="1"/>
    <n v="2"/>
    <n v="34"/>
    <s v="Third Week"/>
  </r>
  <r>
    <d v="2024-08-03T00:00:00"/>
    <x v="5"/>
    <n v="47"/>
    <n v="0"/>
    <n v="5"/>
    <n v="31"/>
    <s v="First Week"/>
  </r>
  <r>
    <d v="2024-08-19T00:00:00"/>
    <x v="5"/>
    <n v="57"/>
    <n v="0"/>
    <n v="4"/>
    <n v="34"/>
    <s v="Third Week"/>
  </r>
  <r>
    <d v="2024-08-03T00:00:00"/>
    <x v="5"/>
    <n v="79"/>
    <n v="0"/>
    <n v="2"/>
    <n v="31"/>
    <s v="First Week"/>
  </r>
  <r>
    <d v="2024-08-11T00:00:00"/>
    <x v="5"/>
    <n v="58"/>
    <n v="0"/>
    <n v="5"/>
    <n v="33"/>
    <s v="Second Week"/>
  </r>
  <r>
    <d v="2024-08-12T00:00:00"/>
    <x v="5"/>
    <n v="109"/>
    <n v="1"/>
    <n v="2"/>
    <n v="33"/>
    <s v="Second Week"/>
  </r>
  <r>
    <d v="2024-08-29T00:00:00"/>
    <x v="5"/>
    <n v="49"/>
    <n v="0"/>
    <n v="1"/>
    <n v="35"/>
    <s v="Fourth Week"/>
  </r>
  <r>
    <d v="2024-08-26T00:00:00"/>
    <x v="5"/>
    <n v="22"/>
    <n v="0"/>
    <n v="2"/>
    <n v="35"/>
    <s v="Fourth Week"/>
  </r>
  <r>
    <d v="2024-08-10T00:00:00"/>
    <x v="5"/>
    <n v="104"/>
    <n v="1"/>
    <n v="2"/>
    <n v="32"/>
    <s v="Second Week"/>
  </r>
  <r>
    <d v="2024-08-19T00:00:00"/>
    <x v="5"/>
    <n v="119"/>
    <n v="0"/>
    <n v="4"/>
    <n v="34"/>
    <s v="Third Week"/>
  </r>
  <r>
    <d v="2024-08-26T00:00:00"/>
    <x v="5"/>
    <n v="89"/>
    <n v="0"/>
    <n v="4"/>
    <n v="35"/>
    <s v="Fourth Week"/>
  </r>
  <r>
    <d v="2024-08-25T00:00:00"/>
    <x v="5"/>
    <n v="35"/>
    <n v="0"/>
    <n v="1"/>
    <n v="35"/>
    <s v="Fourth Week"/>
  </r>
  <r>
    <d v="2024-08-04T00:00:00"/>
    <x v="5"/>
    <n v="24"/>
    <n v="0"/>
    <n v="1"/>
    <n v="32"/>
    <s v="First Week"/>
  </r>
  <r>
    <d v="2024-08-24T00:00:00"/>
    <x v="5"/>
    <n v="78"/>
    <n v="0"/>
    <n v="1"/>
    <n v="34"/>
    <s v="Fourth Week"/>
  </r>
  <r>
    <d v="2024-08-03T00:00:00"/>
    <x v="5"/>
    <n v="50"/>
    <n v="1"/>
    <n v="1"/>
    <n v="31"/>
    <s v="First Week"/>
  </r>
  <r>
    <d v="2024-08-07T00:00:00"/>
    <x v="5"/>
    <n v="110"/>
    <n v="1"/>
    <n v="5"/>
    <n v="32"/>
    <s v="First Week"/>
  </r>
  <r>
    <d v="2024-08-12T00:00:00"/>
    <x v="6"/>
    <n v="58"/>
    <n v="64"/>
    <n v="22"/>
    <n v="33"/>
    <s v="Second Week"/>
  </r>
  <r>
    <d v="2024-08-23T00:00:00"/>
    <x v="6"/>
    <n v="34"/>
    <n v="44"/>
    <n v="50"/>
    <n v="34"/>
    <s v="Fourth Week"/>
  </r>
  <r>
    <d v="2024-08-30T00:00:00"/>
    <x v="6"/>
    <n v="26"/>
    <n v="58"/>
    <n v="29"/>
    <n v="35"/>
    <s v="Fourth Week"/>
  </r>
  <r>
    <d v="2024-08-16T00:00:00"/>
    <x v="6"/>
    <n v="34"/>
    <n v="31"/>
    <n v="22"/>
    <n v="33"/>
    <s v="Third Week"/>
  </r>
  <r>
    <d v="2024-08-27T00:00:00"/>
    <x v="6"/>
    <n v="28"/>
    <n v="58"/>
    <n v="45"/>
    <n v="35"/>
    <s v="Fourth Week"/>
  </r>
  <r>
    <d v="2024-08-12T00:00:00"/>
    <x v="6"/>
    <n v="50"/>
    <n v="28"/>
    <n v="21"/>
    <n v="33"/>
    <s v="Second Week"/>
  </r>
  <r>
    <d v="2024-08-09T00:00:00"/>
    <x v="6"/>
    <n v="16"/>
    <n v="37"/>
    <n v="23"/>
    <n v="32"/>
    <s v="Second Week"/>
  </r>
  <r>
    <d v="2024-08-20T00:00:00"/>
    <x v="6"/>
    <n v="28"/>
    <n v="67"/>
    <n v="25"/>
    <n v="34"/>
    <s v="Third Week"/>
  </r>
  <r>
    <d v="2024-08-21T00:00:00"/>
    <x v="6"/>
    <n v="14"/>
    <n v="44"/>
    <n v="21"/>
    <n v="34"/>
    <s v="Third Week"/>
  </r>
  <r>
    <d v="2024-08-25T00:00:00"/>
    <x v="6"/>
    <n v="30"/>
    <n v="45"/>
    <n v="32"/>
    <n v="35"/>
    <s v="Fourth Week"/>
  </r>
  <r>
    <d v="2024-08-16T00:00:00"/>
    <x v="6"/>
    <n v="48"/>
    <n v="54"/>
    <n v="48"/>
    <n v="33"/>
    <s v="Third Week"/>
  </r>
  <r>
    <d v="2024-08-14T00:00:00"/>
    <x v="6"/>
    <n v="40"/>
    <n v="67"/>
    <n v="14"/>
    <n v="33"/>
    <s v="Second Week"/>
  </r>
  <r>
    <d v="2024-08-03T00:00:00"/>
    <x v="6"/>
    <n v="32"/>
    <n v="38"/>
    <n v="20"/>
    <n v="31"/>
    <s v="First Week"/>
  </r>
  <r>
    <d v="2024-08-18T00:00:00"/>
    <x v="6"/>
    <n v="56"/>
    <n v="21"/>
    <n v="18"/>
    <n v="34"/>
    <s v="Third Week"/>
  </r>
  <r>
    <d v="2024-08-10T00:00:00"/>
    <x v="6"/>
    <n v="53"/>
    <n v="26"/>
    <n v="47"/>
    <n v="32"/>
    <s v="Second Week"/>
  </r>
  <r>
    <d v="2024-08-07T00:00:00"/>
    <x v="6"/>
    <n v="55"/>
    <n v="22"/>
    <n v="49"/>
    <n v="32"/>
    <s v="First Week"/>
  </r>
  <r>
    <d v="2024-08-10T00:00:00"/>
    <x v="6"/>
    <n v="18"/>
    <n v="59"/>
    <n v="36"/>
    <n v="32"/>
    <s v="Second Week"/>
  </r>
  <r>
    <d v="2024-08-26T00:00:00"/>
    <x v="6"/>
    <n v="11"/>
    <n v="14"/>
    <n v="38"/>
    <n v="35"/>
    <s v="Fourth Week"/>
  </r>
  <r>
    <d v="2024-08-05T00:00:00"/>
    <x v="6"/>
    <n v="47"/>
    <n v="28"/>
    <n v="17"/>
    <n v="32"/>
    <s v="First Week"/>
  </r>
  <r>
    <d v="2024-08-16T00:00:00"/>
    <x v="6"/>
    <n v="54"/>
    <n v="10"/>
    <n v="31"/>
    <n v="33"/>
    <s v="Third Week"/>
  </r>
  <r>
    <d v="2024-08-20T00:00:00"/>
    <x v="6"/>
    <n v="26"/>
    <n v="16"/>
    <n v="34"/>
    <n v="34"/>
    <s v="Third Week"/>
  </r>
  <r>
    <d v="2024-08-13T00:00:00"/>
    <x v="6"/>
    <n v="13"/>
    <n v="45"/>
    <n v="15"/>
    <n v="33"/>
    <s v="Second Week"/>
  </r>
  <r>
    <d v="2024-08-28T00:00:00"/>
    <x v="6"/>
    <n v="40"/>
    <n v="28"/>
    <n v="48"/>
    <n v="35"/>
    <s v="Fourth Week"/>
  </r>
  <r>
    <d v="2024-08-27T00:00:00"/>
    <x v="6"/>
    <n v="19"/>
    <n v="35"/>
    <n v="28"/>
    <n v="35"/>
    <s v="Fourth Week"/>
  </r>
  <r>
    <d v="2024-08-07T00:00:00"/>
    <x v="6"/>
    <n v="12"/>
    <n v="54"/>
    <n v="22"/>
    <n v="32"/>
    <s v="First Week"/>
  </r>
  <r>
    <d v="2024-08-18T00:00:00"/>
    <x v="7"/>
    <n v="24"/>
    <n v="13"/>
    <n v="8"/>
    <n v="34"/>
    <s v="Third Week"/>
  </r>
  <r>
    <d v="2024-08-29T00:00:00"/>
    <x v="7"/>
    <n v="13"/>
    <n v="8"/>
    <n v="1"/>
    <n v="35"/>
    <s v="Fourth Week"/>
  </r>
  <r>
    <d v="2024-08-03T00:00:00"/>
    <x v="7"/>
    <n v="17"/>
    <n v="13"/>
    <n v="9"/>
    <n v="31"/>
    <s v="First Week"/>
  </r>
  <r>
    <d v="2024-08-28T00:00:00"/>
    <x v="7"/>
    <n v="21"/>
    <n v="10"/>
    <n v="8"/>
    <n v="35"/>
    <s v="Fourth Week"/>
  </r>
  <r>
    <d v="2024-08-01T00:00:00"/>
    <x v="7"/>
    <n v="10"/>
    <n v="6"/>
    <n v="6"/>
    <n v="31"/>
    <s v="First Week"/>
  </r>
  <r>
    <d v="2024-08-26T00:00:00"/>
    <x v="7"/>
    <n v="16"/>
    <n v="14"/>
    <n v="5"/>
    <n v="35"/>
    <s v="Fourth Week"/>
  </r>
  <r>
    <d v="2024-08-16T00:00:00"/>
    <x v="7"/>
    <n v="25"/>
    <n v="12"/>
    <n v="5"/>
    <n v="33"/>
    <s v="Third Week"/>
  </r>
  <r>
    <d v="2024-08-04T00:00:00"/>
    <x v="7"/>
    <n v="7"/>
    <n v="4"/>
    <n v="4"/>
    <n v="32"/>
    <s v="First Week"/>
  </r>
  <r>
    <d v="2024-08-25T00:00:00"/>
    <x v="7"/>
    <n v="22"/>
    <n v="10"/>
    <n v="1"/>
    <n v="35"/>
    <s v="Fourth Week"/>
  </r>
  <r>
    <d v="2024-08-14T00:00:00"/>
    <x v="7"/>
    <n v="19"/>
    <n v="2"/>
    <n v="5"/>
    <n v="33"/>
    <s v="Second Week"/>
  </r>
  <r>
    <d v="2024-08-22T00:00:00"/>
    <x v="7"/>
    <n v="7"/>
    <n v="8"/>
    <n v="9"/>
    <n v="34"/>
    <s v="Fourth Week"/>
  </r>
  <r>
    <d v="2024-08-11T00:00:00"/>
    <x v="7"/>
    <n v="16"/>
    <n v="11"/>
    <n v="8"/>
    <n v="33"/>
    <s v="Second Week"/>
  </r>
  <r>
    <d v="2024-08-06T00:00:00"/>
    <x v="7"/>
    <n v="16"/>
    <n v="9"/>
    <n v="5"/>
    <n v="32"/>
    <s v="First Week"/>
  </r>
  <r>
    <d v="2024-08-08T00:00:00"/>
    <x v="7"/>
    <n v="8"/>
    <n v="11"/>
    <n v="8"/>
    <n v="32"/>
    <s v="Second Week"/>
  </r>
  <r>
    <d v="2024-08-26T00:00:00"/>
    <x v="7"/>
    <n v="22"/>
    <n v="13"/>
    <n v="5"/>
    <n v="35"/>
    <s v="Fourth Week"/>
  </r>
  <r>
    <d v="2024-08-09T00:00:00"/>
    <x v="7"/>
    <n v="8"/>
    <n v="12"/>
    <n v="6"/>
    <n v="32"/>
    <s v="Second Week"/>
  </r>
  <r>
    <d v="2024-08-17T00:00:00"/>
    <x v="7"/>
    <n v="13"/>
    <n v="2"/>
    <n v="5"/>
    <n v="33"/>
    <s v="Third Week"/>
  </r>
  <r>
    <d v="2024-08-20T00:00:00"/>
    <x v="7"/>
    <n v="17"/>
    <n v="13"/>
    <n v="3"/>
    <n v="34"/>
    <s v="Third Week"/>
  </r>
  <r>
    <d v="2024-08-29T00:00:00"/>
    <x v="7"/>
    <n v="10"/>
    <n v="3"/>
    <n v="3"/>
    <n v="35"/>
    <s v="Fourth Week"/>
  </r>
  <r>
    <d v="2024-08-05T00:00:00"/>
    <x v="7"/>
    <n v="19"/>
    <n v="10"/>
    <n v="2"/>
    <n v="32"/>
    <s v="First Week"/>
  </r>
  <r>
    <d v="2024-08-10T00:00:00"/>
    <x v="7"/>
    <n v="22"/>
    <n v="12"/>
    <n v="5"/>
    <n v="32"/>
    <s v="Second Week"/>
  </r>
  <r>
    <d v="2024-08-23T00:00:00"/>
    <x v="7"/>
    <n v="5"/>
    <n v="7"/>
    <n v="1"/>
    <n v="34"/>
    <s v="Fourth Week"/>
  </r>
  <r>
    <d v="2024-08-18T00:00:00"/>
    <x v="7"/>
    <n v="19"/>
    <n v="2"/>
    <n v="5"/>
    <n v="34"/>
    <s v="Third Week"/>
  </r>
  <r>
    <d v="2024-08-26T00:00:00"/>
    <x v="7"/>
    <n v="21"/>
    <n v="14"/>
    <n v="1"/>
    <n v="35"/>
    <s v="Fourth Week"/>
  </r>
  <r>
    <d v="2024-08-02T00:00:00"/>
    <x v="7"/>
    <n v="13"/>
    <n v="4"/>
    <n v="1"/>
    <n v="31"/>
    <s v="First We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8" cacheId="1768" applyNumberFormats="0" applyBorderFormats="0" applyFontFormats="0" applyPatternFormats="0" applyAlignmentFormats="0" applyWidthHeightFormats="1" dataCaption="Values" tag="dc8d3100-4677-43d6-94d1-b3465acabe73" updatedVersion="6" minRefreshableVersion="3" useAutoFormatting="1" rowGrandTotals="0" colGrandTotals="0" itemPrintTitles="1" createdVersion="6" indent="0" outline="1" outlineData="1" multipleFieldFilters="0" chartFormat="3">
  <location ref="H38:I78" firstHeaderRow="1" firstDataRow="1" firstDataCol="1"/>
  <pivotFields count="4">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2">
    <field x="0"/>
    <field x="1"/>
  </rowFields>
  <rowItems count="4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rowItems>
  <colItems count="1">
    <i/>
  </colItems>
  <dataFields count="1">
    <dataField name="Sum of Notifications"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
        <x15:activeTabTopLevelEntity name="[Table1]"/>
        <x15:activeTabTopLevelEntity name="[Range1]"/>
      </x15:pivotTableUISettings>
    </ext>
  </extLst>
</pivotTableDefinition>
</file>

<file path=xl/pivotTables/pivotTable2.xml><?xml version="1.0" encoding="utf-8"?>
<pivotTableDefinition xmlns="http://schemas.openxmlformats.org/spreadsheetml/2006/main" name="PivotTable6" cacheId="1762" applyNumberFormats="0" applyBorderFormats="0" applyFontFormats="0" applyPatternFormats="0" applyAlignmentFormats="0" applyWidthHeightFormats="1" dataCaption="Values" tag="a8d9685e-f9bf-4f82-93d3-4f348a989360" updatedVersion="6" minRefreshableVersion="3" useAutoFormatting="1" rowGrandTotals="0" colGrandTotals="0" itemPrintTitles="1" createdVersion="6" indent="0" outline="1" outlineData="1" multipleFieldFilters="0" chartFormat="31">
  <location ref="F37:G77" firstHeaderRow="1" firstDataRow="1" firstDataCol="1"/>
  <pivotFields count="4">
    <pivotField dataField="1" showAll="0"/>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2">
    <field x="1"/>
    <field x="2"/>
  </rowFields>
  <rowItems count="4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rowItems>
  <colItems count="1">
    <i/>
  </colItems>
  <dataFields count="1">
    <dataField name="Sum of Usage (minutes)" fld="0" baseField="0" baseItem="0"/>
  </dataFields>
  <chartFormats count="1">
    <chartFormat chart="30"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
        <x15:activeTabTopLevelEntity name="[Table1]"/>
        <x15:activeTabTopLevelEntity name="[Range1]"/>
      </x15:pivotTableUISettings>
    </ext>
  </extLst>
</pivotTableDefinition>
</file>

<file path=xl/pivotTables/pivotTable3.xml><?xml version="1.0" encoding="utf-8"?>
<pivotTableDefinition xmlns="http://schemas.openxmlformats.org/spreadsheetml/2006/main" name="PivotTable5" cacheId="1759" applyNumberFormats="0" applyBorderFormats="0" applyFontFormats="0" applyPatternFormats="0" applyAlignmentFormats="0" applyWidthHeightFormats="1" dataCaption="Values" tag="258c3907-dc57-4211-9714-dd22f536b797" updatedVersion="6" minRefreshableVersion="3" useAutoFormatting="1" subtotalHiddenItems="1" rowGrandTotals="0" colGrandTotals="0" itemPrintTitles="1" createdVersion="6" indent="0" outline="1" outlineData="1" multipleFieldFilters="0" chartFormat="3">
  <location ref="H26:I34"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8">
    <i>
      <x/>
    </i>
    <i>
      <x v="1"/>
    </i>
    <i>
      <x v="2"/>
    </i>
    <i>
      <x v="3"/>
    </i>
    <i>
      <x v="4"/>
    </i>
    <i>
      <x v="5"/>
    </i>
    <i>
      <x v="6"/>
    </i>
    <i>
      <x v="7"/>
    </i>
  </rowItems>
  <colItems count="1">
    <i/>
  </colItems>
  <dataFields count="1">
    <dataField name="Sum of Notifications" fld="1" baseField="0" baseItem="0"/>
  </dataFields>
  <chartFormats count="1">
    <chartFormat chart="2"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able1]"/>
        <x15:activeTabTopLevelEntity name="[Range1]"/>
      </x15:pivotTableUISettings>
    </ext>
  </extLst>
</pivotTableDefinition>
</file>

<file path=xl/pivotTables/pivotTable4.xml><?xml version="1.0" encoding="utf-8"?>
<pivotTableDefinition xmlns="http://schemas.openxmlformats.org/spreadsheetml/2006/main" name="PivotTable3" cacheId="11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B15:B23" firstHeaderRow="1" firstDataRow="1" firstDataCol="1"/>
  <pivotFields count="7">
    <pivotField numFmtId="14" showAll="0"/>
    <pivotField axis="axisRow" showAll="0">
      <items count="9">
        <item x="3"/>
        <item x="6"/>
        <item x="0"/>
        <item x="7"/>
        <item x="5"/>
        <item x="4"/>
        <item x="2"/>
        <item x="1"/>
        <item t="default"/>
      </items>
    </pivotField>
    <pivotField showAll="0"/>
    <pivotField showAll="0"/>
    <pivotField showAll="0"/>
    <pivotField showAll="0"/>
    <pivotField multipleItemSelectionAllowed="1" showAll="0"/>
  </pivotFields>
  <rowFields count="1">
    <field x="1"/>
  </rowFields>
  <rowItems count="8">
    <i>
      <x/>
    </i>
    <i>
      <x v="1"/>
    </i>
    <i>
      <x v="2"/>
    </i>
    <i>
      <x v="3"/>
    </i>
    <i>
      <x v="4"/>
    </i>
    <i>
      <x v="5"/>
    </i>
    <i>
      <x v="6"/>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756" applyNumberFormats="0" applyBorderFormats="0" applyFontFormats="0" applyPatternFormats="0" applyAlignmentFormats="0" applyWidthHeightFormats="1" dataCaption="Values" tag="76eeba47-ae6e-4ea4-9523-3e805caa2780" updatedVersion="6" minRefreshableVersion="3" useAutoFormatting="1" rowGrandTotals="0" colGrandTotals="0" itemPrintTitles="1" createdVersion="6" indent="0" outline="1" outlineData="1" multipleFieldFilters="0">
  <location ref="B27:D44" firstHeaderRow="1" firstDataRow="1" firstDataCol="0"/>
  <pivotFields count="1">
    <pivotField allDrilled="1" showAll="0" dataSourceSort="1" defaultAttributeDrillState="1">
      <items count="1">
        <item t="default"/>
      </items>
    </pivotField>
  </pivot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Range1]"/>
      </x15:pivotTableUISettings>
    </ext>
  </extLst>
</pivotTableDefinition>
</file>

<file path=xl/pivotTables/pivotTable6.xml><?xml version="1.0" encoding="utf-8"?>
<pivotTableDefinition xmlns="http://schemas.openxmlformats.org/spreadsheetml/2006/main" name="PivotTable2" cacheId="1750" applyNumberFormats="0" applyBorderFormats="0" applyFontFormats="0" applyPatternFormats="0" applyAlignmentFormats="0" applyWidthHeightFormats="1" dataCaption="Values" tag="91d3c43c-9ed4-4f03-85bc-b16014380d7d" updatedVersion="6" minRefreshableVersion="3" useAutoFormatting="1" subtotalHiddenItems="1" rowGrandTotals="0" colGrandTotals="0" itemPrintTitles="1" createdVersion="6" indent="0" outline="1" outlineData="1" multipleFieldFilters="0" chartFormat="3">
  <location ref="E18:F26"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8">
    <i>
      <x/>
    </i>
    <i>
      <x v="1"/>
    </i>
    <i>
      <x v="2"/>
    </i>
    <i>
      <x v="3"/>
    </i>
    <i>
      <x v="4"/>
    </i>
    <i>
      <x v="5"/>
    </i>
    <i>
      <x v="6"/>
    </i>
    <i>
      <x v="7"/>
    </i>
  </rowItems>
  <colItems count="1">
    <i/>
  </colItems>
  <dataFields count="1">
    <dataField name="Sum of Times Opened"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creentime_analysis!$A$1:$G$201">
        <x15:activeTabTopLevelEntity name="[Range1]"/>
      </x15:pivotTableUISettings>
    </ext>
  </extLst>
</pivotTableDefinition>
</file>

<file path=xl/pivotTables/pivotTable7.xml><?xml version="1.0" encoding="utf-8"?>
<pivotTableDefinition xmlns="http://schemas.openxmlformats.org/spreadsheetml/2006/main" name="PivotTable7" cacheId="1765" applyNumberFormats="0" applyBorderFormats="0" applyFontFormats="0" applyPatternFormats="0" applyAlignmentFormats="0" applyWidthHeightFormats="1" dataCaption="Values" tag="75858504-787c-4510-9bbb-4b5ba1a54023" updatedVersion="6" minRefreshableVersion="3" useAutoFormatting="1" subtotalHiddenItems="1" rowGrandTotals="0" colGrandTotals="0" itemPrintTitles="1" createdVersion="6" indent="0" outline="1" outlineData="1" multipleFieldFilters="0" chartFormat="6">
  <location ref="M2:N10"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8">
    <i>
      <x/>
    </i>
    <i>
      <x v="1"/>
    </i>
    <i>
      <x v="2"/>
    </i>
    <i>
      <x v="3"/>
    </i>
    <i>
      <x v="4"/>
    </i>
    <i>
      <x v="5"/>
    </i>
    <i>
      <x v="6"/>
    </i>
    <i>
      <x v="7"/>
    </i>
  </rowItems>
  <colItems count="1">
    <i/>
  </colItems>
  <dataFields count="1">
    <dataField name="Sum of Usage (minutes)" fld="1" baseField="0" baseItem="0"/>
  </dataFields>
  <chartFormats count="10">
    <chartFormat chart="2" format="2"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5" format="23">
      <pivotArea type="data" outline="0" fieldPosition="0">
        <references count="2">
          <reference field="4294967294" count="1" selected="0">
            <x v="0"/>
          </reference>
          <reference field="0" count="1" selected="0">
            <x v="1"/>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5" format="26">
      <pivotArea type="data" outline="0" fieldPosition="0">
        <references count="2">
          <reference field="4294967294" count="1" selected="0">
            <x v="0"/>
          </reference>
          <reference field="0" count="1" selected="0">
            <x v="4"/>
          </reference>
        </references>
      </pivotArea>
    </chartFormat>
    <chartFormat chart="5" format="27">
      <pivotArea type="data" outline="0" fieldPosition="0">
        <references count="2">
          <reference field="4294967294" count="1" selected="0">
            <x v="0"/>
          </reference>
          <reference field="0" count="1" selected="0">
            <x v="5"/>
          </reference>
        </references>
      </pivotArea>
    </chartFormat>
    <chartFormat chart="5" format="28">
      <pivotArea type="data" outline="0" fieldPosition="0">
        <references count="2">
          <reference field="4294967294" count="1" selected="0">
            <x v="0"/>
          </reference>
          <reference field="0" count="1" selected="0">
            <x v="6"/>
          </reference>
        </references>
      </pivotArea>
    </chartFormat>
    <chartFormat chart="5" format="29">
      <pivotArea type="data" outline="0" fieldPosition="0">
        <references count="2">
          <reference field="4294967294" count="1" selected="0">
            <x v="0"/>
          </reference>
          <reference field="0" count="1" selected="0">
            <x v="7"/>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creentime_analysis!$A$1:$G$201">
        <x15:activeTabTopLevelEntity name="[Range1]"/>
      </x15:pivotTableUISettings>
    </ext>
  </extLst>
</pivotTableDefinition>
</file>

<file path=xl/pivotTables/pivotTable8.xml><?xml version="1.0" encoding="utf-8"?>
<pivotTableDefinition xmlns="http://schemas.openxmlformats.org/spreadsheetml/2006/main" name="PivotTable1" cacheId="1753" applyNumberFormats="0" applyBorderFormats="0" applyFontFormats="0" applyPatternFormats="0" applyAlignmentFormats="0" applyWidthHeightFormats="1" dataCaption="Values" tag="485b2c6c-25b2-492c-b172-8c666bc7e756" updatedVersion="6" minRefreshableVersion="3" useAutoFormatting="1" subtotalHiddenItems="1" rowGrandTotals="0" colGrandTotals="0" itemPrintTitles="1" createdVersion="6" indent="0" outline="1" outlineData="1" multipleFieldFilters="0" chartFormat="5">
  <location ref="B3" firstHeaderRow="0" firstDataRow="0" firstDataCol="0" rowPageCount="1" colPageCount="1"/>
  <pivotFields count="2">
    <pivotField axis="axisPage" allDrilled="1" showAll="0" dataSourceSort="1" defaultAttributeDrillState="1">
      <items count="1">
        <item t="default"/>
      </items>
    </pivotField>
    <pivotField allDrilled="1" showAll="0" dataSourceSort="1" defaultAttributeDrillState="1">
      <items count="1">
        <item t="default"/>
      </items>
    </pivotField>
  </pivotFields>
  <pageFields count="1">
    <pageField fld="0" hier="0" name="[Range].[Date].[All]" cap="All"/>
  </pageFields>
  <pivotHierarchies count="38">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eek_name" sourceName="[Range1].[Week name]">
  <pivotTables>
    <pivotTable tabId="3" name="PivotTable7"/>
    <pivotTable tabId="3" name="PivotTable2"/>
    <pivotTable tabId="3" name="PivotTable1"/>
    <pivotTable tabId="3" name="PivotTable5"/>
    <pivotTable tabId="3" name="PivotTable8"/>
  </pivotTables>
  <data>
    <olap pivotCacheId="8">
      <levels count="2">
        <level uniqueName="[Range1].[Week name].[(All)]" sourceCaption="(All)" count="0"/>
        <level uniqueName="[Range1].[Week name].[Week name]" sourceCaption="Week name" count="4">
          <ranges>
            <range startItem="0">
              <i n="[Range1].[Week name].&amp;[First Week]" c="First Week"/>
              <i n="[Range1].[Week name].&amp;[Fourth Week]" c="Fourth Week"/>
              <i n="[Range1].[Week name].&amp;[Second Week]" c="Second Week"/>
              <i n="[Range1].[Week name].&amp;[Third Week]" c="Third Week"/>
            </range>
          </ranges>
        </level>
      </levels>
      <selections count="1">
        <selection n="[Range1].[Week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pp" sourceName="[Range1].[App]">
  <pivotTables>
    <pivotTable tabId="3" name="PivotTable2"/>
    <pivotTable tabId="3" name="PivotTable1"/>
    <pivotTable tabId="3" name="PivotTable4"/>
    <pivotTable tabId="3" name="PivotTable5"/>
    <pivotTable tabId="3" name="PivotTable6"/>
    <pivotTable tabId="3" name="PivotTable7"/>
    <pivotTable tabId="3" name="PivotTable8"/>
  </pivotTables>
  <data>
    <olap pivotCacheId="13">
      <levels count="2">
        <level uniqueName="[Range1].[App].[(All)]" sourceCaption="(All)" count="0"/>
        <level uniqueName="[Range1].[App].[App]" sourceCaption="App" count="8">
          <ranges>
            <range startItem="0">
              <i n="[Range1].[App].&amp;[8 Ball Pool]" c="8 Ball Pool"/>
              <i n="[Range1].[App].&amp;[Facebook]" c="Facebook"/>
              <i n="[Range1].[App].&amp;[Instagram]" c="Instagram"/>
              <i n="[Range1].[App].&amp;[LinkedIn]" c="LinkedIn"/>
              <i n="[Range1].[App].&amp;[Netflix]" c="Netflix"/>
              <i n="[Range1].[App].&amp;[Safari]" c="Safari"/>
              <i n="[Range1].[App].&amp;[WhatsApp]" c="WhatsApp"/>
              <i n="[Range1].[App].&amp;[X]" c="X"/>
            </range>
          </ranges>
        </level>
      </levels>
      <selections count="1">
        <selection n="[Range1].[Ap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ek name" cache="Slicer_Week_name" caption="Week name" columnCount="5" showCaption="0" level="1" style="SlicerStyleLight1 2" rowHeight="234950"/>
  <slicer name="App" cache="Slicer_App" caption="App" columnCount="8" showCaption="0" level="1" style="SlicerStyleLight1 2" rowHeight="234950"/>
</slicers>
</file>

<file path=xl/tables/table1.xml><?xml version="1.0" encoding="utf-8"?>
<table xmlns="http://schemas.openxmlformats.org/spreadsheetml/2006/main" id="1" name="Table1" displayName="Table1" ref="A1:G201" totalsRowShown="0">
  <autoFilter ref="A1:G201"/>
  <tableColumns count="7">
    <tableColumn id="1" name="Date" dataDxfId="1"/>
    <tableColumn id="2" name="App"/>
    <tableColumn id="3" name="Usage (minutes)" dataDxfId="0"/>
    <tableColumn id="4" name="Notifications"/>
    <tableColumn id="5" name="Times Opened"/>
    <tableColumn id="6" name="Week number">
      <calculatedColumnFormula>WEEKNUM(A2,1)</calculatedColumnFormula>
    </tableColumn>
    <tableColumn id="7" name="Week name">
      <calculatedColumnFormula>IF(INT((DAY(A2)-1)/7)+1=1, "First Week",
  IF(INT((DAY(A2)-1)/7)+1=2, "Second Week",
    IF(INT((DAY(A2)-1)/7)+1=3, "Third Week", "Fourth Week")))</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workbookViewId="0">
      <selection activeCell="I12" sqref="I12"/>
    </sheetView>
  </sheetViews>
  <sheetFormatPr defaultRowHeight="14.4" x14ac:dyDescent="0.3"/>
  <cols>
    <col min="1" max="1" width="8.33203125" style="1" bestFit="1" customWidth="1"/>
    <col min="2" max="2" width="9.5546875" bestFit="1" customWidth="1"/>
    <col min="3" max="3" width="16.5546875" style="21" customWidth="1"/>
    <col min="4" max="4" width="13.5546875" customWidth="1"/>
    <col min="5" max="5" width="14.88671875" customWidth="1"/>
    <col min="6" max="6" width="14.77734375" customWidth="1"/>
    <col min="7" max="7" width="12.88671875" customWidth="1"/>
    <col min="10" max="10" width="23.33203125" bestFit="1" customWidth="1"/>
    <col min="11" max="11" width="12.77734375" bestFit="1" customWidth="1"/>
    <col min="13" max="13" width="10.109375" bestFit="1" customWidth="1"/>
    <col min="14" max="14" width="11" bestFit="1" customWidth="1"/>
  </cols>
  <sheetData>
    <row r="1" spans="1:14" x14ac:dyDescent="0.3">
      <c r="A1" s="1" t="s">
        <v>0</v>
      </c>
      <c r="B1" t="s">
        <v>1</v>
      </c>
      <c r="C1" s="21" t="s">
        <v>2</v>
      </c>
      <c r="D1" t="s">
        <v>3</v>
      </c>
      <c r="E1" t="s">
        <v>4</v>
      </c>
      <c r="F1" t="s">
        <v>30</v>
      </c>
      <c r="G1" t="s">
        <v>31</v>
      </c>
    </row>
    <row r="2" spans="1:14" x14ac:dyDescent="0.3">
      <c r="A2" s="1">
        <v>45511</v>
      </c>
      <c r="B2" t="s">
        <v>5</v>
      </c>
      <c r="C2" s="21">
        <v>81</v>
      </c>
      <c r="D2">
        <v>24</v>
      </c>
      <c r="E2">
        <v>57</v>
      </c>
      <c r="F2">
        <f>WEEKNUM(A2,1)</f>
        <v>32</v>
      </c>
      <c r="G2" t="str">
        <f>IF(INT((DAY(A2)-1)/7)+1=1, "First Week",
  IF(INT((DAY(A2)-1)/7)+1=2, "Second Week",
    IF(INT((DAY(A2)-1)/7)+1=3, "Third Week", "Fourth Week")))</f>
        <v>First Week</v>
      </c>
      <c r="I2" t="s">
        <v>20</v>
      </c>
      <c r="J2" t="s">
        <v>21</v>
      </c>
      <c r="K2" t="s">
        <v>22</v>
      </c>
      <c r="L2" t="s">
        <v>23</v>
      </c>
      <c r="M2" t="s">
        <v>24</v>
      </c>
      <c r="N2" t="s">
        <v>25</v>
      </c>
    </row>
    <row r="3" spans="1:14" x14ac:dyDescent="0.3">
      <c r="A3" s="1">
        <v>45512</v>
      </c>
      <c r="B3" t="s">
        <v>5</v>
      </c>
      <c r="C3" s="21">
        <v>90</v>
      </c>
      <c r="D3">
        <v>30</v>
      </c>
      <c r="E3">
        <v>53</v>
      </c>
      <c r="F3">
        <f t="shared" ref="F3:F66" si="0">WEEKNUM(A3,1)</f>
        <v>32</v>
      </c>
      <c r="G3" t="str">
        <f t="shared" ref="G3:G66" si="1">IF(INT((DAY(A3)-1)/7)+1=1, "First Week",
  IF(INT((DAY(A3)-1)/7)+1=2, "Second Week",
    IF(INT((DAY(A3)-1)/7)+1=3, "Third Week", "Fourth Week")))</f>
        <v>Second Week</v>
      </c>
      <c r="I3">
        <f>SUMIF(B2:B201,"X",C2:C201)</f>
        <v>675</v>
      </c>
      <c r="J3">
        <f>SUMIFS(C2:C201, B2:B201, "Instagram", C2:C201, "&gt;20")</f>
        <v>1898</v>
      </c>
      <c r="K3">
        <f>COUNTIF(B2:B201,"X")</f>
        <v>25</v>
      </c>
      <c r="L3">
        <f>COUNTIFS(B2:B201, "WhatsApp", D2:D201, "&gt;10")</f>
        <v>25</v>
      </c>
      <c r="M3">
        <f>AVERAGEIF(B2:B201,"Safari",C2:C201)</f>
        <v>10.8</v>
      </c>
      <c r="N3">
        <f>AVERAGEIFS(C2:C201, B2:B201, "8 ball pool", C2:C201, "&gt;20")</f>
        <v>24.363636363636363</v>
      </c>
    </row>
    <row r="4" spans="1:14" x14ac:dyDescent="0.3">
      <c r="A4" s="1">
        <v>45530</v>
      </c>
      <c r="B4" t="s">
        <v>5</v>
      </c>
      <c r="C4" s="21">
        <v>112</v>
      </c>
      <c r="D4">
        <v>33</v>
      </c>
      <c r="E4">
        <v>17</v>
      </c>
      <c r="F4">
        <f t="shared" si="0"/>
        <v>35</v>
      </c>
      <c r="G4" t="str">
        <f t="shared" si="1"/>
        <v>Fourth Week</v>
      </c>
    </row>
    <row r="5" spans="1:14" x14ac:dyDescent="0.3">
      <c r="A5" s="1">
        <v>45526</v>
      </c>
      <c r="B5" t="s">
        <v>5</v>
      </c>
      <c r="C5" s="21">
        <v>82</v>
      </c>
      <c r="D5">
        <v>11</v>
      </c>
      <c r="E5">
        <v>38</v>
      </c>
      <c r="F5">
        <f t="shared" si="0"/>
        <v>34</v>
      </c>
      <c r="G5" t="str">
        <f t="shared" si="1"/>
        <v>Fourth Week</v>
      </c>
    </row>
    <row r="6" spans="1:14" x14ac:dyDescent="0.3">
      <c r="A6" s="1">
        <v>45516</v>
      </c>
      <c r="B6" t="s">
        <v>5</v>
      </c>
      <c r="C6" s="21">
        <v>59</v>
      </c>
      <c r="D6">
        <v>47</v>
      </c>
      <c r="E6">
        <v>16</v>
      </c>
      <c r="F6">
        <f t="shared" si="0"/>
        <v>33</v>
      </c>
      <c r="G6" t="str">
        <f t="shared" si="1"/>
        <v>Second Week</v>
      </c>
      <c r="J6" t="s">
        <v>49</v>
      </c>
    </row>
    <row r="7" spans="1:14" x14ac:dyDescent="0.3">
      <c r="A7" s="1">
        <v>45532</v>
      </c>
      <c r="B7" t="s">
        <v>5</v>
      </c>
      <c r="C7" s="21">
        <v>50</v>
      </c>
      <c r="D7">
        <v>42</v>
      </c>
      <c r="E7">
        <v>26</v>
      </c>
      <c r="F7">
        <f t="shared" si="0"/>
        <v>35</v>
      </c>
      <c r="G7" t="str">
        <f t="shared" si="1"/>
        <v>Fourth Week</v>
      </c>
    </row>
    <row r="8" spans="1:14" x14ac:dyDescent="0.3">
      <c r="A8" s="1">
        <v>45530</v>
      </c>
      <c r="B8" t="s">
        <v>5</v>
      </c>
      <c r="C8" s="21">
        <v>51</v>
      </c>
      <c r="D8">
        <v>58</v>
      </c>
      <c r="E8">
        <v>41</v>
      </c>
      <c r="F8">
        <f t="shared" si="0"/>
        <v>35</v>
      </c>
      <c r="G8" t="str">
        <f t="shared" si="1"/>
        <v>Fourth Week</v>
      </c>
      <c r="J8" t="s">
        <v>48</v>
      </c>
    </row>
    <row r="9" spans="1:14" x14ac:dyDescent="0.3">
      <c r="A9" s="1">
        <v>45531</v>
      </c>
      <c r="B9" t="s">
        <v>5</v>
      </c>
      <c r="C9" s="21">
        <v>71</v>
      </c>
      <c r="D9">
        <v>69</v>
      </c>
      <c r="E9">
        <v>30</v>
      </c>
      <c r="F9">
        <f t="shared" si="0"/>
        <v>35</v>
      </c>
      <c r="G9" t="str">
        <f t="shared" si="1"/>
        <v>Fourth Week</v>
      </c>
      <c r="J9" t="s">
        <v>47</v>
      </c>
    </row>
    <row r="10" spans="1:14" x14ac:dyDescent="0.3">
      <c r="A10" s="1">
        <v>45519</v>
      </c>
      <c r="B10" t="s">
        <v>5</v>
      </c>
      <c r="C10" s="21">
        <v>91</v>
      </c>
      <c r="D10">
        <v>71</v>
      </c>
      <c r="E10">
        <v>61</v>
      </c>
      <c r="F10">
        <f t="shared" si="0"/>
        <v>33</v>
      </c>
      <c r="G10" t="str">
        <f t="shared" si="1"/>
        <v>Third Week</v>
      </c>
    </row>
    <row r="11" spans="1:14" x14ac:dyDescent="0.3">
      <c r="A11" s="1">
        <v>45534</v>
      </c>
      <c r="B11" t="s">
        <v>5</v>
      </c>
      <c r="C11" s="21">
        <v>80</v>
      </c>
      <c r="D11">
        <v>64</v>
      </c>
      <c r="E11">
        <v>66</v>
      </c>
      <c r="F11">
        <f t="shared" si="0"/>
        <v>35</v>
      </c>
      <c r="G11" t="str">
        <f t="shared" si="1"/>
        <v>Fourth Week</v>
      </c>
    </row>
    <row r="12" spans="1:14" x14ac:dyDescent="0.3">
      <c r="A12" s="1">
        <v>45529</v>
      </c>
      <c r="B12" t="s">
        <v>5</v>
      </c>
      <c r="C12" s="21">
        <v>32</v>
      </c>
      <c r="D12">
        <v>60</v>
      </c>
      <c r="E12">
        <v>21</v>
      </c>
      <c r="F12">
        <f t="shared" si="0"/>
        <v>35</v>
      </c>
      <c r="G12" t="str">
        <f t="shared" si="1"/>
        <v>Fourth Week</v>
      </c>
    </row>
    <row r="13" spans="1:14" x14ac:dyDescent="0.3">
      <c r="A13" s="1">
        <v>45525</v>
      </c>
      <c r="B13" t="s">
        <v>5</v>
      </c>
      <c r="C13" s="21">
        <v>102</v>
      </c>
      <c r="D13">
        <v>48</v>
      </c>
      <c r="E13">
        <v>32</v>
      </c>
      <c r="F13">
        <f t="shared" si="0"/>
        <v>34</v>
      </c>
      <c r="G13" t="str">
        <f t="shared" si="1"/>
        <v>Third Week</v>
      </c>
    </row>
    <row r="14" spans="1:14" x14ac:dyDescent="0.3">
      <c r="A14" s="1">
        <v>45508</v>
      </c>
      <c r="B14" t="s">
        <v>5</v>
      </c>
      <c r="C14" s="21">
        <v>118</v>
      </c>
      <c r="D14">
        <v>69</v>
      </c>
      <c r="E14">
        <v>28</v>
      </c>
      <c r="F14">
        <f t="shared" si="0"/>
        <v>32</v>
      </c>
      <c r="G14" t="str">
        <f t="shared" si="1"/>
        <v>First Week</v>
      </c>
    </row>
    <row r="15" spans="1:14" x14ac:dyDescent="0.3">
      <c r="A15" s="1">
        <v>45522</v>
      </c>
      <c r="B15" t="s">
        <v>5</v>
      </c>
      <c r="C15" s="21">
        <v>38</v>
      </c>
      <c r="D15">
        <v>62</v>
      </c>
      <c r="E15">
        <v>16</v>
      </c>
      <c r="F15">
        <f t="shared" si="0"/>
        <v>34</v>
      </c>
      <c r="G15" t="str">
        <f t="shared" si="1"/>
        <v>Third Week</v>
      </c>
    </row>
    <row r="16" spans="1:14" x14ac:dyDescent="0.3">
      <c r="A16" s="1">
        <v>45524</v>
      </c>
      <c r="B16" t="s">
        <v>5</v>
      </c>
      <c r="C16" s="21">
        <v>89</v>
      </c>
      <c r="D16">
        <v>80</v>
      </c>
      <c r="E16">
        <v>58</v>
      </c>
      <c r="F16">
        <f t="shared" si="0"/>
        <v>34</v>
      </c>
      <c r="G16" t="str">
        <f t="shared" si="1"/>
        <v>Third Week</v>
      </c>
    </row>
    <row r="17" spans="1:7" x14ac:dyDescent="0.3">
      <c r="A17" s="1">
        <v>45533</v>
      </c>
      <c r="B17" t="s">
        <v>5</v>
      </c>
      <c r="C17" s="21">
        <v>37</v>
      </c>
      <c r="D17">
        <v>56</v>
      </c>
      <c r="E17">
        <v>49</v>
      </c>
      <c r="F17">
        <f t="shared" si="0"/>
        <v>35</v>
      </c>
      <c r="G17" t="str">
        <f t="shared" si="1"/>
        <v>Fourth Week</v>
      </c>
    </row>
    <row r="18" spans="1:7" x14ac:dyDescent="0.3">
      <c r="A18" s="1">
        <v>45518</v>
      </c>
      <c r="B18" t="s">
        <v>5</v>
      </c>
      <c r="C18" s="21">
        <v>110</v>
      </c>
      <c r="D18">
        <v>45</v>
      </c>
      <c r="E18">
        <v>64</v>
      </c>
      <c r="F18">
        <f t="shared" si="0"/>
        <v>33</v>
      </c>
      <c r="G18" t="str">
        <f t="shared" si="1"/>
        <v>Second Week</v>
      </c>
    </row>
    <row r="19" spans="1:7" x14ac:dyDescent="0.3">
      <c r="A19" s="1">
        <v>45512</v>
      </c>
      <c r="B19" t="s">
        <v>5</v>
      </c>
      <c r="C19" s="21">
        <v>33</v>
      </c>
      <c r="D19">
        <v>11</v>
      </c>
      <c r="E19">
        <v>20</v>
      </c>
      <c r="F19">
        <f t="shared" si="0"/>
        <v>32</v>
      </c>
      <c r="G19" t="str">
        <f t="shared" si="1"/>
        <v>Second Week</v>
      </c>
    </row>
    <row r="20" spans="1:7" x14ac:dyDescent="0.3">
      <c r="A20" s="1">
        <v>45526</v>
      </c>
      <c r="B20" t="s">
        <v>5</v>
      </c>
      <c r="C20" s="21">
        <v>33</v>
      </c>
      <c r="D20">
        <v>63</v>
      </c>
      <c r="E20">
        <v>43</v>
      </c>
      <c r="F20">
        <f t="shared" si="0"/>
        <v>34</v>
      </c>
      <c r="G20" t="str">
        <f t="shared" si="1"/>
        <v>Fourth Week</v>
      </c>
    </row>
    <row r="21" spans="1:7" x14ac:dyDescent="0.3">
      <c r="A21" s="1">
        <v>45522</v>
      </c>
      <c r="B21" t="s">
        <v>5</v>
      </c>
      <c r="C21" s="21">
        <v>119</v>
      </c>
      <c r="D21">
        <v>53</v>
      </c>
      <c r="E21">
        <v>48</v>
      </c>
      <c r="F21">
        <f t="shared" si="0"/>
        <v>34</v>
      </c>
      <c r="G21" t="str">
        <f t="shared" si="1"/>
        <v>Third Week</v>
      </c>
    </row>
    <row r="22" spans="1:7" x14ac:dyDescent="0.3">
      <c r="A22" s="1">
        <v>45514</v>
      </c>
      <c r="B22" t="s">
        <v>5</v>
      </c>
      <c r="C22" s="21">
        <v>91</v>
      </c>
      <c r="D22">
        <v>23</v>
      </c>
      <c r="E22">
        <v>45</v>
      </c>
      <c r="F22">
        <f t="shared" si="0"/>
        <v>32</v>
      </c>
      <c r="G22" t="str">
        <f t="shared" si="1"/>
        <v>Second Week</v>
      </c>
    </row>
    <row r="23" spans="1:7" x14ac:dyDescent="0.3">
      <c r="A23" s="1">
        <v>45520</v>
      </c>
      <c r="B23" t="s">
        <v>5</v>
      </c>
      <c r="C23" s="21">
        <v>44</v>
      </c>
      <c r="D23">
        <v>71</v>
      </c>
      <c r="E23">
        <v>54</v>
      </c>
      <c r="F23">
        <f t="shared" si="0"/>
        <v>33</v>
      </c>
      <c r="G23" t="str">
        <f t="shared" si="1"/>
        <v>Third Week</v>
      </c>
    </row>
    <row r="24" spans="1:7" x14ac:dyDescent="0.3">
      <c r="A24" s="1">
        <v>45525</v>
      </c>
      <c r="B24" t="s">
        <v>5</v>
      </c>
      <c r="C24" s="21">
        <v>109</v>
      </c>
      <c r="D24">
        <v>62</v>
      </c>
      <c r="E24">
        <v>38</v>
      </c>
      <c r="F24">
        <f t="shared" si="0"/>
        <v>34</v>
      </c>
      <c r="G24" t="str">
        <f t="shared" si="1"/>
        <v>Third Week</v>
      </c>
    </row>
    <row r="25" spans="1:7" x14ac:dyDescent="0.3">
      <c r="A25" s="1">
        <v>45530</v>
      </c>
      <c r="B25" t="s">
        <v>5</v>
      </c>
      <c r="C25" s="21">
        <v>118</v>
      </c>
      <c r="D25">
        <v>69</v>
      </c>
      <c r="E25">
        <v>59</v>
      </c>
      <c r="F25">
        <f t="shared" si="0"/>
        <v>35</v>
      </c>
      <c r="G25" t="str">
        <f t="shared" si="1"/>
        <v>Fourth Week</v>
      </c>
    </row>
    <row r="26" spans="1:7" x14ac:dyDescent="0.3">
      <c r="A26" s="1">
        <v>45513</v>
      </c>
      <c r="B26" t="s">
        <v>5</v>
      </c>
      <c r="C26" s="21">
        <v>58</v>
      </c>
      <c r="D26">
        <v>24</v>
      </c>
      <c r="E26">
        <v>59</v>
      </c>
      <c r="F26">
        <f t="shared" si="0"/>
        <v>32</v>
      </c>
      <c r="G26" t="str">
        <f t="shared" si="1"/>
        <v>Second Week</v>
      </c>
    </row>
    <row r="27" spans="1:7" x14ac:dyDescent="0.3">
      <c r="A27" s="1">
        <v>45505</v>
      </c>
      <c r="B27" t="s">
        <v>6</v>
      </c>
      <c r="C27" s="21">
        <v>39</v>
      </c>
      <c r="D27">
        <v>11</v>
      </c>
      <c r="E27">
        <v>13</v>
      </c>
      <c r="F27">
        <f t="shared" si="0"/>
        <v>31</v>
      </c>
      <c r="G27" t="str">
        <f t="shared" si="1"/>
        <v>First Week</v>
      </c>
    </row>
    <row r="28" spans="1:7" x14ac:dyDescent="0.3">
      <c r="A28" s="1">
        <v>45528</v>
      </c>
      <c r="B28" t="s">
        <v>6</v>
      </c>
      <c r="C28" s="21">
        <v>15</v>
      </c>
      <c r="D28">
        <v>48</v>
      </c>
      <c r="E28">
        <v>12</v>
      </c>
      <c r="F28">
        <f t="shared" si="0"/>
        <v>34</v>
      </c>
      <c r="G28" t="str">
        <f t="shared" si="1"/>
        <v>Fourth Week</v>
      </c>
    </row>
    <row r="29" spans="1:7" x14ac:dyDescent="0.3">
      <c r="A29" s="1">
        <v>45528</v>
      </c>
      <c r="B29" t="s">
        <v>6</v>
      </c>
      <c r="C29" s="21">
        <v>45</v>
      </c>
      <c r="D29">
        <v>15</v>
      </c>
      <c r="E29">
        <v>23</v>
      </c>
      <c r="F29">
        <f t="shared" si="0"/>
        <v>34</v>
      </c>
      <c r="G29" t="str">
        <f t="shared" si="1"/>
        <v>Fourth Week</v>
      </c>
    </row>
    <row r="30" spans="1:7" x14ac:dyDescent="0.3">
      <c r="A30" s="1">
        <v>45521</v>
      </c>
      <c r="B30" t="s">
        <v>6</v>
      </c>
      <c r="C30" s="21">
        <v>22</v>
      </c>
      <c r="D30">
        <v>39</v>
      </c>
      <c r="E30">
        <v>7</v>
      </c>
      <c r="F30">
        <f t="shared" si="0"/>
        <v>33</v>
      </c>
      <c r="G30" t="str">
        <f t="shared" si="1"/>
        <v>Third Week</v>
      </c>
    </row>
    <row r="31" spans="1:7" x14ac:dyDescent="0.3">
      <c r="A31" s="1">
        <v>45505</v>
      </c>
      <c r="B31" t="s">
        <v>6</v>
      </c>
      <c r="C31" s="21">
        <v>41</v>
      </c>
      <c r="D31">
        <v>9</v>
      </c>
      <c r="E31">
        <v>14</v>
      </c>
      <c r="F31">
        <f t="shared" si="0"/>
        <v>31</v>
      </c>
      <c r="G31" t="str">
        <f t="shared" si="1"/>
        <v>First Week</v>
      </c>
    </row>
    <row r="32" spans="1:7" x14ac:dyDescent="0.3">
      <c r="A32" s="1">
        <v>45511</v>
      </c>
      <c r="B32" t="s">
        <v>6</v>
      </c>
      <c r="C32" s="21">
        <v>40</v>
      </c>
      <c r="D32">
        <v>45</v>
      </c>
      <c r="E32">
        <v>11</v>
      </c>
      <c r="F32">
        <f t="shared" si="0"/>
        <v>32</v>
      </c>
      <c r="G32" t="str">
        <f t="shared" si="1"/>
        <v>First Week</v>
      </c>
    </row>
    <row r="33" spans="1:7" x14ac:dyDescent="0.3">
      <c r="A33" s="1">
        <v>45513</v>
      </c>
      <c r="B33" t="s">
        <v>6</v>
      </c>
      <c r="C33" s="21">
        <v>22</v>
      </c>
      <c r="D33">
        <v>16</v>
      </c>
      <c r="E33">
        <v>6</v>
      </c>
      <c r="F33">
        <f t="shared" si="0"/>
        <v>32</v>
      </c>
      <c r="G33" t="str">
        <f t="shared" si="1"/>
        <v>Second Week</v>
      </c>
    </row>
    <row r="34" spans="1:7" x14ac:dyDescent="0.3">
      <c r="A34" s="1">
        <v>45505</v>
      </c>
      <c r="B34" t="s">
        <v>6</v>
      </c>
      <c r="C34" s="21">
        <v>30</v>
      </c>
      <c r="D34">
        <v>27</v>
      </c>
      <c r="E34">
        <v>9</v>
      </c>
      <c r="F34">
        <f t="shared" si="0"/>
        <v>31</v>
      </c>
      <c r="G34" t="str">
        <f t="shared" si="1"/>
        <v>First Week</v>
      </c>
    </row>
    <row r="35" spans="1:7" x14ac:dyDescent="0.3">
      <c r="A35" s="1">
        <v>45507</v>
      </c>
      <c r="B35" t="s">
        <v>6</v>
      </c>
      <c r="C35" s="21">
        <v>26</v>
      </c>
      <c r="D35">
        <v>44</v>
      </c>
      <c r="E35">
        <v>7</v>
      </c>
      <c r="F35">
        <f t="shared" si="0"/>
        <v>31</v>
      </c>
      <c r="G35" t="str">
        <f t="shared" si="1"/>
        <v>First Week</v>
      </c>
    </row>
    <row r="36" spans="1:7" x14ac:dyDescent="0.3">
      <c r="A36" s="1">
        <v>45505</v>
      </c>
      <c r="B36" t="s">
        <v>6</v>
      </c>
      <c r="C36" s="21">
        <v>17</v>
      </c>
      <c r="D36">
        <v>41</v>
      </c>
      <c r="E36">
        <v>19</v>
      </c>
      <c r="F36">
        <f t="shared" si="0"/>
        <v>31</v>
      </c>
      <c r="G36" t="str">
        <f t="shared" si="1"/>
        <v>First Week</v>
      </c>
    </row>
    <row r="37" spans="1:7" x14ac:dyDescent="0.3">
      <c r="A37" s="1">
        <v>45518</v>
      </c>
      <c r="B37" t="s">
        <v>6</v>
      </c>
      <c r="C37" s="21">
        <v>17</v>
      </c>
      <c r="D37">
        <v>5</v>
      </c>
      <c r="E37">
        <v>9</v>
      </c>
      <c r="F37">
        <f t="shared" si="0"/>
        <v>33</v>
      </c>
      <c r="G37" t="str">
        <f t="shared" si="1"/>
        <v>Second Week</v>
      </c>
    </row>
    <row r="38" spans="1:7" x14ac:dyDescent="0.3">
      <c r="A38" s="1">
        <v>45530</v>
      </c>
      <c r="B38" t="s">
        <v>6</v>
      </c>
      <c r="C38" s="21">
        <v>37</v>
      </c>
      <c r="D38">
        <v>18</v>
      </c>
      <c r="E38">
        <v>11</v>
      </c>
      <c r="F38">
        <f t="shared" si="0"/>
        <v>35</v>
      </c>
      <c r="G38" t="str">
        <f t="shared" si="1"/>
        <v>Fourth Week</v>
      </c>
    </row>
    <row r="39" spans="1:7" x14ac:dyDescent="0.3">
      <c r="A39" s="1">
        <v>45531</v>
      </c>
      <c r="B39" t="s">
        <v>6</v>
      </c>
      <c r="C39" s="21">
        <v>23</v>
      </c>
      <c r="D39">
        <v>19</v>
      </c>
      <c r="E39">
        <v>19</v>
      </c>
      <c r="F39">
        <f t="shared" si="0"/>
        <v>35</v>
      </c>
      <c r="G39" t="str">
        <f t="shared" si="1"/>
        <v>Fourth Week</v>
      </c>
    </row>
    <row r="40" spans="1:7" x14ac:dyDescent="0.3">
      <c r="A40" s="1">
        <v>45530</v>
      </c>
      <c r="B40" t="s">
        <v>6</v>
      </c>
      <c r="C40" s="21">
        <v>24</v>
      </c>
      <c r="D40">
        <v>17</v>
      </c>
      <c r="E40">
        <v>23</v>
      </c>
      <c r="F40">
        <f t="shared" si="0"/>
        <v>35</v>
      </c>
      <c r="G40" t="str">
        <f t="shared" si="1"/>
        <v>Fourth Week</v>
      </c>
    </row>
    <row r="41" spans="1:7" x14ac:dyDescent="0.3">
      <c r="A41" s="1">
        <v>45511</v>
      </c>
      <c r="B41" t="s">
        <v>6</v>
      </c>
      <c r="C41" s="21">
        <v>31</v>
      </c>
      <c r="D41">
        <v>36</v>
      </c>
      <c r="E41">
        <v>8</v>
      </c>
      <c r="F41">
        <f t="shared" si="0"/>
        <v>32</v>
      </c>
      <c r="G41" t="str">
        <f t="shared" si="1"/>
        <v>First Week</v>
      </c>
    </row>
    <row r="42" spans="1:7" x14ac:dyDescent="0.3">
      <c r="A42" s="1">
        <v>45534</v>
      </c>
      <c r="B42" t="s">
        <v>6</v>
      </c>
      <c r="C42" s="21">
        <v>19</v>
      </c>
      <c r="D42">
        <v>27</v>
      </c>
      <c r="E42">
        <v>11</v>
      </c>
      <c r="F42">
        <f t="shared" si="0"/>
        <v>35</v>
      </c>
      <c r="G42" t="str">
        <f t="shared" si="1"/>
        <v>Fourth Week</v>
      </c>
    </row>
    <row r="43" spans="1:7" x14ac:dyDescent="0.3">
      <c r="A43" s="1">
        <v>45517</v>
      </c>
      <c r="B43" t="s">
        <v>6</v>
      </c>
      <c r="C43" s="21">
        <v>29</v>
      </c>
      <c r="D43">
        <v>47</v>
      </c>
      <c r="E43">
        <v>8</v>
      </c>
      <c r="F43">
        <f t="shared" si="0"/>
        <v>33</v>
      </c>
      <c r="G43" t="str">
        <f t="shared" si="1"/>
        <v>Second Week</v>
      </c>
    </row>
    <row r="44" spans="1:7" x14ac:dyDescent="0.3">
      <c r="A44" s="1">
        <v>45517</v>
      </c>
      <c r="B44" t="s">
        <v>6</v>
      </c>
      <c r="C44" s="21">
        <v>21</v>
      </c>
      <c r="D44">
        <v>26</v>
      </c>
      <c r="E44">
        <v>6</v>
      </c>
      <c r="F44">
        <f t="shared" si="0"/>
        <v>33</v>
      </c>
      <c r="G44" t="str">
        <f t="shared" si="1"/>
        <v>Second Week</v>
      </c>
    </row>
    <row r="45" spans="1:7" x14ac:dyDescent="0.3">
      <c r="A45" s="1">
        <v>45514</v>
      </c>
      <c r="B45" t="s">
        <v>6</v>
      </c>
      <c r="C45" s="21">
        <v>27</v>
      </c>
      <c r="D45">
        <v>10</v>
      </c>
      <c r="E45">
        <v>16</v>
      </c>
      <c r="F45">
        <f t="shared" si="0"/>
        <v>32</v>
      </c>
      <c r="G45" t="str">
        <f t="shared" si="1"/>
        <v>Second Week</v>
      </c>
    </row>
    <row r="46" spans="1:7" x14ac:dyDescent="0.3">
      <c r="A46" s="1">
        <v>45516</v>
      </c>
      <c r="B46" t="s">
        <v>6</v>
      </c>
      <c r="C46" s="21">
        <v>34</v>
      </c>
      <c r="D46">
        <v>34</v>
      </c>
      <c r="E46">
        <v>15</v>
      </c>
      <c r="F46">
        <f t="shared" si="0"/>
        <v>33</v>
      </c>
      <c r="G46" t="str">
        <f t="shared" si="1"/>
        <v>Second Week</v>
      </c>
    </row>
    <row r="47" spans="1:7" x14ac:dyDescent="0.3">
      <c r="A47" s="1">
        <v>45530</v>
      </c>
      <c r="B47" t="s">
        <v>6</v>
      </c>
      <c r="C47" s="21">
        <v>37</v>
      </c>
      <c r="D47">
        <v>32</v>
      </c>
      <c r="E47">
        <v>11</v>
      </c>
      <c r="F47">
        <f t="shared" si="0"/>
        <v>35</v>
      </c>
      <c r="G47" t="str">
        <f t="shared" si="1"/>
        <v>Fourth Week</v>
      </c>
    </row>
    <row r="48" spans="1:7" x14ac:dyDescent="0.3">
      <c r="A48" s="1">
        <v>45534</v>
      </c>
      <c r="B48" t="s">
        <v>6</v>
      </c>
      <c r="C48" s="21">
        <v>15</v>
      </c>
      <c r="D48">
        <v>5</v>
      </c>
      <c r="E48">
        <v>24</v>
      </c>
      <c r="F48">
        <f t="shared" si="0"/>
        <v>35</v>
      </c>
      <c r="G48" t="str">
        <f t="shared" si="1"/>
        <v>Fourth Week</v>
      </c>
    </row>
    <row r="49" spans="1:7" x14ac:dyDescent="0.3">
      <c r="A49" s="1">
        <v>45517</v>
      </c>
      <c r="B49" t="s">
        <v>6</v>
      </c>
      <c r="C49" s="21">
        <v>23</v>
      </c>
      <c r="D49">
        <v>7</v>
      </c>
      <c r="E49">
        <v>11</v>
      </c>
      <c r="F49">
        <f t="shared" si="0"/>
        <v>33</v>
      </c>
      <c r="G49" t="str">
        <f t="shared" si="1"/>
        <v>Second Week</v>
      </c>
    </row>
    <row r="50" spans="1:7" x14ac:dyDescent="0.3">
      <c r="A50" s="1">
        <v>45510</v>
      </c>
      <c r="B50" t="s">
        <v>6</v>
      </c>
      <c r="C50" s="21">
        <v>22</v>
      </c>
      <c r="D50">
        <v>31</v>
      </c>
      <c r="E50">
        <v>13</v>
      </c>
      <c r="F50">
        <f t="shared" si="0"/>
        <v>32</v>
      </c>
      <c r="G50" t="str">
        <f t="shared" si="1"/>
        <v>First Week</v>
      </c>
    </row>
    <row r="51" spans="1:7" x14ac:dyDescent="0.3">
      <c r="A51" s="1">
        <v>45534</v>
      </c>
      <c r="B51" t="s">
        <v>6</v>
      </c>
      <c r="C51" s="21">
        <v>19</v>
      </c>
      <c r="D51">
        <v>37</v>
      </c>
      <c r="E51">
        <v>23</v>
      </c>
      <c r="F51">
        <f t="shared" si="0"/>
        <v>35</v>
      </c>
      <c r="G51" t="str">
        <f t="shared" si="1"/>
        <v>Fourth Week</v>
      </c>
    </row>
    <row r="52" spans="1:7" x14ac:dyDescent="0.3">
      <c r="A52" s="1">
        <v>45514</v>
      </c>
      <c r="B52" t="s">
        <v>7</v>
      </c>
      <c r="C52" s="21">
        <v>63</v>
      </c>
      <c r="D52">
        <v>73</v>
      </c>
      <c r="E52">
        <v>88</v>
      </c>
      <c r="F52">
        <f t="shared" si="0"/>
        <v>32</v>
      </c>
      <c r="G52" t="str">
        <f t="shared" si="1"/>
        <v>Second Week</v>
      </c>
    </row>
    <row r="53" spans="1:7" x14ac:dyDescent="0.3">
      <c r="A53" s="1">
        <v>45526</v>
      </c>
      <c r="B53" t="s">
        <v>7</v>
      </c>
      <c r="C53" s="21">
        <v>51</v>
      </c>
      <c r="D53">
        <v>145</v>
      </c>
      <c r="E53">
        <v>81</v>
      </c>
      <c r="F53">
        <f t="shared" si="0"/>
        <v>34</v>
      </c>
      <c r="G53" t="str">
        <f t="shared" si="1"/>
        <v>Fourth Week</v>
      </c>
    </row>
    <row r="54" spans="1:7" x14ac:dyDescent="0.3">
      <c r="A54" s="1">
        <v>45521</v>
      </c>
      <c r="B54" t="s">
        <v>7</v>
      </c>
      <c r="C54" s="21">
        <v>68</v>
      </c>
      <c r="D54">
        <v>107</v>
      </c>
      <c r="E54">
        <v>81</v>
      </c>
      <c r="F54">
        <f t="shared" si="0"/>
        <v>33</v>
      </c>
      <c r="G54" t="str">
        <f t="shared" si="1"/>
        <v>Third Week</v>
      </c>
    </row>
    <row r="55" spans="1:7" x14ac:dyDescent="0.3">
      <c r="A55" s="1">
        <v>45516</v>
      </c>
      <c r="B55" t="s">
        <v>7</v>
      </c>
      <c r="C55" s="21">
        <v>58</v>
      </c>
      <c r="D55">
        <v>51</v>
      </c>
      <c r="E55">
        <v>32</v>
      </c>
      <c r="F55">
        <f t="shared" si="0"/>
        <v>33</v>
      </c>
      <c r="G55" t="str">
        <f t="shared" si="1"/>
        <v>Second Week</v>
      </c>
    </row>
    <row r="56" spans="1:7" x14ac:dyDescent="0.3">
      <c r="A56" s="1">
        <v>45521</v>
      </c>
      <c r="B56" t="s">
        <v>7</v>
      </c>
      <c r="C56" s="21">
        <v>56</v>
      </c>
      <c r="D56">
        <v>105</v>
      </c>
      <c r="E56">
        <v>88</v>
      </c>
      <c r="F56">
        <f t="shared" si="0"/>
        <v>33</v>
      </c>
      <c r="G56" t="str">
        <f t="shared" si="1"/>
        <v>Third Week</v>
      </c>
    </row>
    <row r="57" spans="1:7" x14ac:dyDescent="0.3">
      <c r="A57" s="1">
        <v>45521</v>
      </c>
      <c r="B57" t="s">
        <v>7</v>
      </c>
      <c r="C57" s="21">
        <v>21</v>
      </c>
      <c r="D57">
        <v>51</v>
      </c>
      <c r="E57">
        <v>83</v>
      </c>
      <c r="F57">
        <f t="shared" si="0"/>
        <v>33</v>
      </c>
      <c r="G57" t="str">
        <f t="shared" si="1"/>
        <v>Third Week</v>
      </c>
    </row>
    <row r="58" spans="1:7" x14ac:dyDescent="0.3">
      <c r="A58" s="1">
        <v>45527</v>
      </c>
      <c r="B58" t="s">
        <v>7</v>
      </c>
      <c r="C58" s="21">
        <v>56</v>
      </c>
      <c r="D58">
        <v>145</v>
      </c>
      <c r="E58">
        <v>30</v>
      </c>
      <c r="F58">
        <f t="shared" si="0"/>
        <v>34</v>
      </c>
      <c r="G58" t="str">
        <f t="shared" si="1"/>
        <v>Fourth Week</v>
      </c>
    </row>
    <row r="59" spans="1:7" x14ac:dyDescent="0.3">
      <c r="A59" s="1">
        <v>45523</v>
      </c>
      <c r="B59" t="s">
        <v>7</v>
      </c>
      <c r="C59" s="21">
        <v>21</v>
      </c>
      <c r="D59">
        <v>102</v>
      </c>
      <c r="E59">
        <v>73</v>
      </c>
      <c r="F59">
        <f t="shared" si="0"/>
        <v>34</v>
      </c>
      <c r="G59" t="str">
        <f t="shared" si="1"/>
        <v>Third Week</v>
      </c>
    </row>
    <row r="60" spans="1:7" x14ac:dyDescent="0.3">
      <c r="A60" s="1">
        <v>45530</v>
      </c>
      <c r="B60" t="s">
        <v>7</v>
      </c>
      <c r="C60" s="21">
        <v>51</v>
      </c>
      <c r="D60">
        <v>119</v>
      </c>
      <c r="E60">
        <v>61</v>
      </c>
      <c r="F60">
        <f t="shared" si="0"/>
        <v>35</v>
      </c>
      <c r="G60" t="str">
        <f t="shared" si="1"/>
        <v>Fourth Week</v>
      </c>
    </row>
    <row r="61" spans="1:7" x14ac:dyDescent="0.3">
      <c r="A61" s="1">
        <v>45527</v>
      </c>
      <c r="B61" t="s">
        <v>7</v>
      </c>
      <c r="C61" s="21">
        <v>23</v>
      </c>
      <c r="D61">
        <v>104</v>
      </c>
      <c r="E61">
        <v>85</v>
      </c>
      <c r="F61">
        <f t="shared" si="0"/>
        <v>34</v>
      </c>
      <c r="G61" t="str">
        <f t="shared" si="1"/>
        <v>Fourth Week</v>
      </c>
    </row>
    <row r="62" spans="1:7" x14ac:dyDescent="0.3">
      <c r="A62" s="1">
        <v>45531</v>
      </c>
      <c r="B62" t="s">
        <v>7</v>
      </c>
      <c r="C62" s="21">
        <v>36</v>
      </c>
      <c r="D62">
        <v>87</v>
      </c>
      <c r="E62">
        <v>53</v>
      </c>
      <c r="F62">
        <f t="shared" si="0"/>
        <v>35</v>
      </c>
      <c r="G62" t="str">
        <f t="shared" si="1"/>
        <v>Fourth Week</v>
      </c>
    </row>
    <row r="63" spans="1:7" x14ac:dyDescent="0.3">
      <c r="A63" s="1">
        <v>45509</v>
      </c>
      <c r="B63" t="s">
        <v>7</v>
      </c>
      <c r="C63" s="21">
        <v>71</v>
      </c>
      <c r="D63">
        <v>147</v>
      </c>
      <c r="E63">
        <v>99</v>
      </c>
      <c r="F63">
        <f t="shared" si="0"/>
        <v>32</v>
      </c>
      <c r="G63" t="str">
        <f t="shared" si="1"/>
        <v>First Week</v>
      </c>
    </row>
    <row r="64" spans="1:7" x14ac:dyDescent="0.3">
      <c r="A64" s="1">
        <v>45526</v>
      </c>
      <c r="B64" t="s">
        <v>7</v>
      </c>
      <c r="C64" s="21">
        <v>30</v>
      </c>
      <c r="D64">
        <v>65</v>
      </c>
      <c r="E64">
        <v>88</v>
      </c>
      <c r="F64">
        <f t="shared" si="0"/>
        <v>34</v>
      </c>
      <c r="G64" t="str">
        <f t="shared" si="1"/>
        <v>Fourth Week</v>
      </c>
    </row>
    <row r="65" spans="1:7" x14ac:dyDescent="0.3">
      <c r="A65" s="1">
        <v>45510</v>
      </c>
      <c r="B65" t="s">
        <v>7</v>
      </c>
      <c r="C65" s="21">
        <v>35</v>
      </c>
      <c r="D65">
        <v>142</v>
      </c>
      <c r="E65">
        <v>32</v>
      </c>
      <c r="F65">
        <f t="shared" si="0"/>
        <v>32</v>
      </c>
      <c r="G65" t="str">
        <f t="shared" si="1"/>
        <v>First Week</v>
      </c>
    </row>
    <row r="66" spans="1:7" x14ac:dyDescent="0.3">
      <c r="A66" s="1">
        <v>45524</v>
      </c>
      <c r="B66" t="s">
        <v>7</v>
      </c>
      <c r="C66" s="21">
        <v>79</v>
      </c>
      <c r="D66">
        <v>108</v>
      </c>
      <c r="E66">
        <v>65</v>
      </c>
      <c r="F66">
        <f t="shared" si="0"/>
        <v>34</v>
      </c>
      <c r="G66" t="str">
        <f t="shared" si="1"/>
        <v>Third Week</v>
      </c>
    </row>
    <row r="67" spans="1:7" x14ac:dyDescent="0.3">
      <c r="A67" s="1">
        <v>45523</v>
      </c>
      <c r="B67" t="s">
        <v>7</v>
      </c>
      <c r="C67" s="21">
        <v>45</v>
      </c>
      <c r="D67">
        <v>116</v>
      </c>
      <c r="E67">
        <v>48</v>
      </c>
      <c r="F67">
        <f t="shared" ref="F67:F130" si="2">WEEKNUM(A67,1)</f>
        <v>34</v>
      </c>
      <c r="G67" t="str">
        <f t="shared" ref="G67:G130" si="3">IF(INT((DAY(A67)-1)/7)+1=1, "First Week",
  IF(INT((DAY(A67)-1)/7)+1=2, "Second Week",
    IF(INT((DAY(A67)-1)/7)+1=3, "Third Week", "Fourth Week")))</f>
        <v>Third Week</v>
      </c>
    </row>
    <row r="68" spans="1:7" x14ac:dyDescent="0.3">
      <c r="A68" s="1">
        <v>45524</v>
      </c>
      <c r="B68" t="s">
        <v>7</v>
      </c>
      <c r="C68" s="21">
        <v>51</v>
      </c>
      <c r="D68">
        <v>120</v>
      </c>
      <c r="E68">
        <v>81</v>
      </c>
      <c r="F68">
        <f t="shared" si="2"/>
        <v>34</v>
      </c>
      <c r="G68" t="str">
        <f t="shared" si="3"/>
        <v>Third Week</v>
      </c>
    </row>
    <row r="69" spans="1:7" x14ac:dyDescent="0.3">
      <c r="A69" s="1">
        <v>45513</v>
      </c>
      <c r="B69" t="s">
        <v>7</v>
      </c>
      <c r="C69" s="21">
        <v>52</v>
      </c>
      <c r="D69">
        <v>89</v>
      </c>
      <c r="E69">
        <v>68</v>
      </c>
      <c r="F69">
        <f t="shared" si="2"/>
        <v>32</v>
      </c>
      <c r="G69" t="str">
        <f t="shared" si="3"/>
        <v>Second Week</v>
      </c>
    </row>
    <row r="70" spans="1:7" x14ac:dyDescent="0.3">
      <c r="A70" s="1">
        <v>45522</v>
      </c>
      <c r="B70" t="s">
        <v>7</v>
      </c>
      <c r="C70" s="21">
        <v>59</v>
      </c>
      <c r="D70">
        <v>50</v>
      </c>
      <c r="E70">
        <v>40</v>
      </c>
      <c r="F70">
        <f t="shared" si="2"/>
        <v>34</v>
      </c>
      <c r="G70" t="str">
        <f t="shared" si="3"/>
        <v>Third Week</v>
      </c>
    </row>
    <row r="71" spans="1:7" x14ac:dyDescent="0.3">
      <c r="A71" s="1">
        <v>45532</v>
      </c>
      <c r="B71" t="s">
        <v>7</v>
      </c>
      <c r="C71" s="21">
        <v>76</v>
      </c>
      <c r="D71">
        <v>138</v>
      </c>
      <c r="E71">
        <v>79</v>
      </c>
      <c r="F71">
        <f t="shared" si="2"/>
        <v>35</v>
      </c>
      <c r="G71" t="str">
        <f t="shared" si="3"/>
        <v>Fourth Week</v>
      </c>
    </row>
    <row r="72" spans="1:7" x14ac:dyDescent="0.3">
      <c r="A72" s="1">
        <v>45527</v>
      </c>
      <c r="B72" t="s">
        <v>7</v>
      </c>
      <c r="C72" s="21">
        <v>50</v>
      </c>
      <c r="D72">
        <v>143</v>
      </c>
      <c r="E72">
        <v>71</v>
      </c>
      <c r="F72">
        <f t="shared" si="2"/>
        <v>34</v>
      </c>
      <c r="G72" t="str">
        <f t="shared" si="3"/>
        <v>Fourth Week</v>
      </c>
    </row>
    <row r="73" spans="1:7" x14ac:dyDescent="0.3">
      <c r="A73" s="1">
        <v>45507</v>
      </c>
      <c r="B73" t="s">
        <v>7</v>
      </c>
      <c r="C73" s="21">
        <v>26</v>
      </c>
      <c r="D73">
        <v>65</v>
      </c>
      <c r="E73">
        <v>89</v>
      </c>
      <c r="F73">
        <f t="shared" si="2"/>
        <v>31</v>
      </c>
      <c r="G73" t="str">
        <f t="shared" si="3"/>
        <v>First Week</v>
      </c>
    </row>
    <row r="74" spans="1:7" x14ac:dyDescent="0.3">
      <c r="A74" s="1">
        <v>45521</v>
      </c>
      <c r="B74" t="s">
        <v>7</v>
      </c>
      <c r="C74" s="21">
        <v>21</v>
      </c>
      <c r="D74">
        <v>50</v>
      </c>
      <c r="E74">
        <v>77</v>
      </c>
      <c r="F74">
        <f t="shared" si="2"/>
        <v>33</v>
      </c>
      <c r="G74" t="str">
        <f t="shared" si="3"/>
        <v>Third Week</v>
      </c>
    </row>
    <row r="75" spans="1:7" x14ac:dyDescent="0.3">
      <c r="A75" s="1">
        <v>45534</v>
      </c>
      <c r="B75" t="s">
        <v>7</v>
      </c>
      <c r="C75" s="21">
        <v>31</v>
      </c>
      <c r="D75">
        <v>118</v>
      </c>
      <c r="E75">
        <v>66</v>
      </c>
      <c r="F75">
        <f t="shared" si="2"/>
        <v>35</v>
      </c>
      <c r="G75" t="str">
        <f t="shared" si="3"/>
        <v>Fourth Week</v>
      </c>
    </row>
    <row r="76" spans="1:7" x14ac:dyDescent="0.3">
      <c r="A76" s="1">
        <v>45531</v>
      </c>
      <c r="B76" t="s">
        <v>7</v>
      </c>
      <c r="C76" s="21">
        <v>74</v>
      </c>
      <c r="D76">
        <v>58</v>
      </c>
      <c r="E76">
        <v>48</v>
      </c>
      <c r="F76">
        <f t="shared" si="2"/>
        <v>35</v>
      </c>
      <c r="G76" t="str">
        <f t="shared" si="3"/>
        <v>Fourth Week</v>
      </c>
    </row>
    <row r="77" spans="1:7" x14ac:dyDescent="0.3">
      <c r="A77" s="1">
        <v>45520</v>
      </c>
      <c r="B77" t="s">
        <v>8</v>
      </c>
      <c r="C77" s="21">
        <v>20</v>
      </c>
      <c r="D77">
        <v>3</v>
      </c>
      <c r="E77">
        <v>4</v>
      </c>
      <c r="F77">
        <f t="shared" si="2"/>
        <v>33</v>
      </c>
      <c r="G77" t="str">
        <f t="shared" si="3"/>
        <v>Third Week</v>
      </c>
    </row>
    <row r="78" spans="1:7" x14ac:dyDescent="0.3">
      <c r="A78" s="1">
        <v>45528</v>
      </c>
      <c r="B78" t="s">
        <v>8</v>
      </c>
      <c r="C78" s="21">
        <v>26</v>
      </c>
      <c r="D78">
        <v>8</v>
      </c>
      <c r="E78">
        <v>1</v>
      </c>
      <c r="F78">
        <f t="shared" si="2"/>
        <v>34</v>
      </c>
      <c r="G78" t="str">
        <f t="shared" si="3"/>
        <v>Fourth Week</v>
      </c>
    </row>
    <row r="79" spans="1:7" x14ac:dyDescent="0.3">
      <c r="A79" s="1">
        <v>45528</v>
      </c>
      <c r="B79" t="s">
        <v>8</v>
      </c>
      <c r="C79" s="21">
        <v>24</v>
      </c>
      <c r="D79">
        <v>1</v>
      </c>
      <c r="E79">
        <v>8</v>
      </c>
      <c r="F79">
        <f t="shared" si="2"/>
        <v>34</v>
      </c>
      <c r="G79" t="str">
        <f t="shared" si="3"/>
        <v>Fourth Week</v>
      </c>
    </row>
    <row r="80" spans="1:7" x14ac:dyDescent="0.3">
      <c r="A80" s="1">
        <v>45508</v>
      </c>
      <c r="B80" t="s">
        <v>8</v>
      </c>
      <c r="C80" s="21">
        <v>10</v>
      </c>
      <c r="D80">
        <v>8</v>
      </c>
      <c r="E80">
        <v>4</v>
      </c>
      <c r="F80">
        <f t="shared" si="2"/>
        <v>32</v>
      </c>
      <c r="G80" t="str">
        <f t="shared" si="3"/>
        <v>First Week</v>
      </c>
    </row>
    <row r="81" spans="1:7" x14ac:dyDescent="0.3">
      <c r="A81" s="1">
        <v>45534</v>
      </c>
      <c r="B81" t="s">
        <v>8</v>
      </c>
      <c r="C81" s="21">
        <v>7</v>
      </c>
      <c r="D81">
        <v>9</v>
      </c>
      <c r="E81">
        <v>3</v>
      </c>
      <c r="F81">
        <f t="shared" si="2"/>
        <v>35</v>
      </c>
      <c r="G81" t="str">
        <f t="shared" si="3"/>
        <v>Fourth Week</v>
      </c>
    </row>
    <row r="82" spans="1:7" x14ac:dyDescent="0.3">
      <c r="A82" s="1">
        <v>45529</v>
      </c>
      <c r="B82" t="s">
        <v>8</v>
      </c>
      <c r="C82" s="21">
        <v>22</v>
      </c>
      <c r="D82">
        <v>2</v>
      </c>
      <c r="E82">
        <v>2</v>
      </c>
      <c r="F82">
        <f t="shared" si="2"/>
        <v>35</v>
      </c>
      <c r="G82" t="str">
        <f t="shared" si="3"/>
        <v>Fourth Week</v>
      </c>
    </row>
    <row r="83" spans="1:7" x14ac:dyDescent="0.3">
      <c r="A83" s="1">
        <v>45526</v>
      </c>
      <c r="B83" t="s">
        <v>8</v>
      </c>
      <c r="C83" s="21">
        <v>7</v>
      </c>
      <c r="D83">
        <v>9</v>
      </c>
      <c r="E83">
        <v>4</v>
      </c>
      <c r="F83">
        <f t="shared" si="2"/>
        <v>34</v>
      </c>
      <c r="G83" t="str">
        <f t="shared" si="3"/>
        <v>Fourth Week</v>
      </c>
    </row>
    <row r="84" spans="1:7" x14ac:dyDescent="0.3">
      <c r="A84" s="1">
        <v>45505</v>
      </c>
      <c r="B84" t="s">
        <v>8</v>
      </c>
      <c r="C84" s="21">
        <v>8</v>
      </c>
      <c r="D84">
        <v>1</v>
      </c>
      <c r="E84">
        <v>14</v>
      </c>
      <c r="F84">
        <f t="shared" si="2"/>
        <v>31</v>
      </c>
      <c r="G84" t="str">
        <f t="shared" si="3"/>
        <v>First Week</v>
      </c>
    </row>
    <row r="85" spans="1:7" x14ac:dyDescent="0.3">
      <c r="A85" s="1">
        <v>45525</v>
      </c>
      <c r="B85" t="s">
        <v>8</v>
      </c>
      <c r="C85" s="21">
        <v>20</v>
      </c>
      <c r="D85">
        <v>4</v>
      </c>
      <c r="E85">
        <v>8</v>
      </c>
      <c r="F85">
        <f t="shared" si="2"/>
        <v>34</v>
      </c>
      <c r="G85" t="str">
        <f t="shared" si="3"/>
        <v>Third Week</v>
      </c>
    </row>
    <row r="86" spans="1:7" x14ac:dyDescent="0.3">
      <c r="A86" s="1">
        <v>45512</v>
      </c>
      <c r="B86" t="s">
        <v>8</v>
      </c>
      <c r="C86" s="21">
        <v>11</v>
      </c>
      <c r="D86">
        <v>3</v>
      </c>
      <c r="E86">
        <v>1</v>
      </c>
      <c r="F86">
        <f t="shared" si="2"/>
        <v>32</v>
      </c>
      <c r="G86" t="str">
        <f t="shared" si="3"/>
        <v>Second Week</v>
      </c>
    </row>
    <row r="87" spans="1:7" x14ac:dyDescent="0.3">
      <c r="A87" s="1">
        <v>45505</v>
      </c>
      <c r="B87" t="s">
        <v>8</v>
      </c>
      <c r="C87" s="21">
        <v>20</v>
      </c>
      <c r="D87">
        <v>3</v>
      </c>
      <c r="E87">
        <v>6</v>
      </c>
      <c r="F87">
        <f t="shared" si="2"/>
        <v>31</v>
      </c>
      <c r="G87" t="str">
        <f t="shared" si="3"/>
        <v>First Week</v>
      </c>
    </row>
    <row r="88" spans="1:7" x14ac:dyDescent="0.3">
      <c r="A88" s="1">
        <v>45527</v>
      </c>
      <c r="B88" t="s">
        <v>8</v>
      </c>
      <c r="C88" s="21">
        <v>26</v>
      </c>
      <c r="D88">
        <v>6</v>
      </c>
      <c r="E88">
        <v>6</v>
      </c>
      <c r="F88">
        <f t="shared" si="2"/>
        <v>34</v>
      </c>
      <c r="G88" t="str">
        <f t="shared" si="3"/>
        <v>Fourth Week</v>
      </c>
    </row>
    <row r="89" spans="1:7" x14ac:dyDescent="0.3">
      <c r="A89" s="1">
        <v>45517</v>
      </c>
      <c r="B89" t="s">
        <v>8</v>
      </c>
      <c r="C89" s="21">
        <v>23</v>
      </c>
      <c r="D89">
        <v>6</v>
      </c>
      <c r="E89">
        <v>8</v>
      </c>
      <c r="F89">
        <f t="shared" si="2"/>
        <v>33</v>
      </c>
      <c r="G89" t="str">
        <f t="shared" si="3"/>
        <v>Second Week</v>
      </c>
    </row>
    <row r="90" spans="1:7" x14ac:dyDescent="0.3">
      <c r="A90" s="1">
        <v>45531</v>
      </c>
      <c r="B90" t="s">
        <v>8</v>
      </c>
      <c r="C90" s="21">
        <v>6</v>
      </c>
      <c r="D90">
        <v>5</v>
      </c>
      <c r="E90">
        <v>14</v>
      </c>
      <c r="F90">
        <f t="shared" si="2"/>
        <v>35</v>
      </c>
      <c r="G90" t="str">
        <f t="shared" si="3"/>
        <v>Fourth Week</v>
      </c>
    </row>
    <row r="91" spans="1:7" x14ac:dyDescent="0.3">
      <c r="A91" s="1">
        <v>45505</v>
      </c>
      <c r="B91" t="s">
        <v>8</v>
      </c>
      <c r="C91" s="21">
        <v>19</v>
      </c>
      <c r="D91">
        <v>1</v>
      </c>
      <c r="E91">
        <v>5</v>
      </c>
      <c r="F91">
        <f t="shared" si="2"/>
        <v>31</v>
      </c>
      <c r="G91" t="str">
        <f t="shared" si="3"/>
        <v>First Week</v>
      </c>
    </row>
    <row r="92" spans="1:7" x14ac:dyDescent="0.3">
      <c r="A92" s="1">
        <v>45532</v>
      </c>
      <c r="B92" t="s">
        <v>8</v>
      </c>
      <c r="C92" s="21">
        <v>20</v>
      </c>
      <c r="D92">
        <v>3</v>
      </c>
      <c r="E92">
        <v>4</v>
      </c>
      <c r="F92">
        <f t="shared" si="2"/>
        <v>35</v>
      </c>
      <c r="G92" t="str">
        <f t="shared" si="3"/>
        <v>Fourth Week</v>
      </c>
    </row>
    <row r="93" spans="1:7" x14ac:dyDescent="0.3">
      <c r="A93" s="1">
        <v>45507</v>
      </c>
      <c r="B93" t="s">
        <v>8</v>
      </c>
      <c r="C93" s="21">
        <v>21</v>
      </c>
      <c r="D93">
        <v>1</v>
      </c>
      <c r="E93">
        <v>12</v>
      </c>
      <c r="F93">
        <f t="shared" si="2"/>
        <v>31</v>
      </c>
      <c r="G93" t="str">
        <f t="shared" si="3"/>
        <v>First Week</v>
      </c>
    </row>
    <row r="94" spans="1:7" x14ac:dyDescent="0.3">
      <c r="A94" s="1">
        <v>45532</v>
      </c>
      <c r="B94" t="s">
        <v>8</v>
      </c>
      <c r="C94" s="21">
        <v>18</v>
      </c>
      <c r="D94">
        <v>5</v>
      </c>
      <c r="E94">
        <v>6</v>
      </c>
      <c r="F94">
        <f t="shared" si="2"/>
        <v>35</v>
      </c>
      <c r="G94" t="str">
        <f t="shared" si="3"/>
        <v>Fourth Week</v>
      </c>
    </row>
    <row r="95" spans="1:7" x14ac:dyDescent="0.3">
      <c r="A95" s="1">
        <v>45507</v>
      </c>
      <c r="B95" t="s">
        <v>8</v>
      </c>
      <c r="C95" s="21">
        <v>13</v>
      </c>
      <c r="D95">
        <v>5</v>
      </c>
      <c r="E95">
        <v>8</v>
      </c>
      <c r="F95">
        <f t="shared" si="2"/>
        <v>31</v>
      </c>
      <c r="G95" t="str">
        <f t="shared" si="3"/>
        <v>First Week</v>
      </c>
    </row>
    <row r="96" spans="1:7" x14ac:dyDescent="0.3">
      <c r="A96" s="1">
        <v>45533</v>
      </c>
      <c r="B96" t="s">
        <v>8</v>
      </c>
      <c r="C96" s="21">
        <v>21</v>
      </c>
      <c r="D96">
        <v>5</v>
      </c>
      <c r="E96">
        <v>15</v>
      </c>
      <c r="F96">
        <f t="shared" si="2"/>
        <v>35</v>
      </c>
      <c r="G96" t="str">
        <f t="shared" si="3"/>
        <v>Fourth Week</v>
      </c>
    </row>
    <row r="97" spans="1:7" x14ac:dyDescent="0.3">
      <c r="A97" s="1">
        <v>45507</v>
      </c>
      <c r="B97" t="s">
        <v>8</v>
      </c>
      <c r="C97" s="21">
        <v>5</v>
      </c>
      <c r="D97">
        <v>4</v>
      </c>
      <c r="E97">
        <v>15</v>
      </c>
      <c r="F97">
        <f t="shared" si="2"/>
        <v>31</v>
      </c>
      <c r="G97" t="str">
        <f t="shared" si="3"/>
        <v>First Week</v>
      </c>
    </row>
    <row r="98" spans="1:7" x14ac:dyDescent="0.3">
      <c r="A98" s="1">
        <v>45533</v>
      </c>
      <c r="B98" t="s">
        <v>8</v>
      </c>
      <c r="C98" s="21">
        <v>25</v>
      </c>
      <c r="D98">
        <v>7</v>
      </c>
      <c r="E98">
        <v>1</v>
      </c>
      <c r="F98">
        <f t="shared" si="2"/>
        <v>35</v>
      </c>
      <c r="G98" t="str">
        <f t="shared" si="3"/>
        <v>Fourth Week</v>
      </c>
    </row>
    <row r="99" spans="1:7" x14ac:dyDescent="0.3">
      <c r="A99" s="1">
        <v>45507</v>
      </c>
      <c r="B99" t="s">
        <v>8</v>
      </c>
      <c r="C99" s="21">
        <v>22</v>
      </c>
      <c r="D99">
        <v>9</v>
      </c>
      <c r="E99">
        <v>10</v>
      </c>
      <c r="F99">
        <f t="shared" si="2"/>
        <v>31</v>
      </c>
      <c r="G99" t="str">
        <f t="shared" si="3"/>
        <v>First Week</v>
      </c>
    </row>
    <row r="100" spans="1:7" x14ac:dyDescent="0.3">
      <c r="A100" s="1">
        <v>45526</v>
      </c>
      <c r="B100" t="s">
        <v>8</v>
      </c>
      <c r="C100" s="21">
        <v>30</v>
      </c>
      <c r="D100">
        <v>3</v>
      </c>
      <c r="E100">
        <v>8</v>
      </c>
      <c r="F100">
        <f t="shared" si="2"/>
        <v>34</v>
      </c>
      <c r="G100" t="str">
        <f t="shared" si="3"/>
        <v>Fourth Week</v>
      </c>
    </row>
    <row r="101" spans="1:7" x14ac:dyDescent="0.3">
      <c r="A101" s="1">
        <v>45518</v>
      </c>
      <c r="B101" t="s">
        <v>8</v>
      </c>
      <c r="C101" s="21">
        <v>28</v>
      </c>
      <c r="D101">
        <v>2</v>
      </c>
      <c r="E101">
        <v>15</v>
      </c>
      <c r="F101">
        <f t="shared" si="2"/>
        <v>33</v>
      </c>
      <c r="G101" t="str">
        <f t="shared" si="3"/>
        <v>Second Week</v>
      </c>
    </row>
    <row r="102" spans="1:7" x14ac:dyDescent="0.3">
      <c r="A102" s="1">
        <v>45526</v>
      </c>
      <c r="B102" t="s">
        <v>9</v>
      </c>
      <c r="C102" s="21">
        <v>2</v>
      </c>
      <c r="D102">
        <v>2</v>
      </c>
      <c r="E102">
        <v>10</v>
      </c>
      <c r="F102">
        <f t="shared" si="2"/>
        <v>34</v>
      </c>
      <c r="G102" t="str">
        <f t="shared" si="3"/>
        <v>Fourth Week</v>
      </c>
    </row>
    <row r="103" spans="1:7" x14ac:dyDescent="0.3">
      <c r="A103" s="1">
        <v>45506</v>
      </c>
      <c r="B103" t="s">
        <v>9</v>
      </c>
      <c r="C103" s="21">
        <v>17</v>
      </c>
      <c r="D103">
        <v>0</v>
      </c>
      <c r="E103">
        <v>9</v>
      </c>
      <c r="F103">
        <f t="shared" si="2"/>
        <v>31</v>
      </c>
      <c r="G103" t="str">
        <f t="shared" si="3"/>
        <v>First Week</v>
      </c>
    </row>
    <row r="104" spans="1:7" x14ac:dyDescent="0.3">
      <c r="A104" s="1">
        <v>45515</v>
      </c>
      <c r="B104" t="s">
        <v>9</v>
      </c>
      <c r="C104" s="21">
        <v>16</v>
      </c>
      <c r="D104">
        <v>2</v>
      </c>
      <c r="E104">
        <v>10</v>
      </c>
      <c r="F104">
        <f t="shared" si="2"/>
        <v>33</v>
      </c>
      <c r="G104" t="str">
        <f t="shared" si="3"/>
        <v>Second Week</v>
      </c>
    </row>
    <row r="105" spans="1:7" x14ac:dyDescent="0.3">
      <c r="A105" s="1">
        <v>45527</v>
      </c>
      <c r="B105" t="s">
        <v>9</v>
      </c>
      <c r="C105" s="21">
        <v>3</v>
      </c>
      <c r="D105">
        <v>1</v>
      </c>
      <c r="E105">
        <v>9</v>
      </c>
      <c r="F105">
        <f t="shared" si="2"/>
        <v>34</v>
      </c>
      <c r="G105" t="str">
        <f t="shared" si="3"/>
        <v>Fourth Week</v>
      </c>
    </row>
    <row r="106" spans="1:7" x14ac:dyDescent="0.3">
      <c r="A106" s="1">
        <v>45528</v>
      </c>
      <c r="B106" t="s">
        <v>9</v>
      </c>
      <c r="C106" s="21">
        <v>13</v>
      </c>
      <c r="D106">
        <v>1</v>
      </c>
      <c r="E106">
        <v>7</v>
      </c>
      <c r="F106">
        <f t="shared" si="2"/>
        <v>34</v>
      </c>
      <c r="G106" t="str">
        <f t="shared" si="3"/>
        <v>Fourth Week</v>
      </c>
    </row>
    <row r="107" spans="1:7" x14ac:dyDescent="0.3">
      <c r="A107" s="1">
        <v>45529</v>
      </c>
      <c r="B107" t="s">
        <v>9</v>
      </c>
      <c r="C107" s="21">
        <v>4</v>
      </c>
      <c r="D107">
        <v>0</v>
      </c>
      <c r="E107">
        <v>4</v>
      </c>
      <c r="F107">
        <f t="shared" si="2"/>
        <v>35</v>
      </c>
      <c r="G107" t="str">
        <f t="shared" si="3"/>
        <v>Fourth Week</v>
      </c>
    </row>
    <row r="108" spans="1:7" x14ac:dyDescent="0.3">
      <c r="A108" s="1">
        <v>45505</v>
      </c>
      <c r="B108" t="s">
        <v>9</v>
      </c>
      <c r="C108" s="21">
        <v>8</v>
      </c>
      <c r="D108">
        <v>1</v>
      </c>
      <c r="E108">
        <v>3</v>
      </c>
      <c r="F108">
        <f t="shared" si="2"/>
        <v>31</v>
      </c>
      <c r="G108" t="str">
        <f t="shared" si="3"/>
        <v>First Week</v>
      </c>
    </row>
    <row r="109" spans="1:7" x14ac:dyDescent="0.3">
      <c r="A109" s="1">
        <v>45527</v>
      </c>
      <c r="B109" t="s">
        <v>9</v>
      </c>
      <c r="C109" s="21">
        <v>15</v>
      </c>
      <c r="D109">
        <v>1</v>
      </c>
      <c r="E109">
        <v>2</v>
      </c>
      <c r="F109">
        <f t="shared" si="2"/>
        <v>34</v>
      </c>
      <c r="G109" t="str">
        <f t="shared" si="3"/>
        <v>Fourth Week</v>
      </c>
    </row>
    <row r="110" spans="1:7" x14ac:dyDescent="0.3">
      <c r="A110" s="1">
        <v>45527</v>
      </c>
      <c r="B110" t="s">
        <v>9</v>
      </c>
      <c r="C110" s="21">
        <v>19</v>
      </c>
      <c r="D110">
        <v>0</v>
      </c>
      <c r="E110">
        <v>10</v>
      </c>
      <c r="F110">
        <f t="shared" si="2"/>
        <v>34</v>
      </c>
      <c r="G110" t="str">
        <f t="shared" si="3"/>
        <v>Fourth Week</v>
      </c>
    </row>
    <row r="111" spans="1:7" x14ac:dyDescent="0.3">
      <c r="A111" s="1">
        <v>45534</v>
      </c>
      <c r="B111" t="s">
        <v>9</v>
      </c>
      <c r="C111" s="21">
        <v>17</v>
      </c>
      <c r="D111">
        <v>1</v>
      </c>
      <c r="E111">
        <v>6</v>
      </c>
      <c r="F111">
        <f t="shared" si="2"/>
        <v>35</v>
      </c>
      <c r="G111" t="str">
        <f t="shared" si="3"/>
        <v>Fourth Week</v>
      </c>
    </row>
    <row r="112" spans="1:7" x14ac:dyDescent="0.3">
      <c r="A112" s="1">
        <v>45519</v>
      </c>
      <c r="B112" t="s">
        <v>9</v>
      </c>
      <c r="C112" s="21">
        <v>11</v>
      </c>
      <c r="D112">
        <v>0</v>
      </c>
      <c r="E112">
        <v>1</v>
      </c>
      <c r="F112">
        <f t="shared" si="2"/>
        <v>33</v>
      </c>
      <c r="G112" t="str">
        <f t="shared" si="3"/>
        <v>Third Week</v>
      </c>
    </row>
    <row r="113" spans="1:7" x14ac:dyDescent="0.3">
      <c r="A113" s="1">
        <v>45512</v>
      </c>
      <c r="B113" t="s">
        <v>9</v>
      </c>
      <c r="C113" s="21">
        <v>12</v>
      </c>
      <c r="D113">
        <v>0</v>
      </c>
      <c r="E113">
        <v>7</v>
      </c>
      <c r="F113">
        <f t="shared" si="2"/>
        <v>32</v>
      </c>
      <c r="G113" t="str">
        <f t="shared" si="3"/>
        <v>Second Week</v>
      </c>
    </row>
    <row r="114" spans="1:7" x14ac:dyDescent="0.3">
      <c r="A114" s="1">
        <v>45508</v>
      </c>
      <c r="B114" t="s">
        <v>9</v>
      </c>
      <c r="C114" s="21">
        <v>6</v>
      </c>
      <c r="D114">
        <v>0</v>
      </c>
      <c r="E114">
        <v>4</v>
      </c>
      <c r="F114">
        <f t="shared" si="2"/>
        <v>32</v>
      </c>
      <c r="G114" t="str">
        <f t="shared" si="3"/>
        <v>First Week</v>
      </c>
    </row>
    <row r="115" spans="1:7" x14ac:dyDescent="0.3">
      <c r="A115" s="1">
        <v>45534</v>
      </c>
      <c r="B115" t="s">
        <v>9</v>
      </c>
      <c r="C115" s="21">
        <v>15</v>
      </c>
      <c r="D115">
        <v>2</v>
      </c>
      <c r="E115">
        <v>7</v>
      </c>
      <c r="F115">
        <f t="shared" si="2"/>
        <v>35</v>
      </c>
      <c r="G115" t="str">
        <f t="shared" si="3"/>
        <v>Fourth Week</v>
      </c>
    </row>
    <row r="116" spans="1:7" x14ac:dyDescent="0.3">
      <c r="A116" s="1">
        <v>45512</v>
      </c>
      <c r="B116" t="s">
        <v>9</v>
      </c>
      <c r="C116" s="21">
        <v>20</v>
      </c>
      <c r="D116">
        <v>0</v>
      </c>
      <c r="E116">
        <v>2</v>
      </c>
      <c r="F116">
        <f t="shared" si="2"/>
        <v>32</v>
      </c>
      <c r="G116" t="str">
        <f t="shared" si="3"/>
        <v>Second Week</v>
      </c>
    </row>
    <row r="117" spans="1:7" x14ac:dyDescent="0.3">
      <c r="A117" s="1">
        <v>45532</v>
      </c>
      <c r="B117" t="s">
        <v>9</v>
      </c>
      <c r="C117" s="21">
        <v>10</v>
      </c>
      <c r="D117">
        <v>1</v>
      </c>
      <c r="E117">
        <v>3</v>
      </c>
      <c r="F117">
        <f t="shared" si="2"/>
        <v>35</v>
      </c>
      <c r="G117" t="str">
        <f t="shared" si="3"/>
        <v>Fourth Week</v>
      </c>
    </row>
    <row r="118" spans="1:7" x14ac:dyDescent="0.3">
      <c r="A118" s="1">
        <v>45521</v>
      </c>
      <c r="B118" t="s">
        <v>9</v>
      </c>
      <c r="C118" s="21">
        <v>19</v>
      </c>
      <c r="D118">
        <v>1</v>
      </c>
      <c r="E118">
        <v>7</v>
      </c>
      <c r="F118">
        <f t="shared" si="2"/>
        <v>33</v>
      </c>
      <c r="G118" t="str">
        <f t="shared" si="3"/>
        <v>Third Week</v>
      </c>
    </row>
    <row r="119" spans="1:7" x14ac:dyDescent="0.3">
      <c r="A119" s="1">
        <v>45530</v>
      </c>
      <c r="B119" t="s">
        <v>9</v>
      </c>
      <c r="C119" s="21">
        <v>5</v>
      </c>
      <c r="D119">
        <v>1</v>
      </c>
      <c r="E119">
        <v>5</v>
      </c>
      <c r="F119">
        <f t="shared" si="2"/>
        <v>35</v>
      </c>
      <c r="G119" t="str">
        <f t="shared" si="3"/>
        <v>Fourth Week</v>
      </c>
    </row>
    <row r="120" spans="1:7" x14ac:dyDescent="0.3">
      <c r="A120" s="1">
        <v>45534</v>
      </c>
      <c r="B120" t="s">
        <v>9</v>
      </c>
      <c r="C120" s="21">
        <v>9</v>
      </c>
      <c r="D120">
        <v>0</v>
      </c>
      <c r="E120">
        <v>1</v>
      </c>
      <c r="F120">
        <f t="shared" si="2"/>
        <v>35</v>
      </c>
      <c r="G120" t="str">
        <f t="shared" si="3"/>
        <v>Fourth Week</v>
      </c>
    </row>
    <row r="121" spans="1:7" x14ac:dyDescent="0.3">
      <c r="A121" s="1">
        <v>45530</v>
      </c>
      <c r="B121" t="s">
        <v>9</v>
      </c>
      <c r="C121" s="21">
        <v>1</v>
      </c>
      <c r="D121">
        <v>2</v>
      </c>
      <c r="E121">
        <v>2</v>
      </c>
      <c r="F121">
        <f t="shared" si="2"/>
        <v>35</v>
      </c>
      <c r="G121" t="str">
        <f t="shared" si="3"/>
        <v>Fourth Week</v>
      </c>
    </row>
    <row r="122" spans="1:7" x14ac:dyDescent="0.3">
      <c r="A122" s="1">
        <v>45534</v>
      </c>
      <c r="B122" t="s">
        <v>9</v>
      </c>
      <c r="C122" s="21">
        <v>16</v>
      </c>
      <c r="D122">
        <v>0</v>
      </c>
      <c r="E122">
        <v>8</v>
      </c>
      <c r="F122">
        <f t="shared" si="2"/>
        <v>35</v>
      </c>
      <c r="G122" t="str">
        <f t="shared" si="3"/>
        <v>Fourth Week</v>
      </c>
    </row>
    <row r="123" spans="1:7" x14ac:dyDescent="0.3">
      <c r="A123" s="1">
        <v>45517</v>
      </c>
      <c r="B123" t="s">
        <v>9</v>
      </c>
      <c r="C123" s="21">
        <v>1</v>
      </c>
      <c r="D123">
        <v>0</v>
      </c>
      <c r="E123">
        <v>7</v>
      </c>
      <c r="F123">
        <f t="shared" si="2"/>
        <v>33</v>
      </c>
      <c r="G123" t="str">
        <f t="shared" si="3"/>
        <v>Second Week</v>
      </c>
    </row>
    <row r="124" spans="1:7" x14ac:dyDescent="0.3">
      <c r="A124" s="1">
        <v>45509</v>
      </c>
      <c r="B124" t="s">
        <v>9</v>
      </c>
      <c r="C124" s="21">
        <v>3</v>
      </c>
      <c r="D124">
        <v>1</v>
      </c>
      <c r="E124">
        <v>3</v>
      </c>
      <c r="F124">
        <f t="shared" si="2"/>
        <v>32</v>
      </c>
      <c r="G124" t="str">
        <f t="shared" si="3"/>
        <v>First Week</v>
      </c>
    </row>
    <row r="125" spans="1:7" x14ac:dyDescent="0.3">
      <c r="A125" s="1">
        <v>45509</v>
      </c>
      <c r="B125" t="s">
        <v>9</v>
      </c>
      <c r="C125" s="21">
        <v>14</v>
      </c>
      <c r="D125">
        <v>0</v>
      </c>
      <c r="E125">
        <v>1</v>
      </c>
      <c r="F125">
        <f t="shared" si="2"/>
        <v>32</v>
      </c>
      <c r="G125" t="str">
        <f t="shared" si="3"/>
        <v>First Week</v>
      </c>
    </row>
    <row r="126" spans="1:7" x14ac:dyDescent="0.3">
      <c r="A126" s="1">
        <v>45534</v>
      </c>
      <c r="B126" t="s">
        <v>9</v>
      </c>
      <c r="C126" s="21">
        <v>14</v>
      </c>
      <c r="D126">
        <v>1</v>
      </c>
      <c r="E126">
        <v>4</v>
      </c>
      <c r="F126">
        <f t="shared" si="2"/>
        <v>35</v>
      </c>
      <c r="G126" t="str">
        <f t="shared" si="3"/>
        <v>Fourth Week</v>
      </c>
    </row>
    <row r="127" spans="1:7" x14ac:dyDescent="0.3">
      <c r="A127" s="1">
        <v>45509</v>
      </c>
      <c r="B127" t="s">
        <v>10</v>
      </c>
      <c r="C127" s="21">
        <v>90</v>
      </c>
      <c r="D127">
        <v>1</v>
      </c>
      <c r="E127">
        <v>2</v>
      </c>
      <c r="F127">
        <f t="shared" si="2"/>
        <v>32</v>
      </c>
      <c r="G127" t="str">
        <f t="shared" si="3"/>
        <v>First Week</v>
      </c>
    </row>
    <row r="128" spans="1:7" x14ac:dyDescent="0.3">
      <c r="A128" s="1">
        <v>45530</v>
      </c>
      <c r="B128" t="s">
        <v>10</v>
      </c>
      <c r="C128" s="21">
        <v>62</v>
      </c>
      <c r="D128">
        <v>0</v>
      </c>
      <c r="E128">
        <v>4</v>
      </c>
      <c r="F128">
        <f t="shared" si="2"/>
        <v>35</v>
      </c>
      <c r="G128" t="str">
        <f t="shared" si="3"/>
        <v>Fourth Week</v>
      </c>
    </row>
    <row r="129" spans="1:7" x14ac:dyDescent="0.3">
      <c r="A129" s="1">
        <v>45505</v>
      </c>
      <c r="B129" t="s">
        <v>10</v>
      </c>
      <c r="C129" s="21">
        <v>108</v>
      </c>
      <c r="D129">
        <v>0</v>
      </c>
      <c r="E129">
        <v>2</v>
      </c>
      <c r="F129">
        <f t="shared" si="2"/>
        <v>31</v>
      </c>
      <c r="G129" t="str">
        <f t="shared" si="3"/>
        <v>First Week</v>
      </c>
    </row>
    <row r="130" spans="1:7" x14ac:dyDescent="0.3">
      <c r="A130" s="1">
        <v>45514</v>
      </c>
      <c r="B130" t="s">
        <v>10</v>
      </c>
      <c r="C130" s="21">
        <v>83</v>
      </c>
      <c r="D130">
        <v>1</v>
      </c>
      <c r="E130">
        <v>2</v>
      </c>
      <c r="F130">
        <f t="shared" si="2"/>
        <v>32</v>
      </c>
      <c r="G130" t="str">
        <f t="shared" si="3"/>
        <v>Second Week</v>
      </c>
    </row>
    <row r="131" spans="1:7" x14ac:dyDescent="0.3">
      <c r="A131" s="1">
        <v>45524</v>
      </c>
      <c r="B131" t="s">
        <v>10</v>
      </c>
      <c r="C131" s="21">
        <v>109</v>
      </c>
      <c r="D131">
        <v>1</v>
      </c>
      <c r="E131">
        <v>2</v>
      </c>
      <c r="F131">
        <f t="shared" ref="F131:F194" si="4">WEEKNUM(A131,1)</f>
        <v>34</v>
      </c>
      <c r="G131" t="str">
        <f t="shared" ref="G131:G194" si="5">IF(INT((DAY(A131)-1)/7)+1=1, "First Week",
  IF(INT((DAY(A131)-1)/7)+1=2, "Second Week",
    IF(INT((DAY(A131)-1)/7)+1=3, "Third Week", "Fourth Week")))</f>
        <v>Third Week</v>
      </c>
    </row>
    <row r="132" spans="1:7" x14ac:dyDescent="0.3">
      <c r="A132" s="1">
        <v>45523</v>
      </c>
      <c r="B132" t="s">
        <v>10</v>
      </c>
      <c r="C132" s="21">
        <v>72</v>
      </c>
      <c r="D132">
        <v>1</v>
      </c>
      <c r="E132">
        <v>1</v>
      </c>
      <c r="F132">
        <f t="shared" si="4"/>
        <v>34</v>
      </c>
      <c r="G132" t="str">
        <f t="shared" si="5"/>
        <v>Third Week</v>
      </c>
    </row>
    <row r="133" spans="1:7" x14ac:dyDescent="0.3">
      <c r="A133" s="1">
        <v>45528</v>
      </c>
      <c r="B133" t="s">
        <v>10</v>
      </c>
      <c r="C133" s="21">
        <v>83</v>
      </c>
      <c r="D133">
        <v>0</v>
      </c>
      <c r="E133">
        <v>4</v>
      </c>
      <c r="F133">
        <f t="shared" si="4"/>
        <v>34</v>
      </c>
      <c r="G133" t="str">
        <f t="shared" si="5"/>
        <v>Fourth Week</v>
      </c>
    </row>
    <row r="134" spans="1:7" x14ac:dyDescent="0.3">
      <c r="A134" s="1">
        <v>45520</v>
      </c>
      <c r="B134" t="s">
        <v>10</v>
      </c>
      <c r="C134" s="21">
        <v>38</v>
      </c>
      <c r="D134">
        <v>1</v>
      </c>
      <c r="E134">
        <v>2</v>
      </c>
      <c r="F134">
        <f t="shared" si="4"/>
        <v>33</v>
      </c>
      <c r="G134" t="str">
        <f t="shared" si="5"/>
        <v>Third Week</v>
      </c>
    </row>
    <row r="135" spans="1:7" x14ac:dyDescent="0.3">
      <c r="A135" s="1">
        <v>45521</v>
      </c>
      <c r="B135" t="s">
        <v>10</v>
      </c>
      <c r="C135" s="21">
        <v>106</v>
      </c>
      <c r="D135">
        <v>1</v>
      </c>
      <c r="E135">
        <v>3</v>
      </c>
      <c r="F135">
        <f t="shared" si="4"/>
        <v>33</v>
      </c>
      <c r="G135" t="str">
        <f t="shared" si="5"/>
        <v>Third Week</v>
      </c>
    </row>
    <row r="136" spans="1:7" x14ac:dyDescent="0.3">
      <c r="A136" s="1">
        <v>45524</v>
      </c>
      <c r="B136" t="s">
        <v>10</v>
      </c>
      <c r="C136" s="21">
        <v>38</v>
      </c>
      <c r="D136">
        <v>1</v>
      </c>
      <c r="E136">
        <v>2</v>
      </c>
      <c r="F136">
        <f t="shared" si="4"/>
        <v>34</v>
      </c>
      <c r="G136" t="str">
        <f t="shared" si="5"/>
        <v>Third Week</v>
      </c>
    </row>
    <row r="137" spans="1:7" x14ac:dyDescent="0.3">
      <c r="A137" s="1">
        <v>45507</v>
      </c>
      <c r="B137" t="s">
        <v>10</v>
      </c>
      <c r="C137" s="21">
        <v>47</v>
      </c>
      <c r="D137">
        <v>0</v>
      </c>
      <c r="E137">
        <v>5</v>
      </c>
      <c r="F137">
        <f t="shared" si="4"/>
        <v>31</v>
      </c>
      <c r="G137" t="str">
        <f t="shared" si="5"/>
        <v>First Week</v>
      </c>
    </row>
    <row r="138" spans="1:7" x14ac:dyDescent="0.3">
      <c r="A138" s="1">
        <v>45523</v>
      </c>
      <c r="B138" t="s">
        <v>10</v>
      </c>
      <c r="C138" s="21">
        <v>57</v>
      </c>
      <c r="D138">
        <v>0</v>
      </c>
      <c r="E138">
        <v>4</v>
      </c>
      <c r="F138">
        <f t="shared" si="4"/>
        <v>34</v>
      </c>
      <c r="G138" t="str">
        <f t="shared" si="5"/>
        <v>Third Week</v>
      </c>
    </row>
    <row r="139" spans="1:7" x14ac:dyDescent="0.3">
      <c r="A139" s="1">
        <v>45507</v>
      </c>
      <c r="B139" t="s">
        <v>10</v>
      </c>
      <c r="C139" s="21">
        <v>79</v>
      </c>
      <c r="D139">
        <v>0</v>
      </c>
      <c r="E139">
        <v>2</v>
      </c>
      <c r="F139">
        <f t="shared" si="4"/>
        <v>31</v>
      </c>
      <c r="G139" t="str">
        <f t="shared" si="5"/>
        <v>First Week</v>
      </c>
    </row>
    <row r="140" spans="1:7" x14ac:dyDescent="0.3">
      <c r="A140" s="1">
        <v>45515</v>
      </c>
      <c r="B140" t="s">
        <v>10</v>
      </c>
      <c r="C140" s="21">
        <v>58</v>
      </c>
      <c r="D140">
        <v>0</v>
      </c>
      <c r="E140">
        <v>5</v>
      </c>
      <c r="F140">
        <f t="shared" si="4"/>
        <v>33</v>
      </c>
      <c r="G140" t="str">
        <f t="shared" si="5"/>
        <v>Second Week</v>
      </c>
    </row>
    <row r="141" spans="1:7" x14ac:dyDescent="0.3">
      <c r="A141" s="1">
        <v>45516</v>
      </c>
      <c r="B141" t="s">
        <v>10</v>
      </c>
      <c r="C141" s="21">
        <v>109</v>
      </c>
      <c r="D141">
        <v>1</v>
      </c>
      <c r="E141">
        <v>2</v>
      </c>
      <c r="F141">
        <f t="shared" si="4"/>
        <v>33</v>
      </c>
      <c r="G141" t="str">
        <f t="shared" si="5"/>
        <v>Second Week</v>
      </c>
    </row>
    <row r="142" spans="1:7" x14ac:dyDescent="0.3">
      <c r="A142" s="1">
        <v>45533</v>
      </c>
      <c r="B142" t="s">
        <v>10</v>
      </c>
      <c r="C142" s="21">
        <v>49</v>
      </c>
      <c r="D142">
        <v>0</v>
      </c>
      <c r="E142">
        <v>1</v>
      </c>
      <c r="F142">
        <f t="shared" si="4"/>
        <v>35</v>
      </c>
      <c r="G142" t="str">
        <f t="shared" si="5"/>
        <v>Fourth Week</v>
      </c>
    </row>
    <row r="143" spans="1:7" x14ac:dyDescent="0.3">
      <c r="A143" s="1">
        <v>45530</v>
      </c>
      <c r="B143" t="s">
        <v>10</v>
      </c>
      <c r="C143" s="21">
        <v>22</v>
      </c>
      <c r="D143">
        <v>0</v>
      </c>
      <c r="E143">
        <v>2</v>
      </c>
      <c r="F143">
        <f t="shared" si="4"/>
        <v>35</v>
      </c>
      <c r="G143" t="str">
        <f t="shared" si="5"/>
        <v>Fourth Week</v>
      </c>
    </row>
    <row r="144" spans="1:7" x14ac:dyDescent="0.3">
      <c r="A144" s="1">
        <v>45514</v>
      </c>
      <c r="B144" t="s">
        <v>10</v>
      </c>
      <c r="C144" s="21">
        <v>104</v>
      </c>
      <c r="D144">
        <v>1</v>
      </c>
      <c r="E144">
        <v>2</v>
      </c>
      <c r="F144">
        <f t="shared" si="4"/>
        <v>32</v>
      </c>
      <c r="G144" t="str">
        <f t="shared" si="5"/>
        <v>Second Week</v>
      </c>
    </row>
    <row r="145" spans="1:7" x14ac:dyDescent="0.3">
      <c r="A145" s="1">
        <v>45523</v>
      </c>
      <c r="B145" t="s">
        <v>10</v>
      </c>
      <c r="C145" s="21">
        <v>119</v>
      </c>
      <c r="D145">
        <v>0</v>
      </c>
      <c r="E145">
        <v>4</v>
      </c>
      <c r="F145">
        <f t="shared" si="4"/>
        <v>34</v>
      </c>
      <c r="G145" t="str">
        <f t="shared" si="5"/>
        <v>Third Week</v>
      </c>
    </row>
    <row r="146" spans="1:7" x14ac:dyDescent="0.3">
      <c r="A146" s="1">
        <v>45530</v>
      </c>
      <c r="B146" t="s">
        <v>10</v>
      </c>
      <c r="C146" s="21">
        <v>89</v>
      </c>
      <c r="D146">
        <v>0</v>
      </c>
      <c r="E146">
        <v>4</v>
      </c>
      <c r="F146">
        <f t="shared" si="4"/>
        <v>35</v>
      </c>
      <c r="G146" t="str">
        <f t="shared" si="5"/>
        <v>Fourth Week</v>
      </c>
    </row>
    <row r="147" spans="1:7" x14ac:dyDescent="0.3">
      <c r="A147" s="1">
        <v>45529</v>
      </c>
      <c r="B147" t="s">
        <v>10</v>
      </c>
      <c r="C147" s="21">
        <v>35</v>
      </c>
      <c r="D147">
        <v>0</v>
      </c>
      <c r="E147">
        <v>1</v>
      </c>
      <c r="F147">
        <f t="shared" si="4"/>
        <v>35</v>
      </c>
      <c r="G147" t="str">
        <f t="shared" si="5"/>
        <v>Fourth Week</v>
      </c>
    </row>
    <row r="148" spans="1:7" x14ac:dyDescent="0.3">
      <c r="A148" s="1">
        <v>45508</v>
      </c>
      <c r="B148" t="s">
        <v>10</v>
      </c>
      <c r="C148" s="21">
        <v>24</v>
      </c>
      <c r="D148">
        <v>0</v>
      </c>
      <c r="E148">
        <v>1</v>
      </c>
      <c r="F148">
        <f t="shared" si="4"/>
        <v>32</v>
      </c>
      <c r="G148" t="str">
        <f t="shared" si="5"/>
        <v>First Week</v>
      </c>
    </row>
    <row r="149" spans="1:7" x14ac:dyDescent="0.3">
      <c r="A149" s="1">
        <v>45528</v>
      </c>
      <c r="B149" t="s">
        <v>10</v>
      </c>
      <c r="C149" s="21">
        <v>78</v>
      </c>
      <c r="D149">
        <v>0</v>
      </c>
      <c r="E149">
        <v>1</v>
      </c>
      <c r="F149">
        <f t="shared" si="4"/>
        <v>34</v>
      </c>
      <c r="G149" t="str">
        <f t="shared" si="5"/>
        <v>Fourth Week</v>
      </c>
    </row>
    <row r="150" spans="1:7" x14ac:dyDescent="0.3">
      <c r="A150" s="1">
        <v>45507</v>
      </c>
      <c r="B150" t="s">
        <v>10</v>
      </c>
      <c r="C150" s="21">
        <v>50</v>
      </c>
      <c r="D150">
        <v>1</v>
      </c>
      <c r="E150">
        <v>1</v>
      </c>
      <c r="F150">
        <f t="shared" si="4"/>
        <v>31</v>
      </c>
      <c r="G150" t="str">
        <f t="shared" si="5"/>
        <v>First Week</v>
      </c>
    </row>
    <row r="151" spans="1:7" x14ac:dyDescent="0.3">
      <c r="A151" s="1">
        <v>45511</v>
      </c>
      <c r="B151" t="s">
        <v>10</v>
      </c>
      <c r="C151" s="21">
        <v>110</v>
      </c>
      <c r="D151">
        <v>1</v>
      </c>
      <c r="E151">
        <v>5</v>
      </c>
      <c r="F151">
        <f t="shared" si="4"/>
        <v>32</v>
      </c>
      <c r="G151" t="str">
        <f t="shared" si="5"/>
        <v>First Week</v>
      </c>
    </row>
    <row r="152" spans="1:7" x14ac:dyDescent="0.3">
      <c r="A152" s="1">
        <v>45516</v>
      </c>
      <c r="B152" t="s">
        <v>11</v>
      </c>
      <c r="C152" s="21">
        <v>58</v>
      </c>
      <c r="D152">
        <v>64</v>
      </c>
      <c r="E152">
        <v>22</v>
      </c>
      <c r="F152">
        <f t="shared" si="4"/>
        <v>33</v>
      </c>
      <c r="G152" t="str">
        <f t="shared" si="5"/>
        <v>Second Week</v>
      </c>
    </row>
    <row r="153" spans="1:7" x14ac:dyDescent="0.3">
      <c r="A153" s="1">
        <v>45527</v>
      </c>
      <c r="B153" t="s">
        <v>11</v>
      </c>
      <c r="C153" s="21">
        <v>34</v>
      </c>
      <c r="D153">
        <v>44</v>
      </c>
      <c r="E153">
        <v>50</v>
      </c>
      <c r="F153">
        <f t="shared" si="4"/>
        <v>34</v>
      </c>
      <c r="G153" t="str">
        <f t="shared" si="5"/>
        <v>Fourth Week</v>
      </c>
    </row>
    <row r="154" spans="1:7" x14ac:dyDescent="0.3">
      <c r="A154" s="1">
        <v>45534</v>
      </c>
      <c r="B154" t="s">
        <v>11</v>
      </c>
      <c r="C154" s="21">
        <v>26</v>
      </c>
      <c r="D154">
        <v>58</v>
      </c>
      <c r="E154">
        <v>29</v>
      </c>
      <c r="F154">
        <f t="shared" si="4"/>
        <v>35</v>
      </c>
      <c r="G154" t="str">
        <f t="shared" si="5"/>
        <v>Fourth Week</v>
      </c>
    </row>
    <row r="155" spans="1:7" x14ac:dyDescent="0.3">
      <c r="A155" s="1">
        <v>45520</v>
      </c>
      <c r="B155" t="s">
        <v>11</v>
      </c>
      <c r="C155" s="21">
        <v>34</v>
      </c>
      <c r="D155">
        <v>31</v>
      </c>
      <c r="E155">
        <v>22</v>
      </c>
      <c r="F155">
        <f t="shared" si="4"/>
        <v>33</v>
      </c>
      <c r="G155" t="str">
        <f t="shared" si="5"/>
        <v>Third Week</v>
      </c>
    </row>
    <row r="156" spans="1:7" x14ac:dyDescent="0.3">
      <c r="A156" s="1">
        <v>45531</v>
      </c>
      <c r="B156" t="s">
        <v>11</v>
      </c>
      <c r="C156" s="21">
        <v>28</v>
      </c>
      <c r="D156">
        <v>58</v>
      </c>
      <c r="E156">
        <v>45</v>
      </c>
      <c r="F156">
        <f t="shared" si="4"/>
        <v>35</v>
      </c>
      <c r="G156" t="str">
        <f t="shared" si="5"/>
        <v>Fourth Week</v>
      </c>
    </row>
    <row r="157" spans="1:7" x14ac:dyDescent="0.3">
      <c r="A157" s="1">
        <v>45516</v>
      </c>
      <c r="B157" t="s">
        <v>11</v>
      </c>
      <c r="C157" s="21">
        <v>50</v>
      </c>
      <c r="D157">
        <v>28</v>
      </c>
      <c r="E157">
        <v>21</v>
      </c>
      <c r="F157">
        <f t="shared" si="4"/>
        <v>33</v>
      </c>
      <c r="G157" t="str">
        <f t="shared" si="5"/>
        <v>Second Week</v>
      </c>
    </row>
    <row r="158" spans="1:7" x14ac:dyDescent="0.3">
      <c r="A158" s="1">
        <v>45513</v>
      </c>
      <c r="B158" t="s">
        <v>11</v>
      </c>
      <c r="C158" s="21">
        <v>16</v>
      </c>
      <c r="D158">
        <v>37</v>
      </c>
      <c r="E158">
        <v>23</v>
      </c>
      <c r="F158">
        <f t="shared" si="4"/>
        <v>32</v>
      </c>
      <c r="G158" t="str">
        <f t="shared" si="5"/>
        <v>Second Week</v>
      </c>
    </row>
    <row r="159" spans="1:7" x14ac:dyDescent="0.3">
      <c r="A159" s="1">
        <v>45524</v>
      </c>
      <c r="B159" t="s">
        <v>11</v>
      </c>
      <c r="C159" s="21">
        <v>28</v>
      </c>
      <c r="D159">
        <v>67</v>
      </c>
      <c r="E159">
        <v>25</v>
      </c>
      <c r="F159">
        <f t="shared" si="4"/>
        <v>34</v>
      </c>
      <c r="G159" t="str">
        <f t="shared" si="5"/>
        <v>Third Week</v>
      </c>
    </row>
    <row r="160" spans="1:7" x14ac:dyDescent="0.3">
      <c r="A160" s="1">
        <v>45525</v>
      </c>
      <c r="B160" t="s">
        <v>11</v>
      </c>
      <c r="C160" s="21">
        <v>14</v>
      </c>
      <c r="D160">
        <v>44</v>
      </c>
      <c r="E160">
        <v>21</v>
      </c>
      <c r="F160">
        <f t="shared" si="4"/>
        <v>34</v>
      </c>
      <c r="G160" t="str">
        <f t="shared" si="5"/>
        <v>Third Week</v>
      </c>
    </row>
    <row r="161" spans="1:7" x14ac:dyDescent="0.3">
      <c r="A161" s="1">
        <v>45529</v>
      </c>
      <c r="B161" t="s">
        <v>11</v>
      </c>
      <c r="C161" s="21">
        <v>30</v>
      </c>
      <c r="D161">
        <v>45</v>
      </c>
      <c r="E161">
        <v>32</v>
      </c>
      <c r="F161">
        <f t="shared" si="4"/>
        <v>35</v>
      </c>
      <c r="G161" t="str">
        <f t="shared" si="5"/>
        <v>Fourth Week</v>
      </c>
    </row>
    <row r="162" spans="1:7" x14ac:dyDescent="0.3">
      <c r="A162" s="1">
        <v>45520</v>
      </c>
      <c r="B162" t="s">
        <v>11</v>
      </c>
      <c r="C162" s="21">
        <v>48</v>
      </c>
      <c r="D162">
        <v>54</v>
      </c>
      <c r="E162">
        <v>48</v>
      </c>
      <c r="F162">
        <f t="shared" si="4"/>
        <v>33</v>
      </c>
      <c r="G162" t="str">
        <f t="shared" si="5"/>
        <v>Third Week</v>
      </c>
    </row>
    <row r="163" spans="1:7" x14ac:dyDescent="0.3">
      <c r="A163" s="1">
        <v>45518</v>
      </c>
      <c r="B163" t="s">
        <v>11</v>
      </c>
      <c r="C163" s="21">
        <v>40</v>
      </c>
      <c r="D163">
        <v>67</v>
      </c>
      <c r="E163">
        <v>14</v>
      </c>
      <c r="F163">
        <f t="shared" si="4"/>
        <v>33</v>
      </c>
      <c r="G163" t="str">
        <f t="shared" si="5"/>
        <v>Second Week</v>
      </c>
    </row>
    <row r="164" spans="1:7" x14ac:dyDescent="0.3">
      <c r="A164" s="1">
        <v>45507</v>
      </c>
      <c r="B164" t="s">
        <v>11</v>
      </c>
      <c r="C164" s="21">
        <v>32</v>
      </c>
      <c r="D164">
        <v>38</v>
      </c>
      <c r="E164">
        <v>20</v>
      </c>
      <c r="F164">
        <f t="shared" si="4"/>
        <v>31</v>
      </c>
      <c r="G164" t="str">
        <f t="shared" si="5"/>
        <v>First Week</v>
      </c>
    </row>
    <row r="165" spans="1:7" x14ac:dyDescent="0.3">
      <c r="A165" s="1">
        <v>45522</v>
      </c>
      <c r="B165" t="s">
        <v>11</v>
      </c>
      <c r="C165" s="21">
        <v>56</v>
      </c>
      <c r="D165">
        <v>21</v>
      </c>
      <c r="E165">
        <v>18</v>
      </c>
      <c r="F165">
        <f t="shared" si="4"/>
        <v>34</v>
      </c>
      <c r="G165" t="str">
        <f t="shared" si="5"/>
        <v>Third Week</v>
      </c>
    </row>
    <row r="166" spans="1:7" x14ac:dyDescent="0.3">
      <c r="A166" s="1">
        <v>45514</v>
      </c>
      <c r="B166" t="s">
        <v>11</v>
      </c>
      <c r="C166" s="21">
        <v>53</v>
      </c>
      <c r="D166">
        <v>26</v>
      </c>
      <c r="E166">
        <v>47</v>
      </c>
      <c r="F166">
        <f t="shared" si="4"/>
        <v>32</v>
      </c>
      <c r="G166" t="str">
        <f t="shared" si="5"/>
        <v>Second Week</v>
      </c>
    </row>
    <row r="167" spans="1:7" x14ac:dyDescent="0.3">
      <c r="A167" s="1">
        <v>45511</v>
      </c>
      <c r="B167" t="s">
        <v>11</v>
      </c>
      <c r="C167" s="21">
        <v>55</v>
      </c>
      <c r="D167">
        <v>22</v>
      </c>
      <c r="E167">
        <v>49</v>
      </c>
      <c r="F167">
        <f t="shared" si="4"/>
        <v>32</v>
      </c>
      <c r="G167" t="str">
        <f t="shared" si="5"/>
        <v>First Week</v>
      </c>
    </row>
    <row r="168" spans="1:7" x14ac:dyDescent="0.3">
      <c r="A168" s="1">
        <v>45514</v>
      </c>
      <c r="B168" t="s">
        <v>11</v>
      </c>
      <c r="C168" s="21">
        <v>18</v>
      </c>
      <c r="D168">
        <v>59</v>
      </c>
      <c r="E168">
        <v>36</v>
      </c>
      <c r="F168">
        <f t="shared" si="4"/>
        <v>32</v>
      </c>
      <c r="G168" t="str">
        <f t="shared" si="5"/>
        <v>Second Week</v>
      </c>
    </row>
    <row r="169" spans="1:7" x14ac:dyDescent="0.3">
      <c r="A169" s="1">
        <v>45530</v>
      </c>
      <c r="B169" t="s">
        <v>11</v>
      </c>
      <c r="C169" s="21">
        <v>11</v>
      </c>
      <c r="D169">
        <v>14</v>
      </c>
      <c r="E169">
        <v>38</v>
      </c>
      <c r="F169">
        <f t="shared" si="4"/>
        <v>35</v>
      </c>
      <c r="G169" t="str">
        <f t="shared" si="5"/>
        <v>Fourth Week</v>
      </c>
    </row>
    <row r="170" spans="1:7" x14ac:dyDescent="0.3">
      <c r="A170" s="1">
        <v>45509</v>
      </c>
      <c r="B170" t="s">
        <v>11</v>
      </c>
      <c r="C170" s="21">
        <v>47</v>
      </c>
      <c r="D170">
        <v>28</v>
      </c>
      <c r="E170">
        <v>17</v>
      </c>
      <c r="F170">
        <f t="shared" si="4"/>
        <v>32</v>
      </c>
      <c r="G170" t="str">
        <f t="shared" si="5"/>
        <v>First Week</v>
      </c>
    </row>
    <row r="171" spans="1:7" x14ac:dyDescent="0.3">
      <c r="A171" s="1">
        <v>45520</v>
      </c>
      <c r="B171" t="s">
        <v>11</v>
      </c>
      <c r="C171" s="21">
        <v>54</v>
      </c>
      <c r="D171">
        <v>10</v>
      </c>
      <c r="E171">
        <v>31</v>
      </c>
      <c r="F171">
        <f t="shared" si="4"/>
        <v>33</v>
      </c>
      <c r="G171" t="str">
        <f t="shared" si="5"/>
        <v>Third Week</v>
      </c>
    </row>
    <row r="172" spans="1:7" x14ac:dyDescent="0.3">
      <c r="A172" s="1">
        <v>45524</v>
      </c>
      <c r="B172" t="s">
        <v>11</v>
      </c>
      <c r="C172" s="21">
        <v>26</v>
      </c>
      <c r="D172">
        <v>16</v>
      </c>
      <c r="E172">
        <v>34</v>
      </c>
      <c r="F172">
        <f t="shared" si="4"/>
        <v>34</v>
      </c>
      <c r="G172" t="str">
        <f t="shared" si="5"/>
        <v>Third Week</v>
      </c>
    </row>
    <row r="173" spans="1:7" x14ac:dyDescent="0.3">
      <c r="A173" s="1">
        <v>45517</v>
      </c>
      <c r="B173" t="s">
        <v>11</v>
      </c>
      <c r="C173" s="21">
        <v>13</v>
      </c>
      <c r="D173">
        <v>45</v>
      </c>
      <c r="E173">
        <v>15</v>
      </c>
      <c r="F173">
        <f t="shared" si="4"/>
        <v>33</v>
      </c>
      <c r="G173" t="str">
        <f t="shared" si="5"/>
        <v>Second Week</v>
      </c>
    </row>
    <row r="174" spans="1:7" x14ac:dyDescent="0.3">
      <c r="A174" s="1">
        <v>45532</v>
      </c>
      <c r="B174" t="s">
        <v>11</v>
      </c>
      <c r="C174" s="21">
        <v>40</v>
      </c>
      <c r="D174">
        <v>28</v>
      </c>
      <c r="E174">
        <v>48</v>
      </c>
      <c r="F174">
        <f t="shared" si="4"/>
        <v>35</v>
      </c>
      <c r="G174" t="str">
        <f t="shared" si="5"/>
        <v>Fourth Week</v>
      </c>
    </row>
    <row r="175" spans="1:7" x14ac:dyDescent="0.3">
      <c r="A175" s="1">
        <v>45531</v>
      </c>
      <c r="B175" t="s">
        <v>11</v>
      </c>
      <c r="C175" s="21">
        <v>19</v>
      </c>
      <c r="D175">
        <v>35</v>
      </c>
      <c r="E175">
        <v>28</v>
      </c>
      <c r="F175">
        <f t="shared" si="4"/>
        <v>35</v>
      </c>
      <c r="G175" t="str">
        <f t="shared" si="5"/>
        <v>Fourth Week</v>
      </c>
    </row>
    <row r="176" spans="1:7" x14ac:dyDescent="0.3">
      <c r="A176" s="1">
        <v>45511</v>
      </c>
      <c r="B176" t="s">
        <v>11</v>
      </c>
      <c r="C176" s="21">
        <v>12</v>
      </c>
      <c r="D176">
        <v>54</v>
      </c>
      <c r="E176">
        <v>22</v>
      </c>
      <c r="F176">
        <f t="shared" si="4"/>
        <v>32</v>
      </c>
      <c r="G176" t="str">
        <f t="shared" si="5"/>
        <v>First Week</v>
      </c>
    </row>
    <row r="177" spans="1:7" x14ac:dyDescent="0.3">
      <c r="A177" s="1">
        <v>45522</v>
      </c>
      <c r="B177" t="s">
        <v>12</v>
      </c>
      <c r="C177" s="21">
        <v>24</v>
      </c>
      <c r="D177">
        <v>13</v>
      </c>
      <c r="E177">
        <v>8</v>
      </c>
      <c r="F177">
        <f t="shared" si="4"/>
        <v>34</v>
      </c>
      <c r="G177" t="str">
        <f t="shared" si="5"/>
        <v>Third Week</v>
      </c>
    </row>
    <row r="178" spans="1:7" x14ac:dyDescent="0.3">
      <c r="A178" s="1">
        <v>45533</v>
      </c>
      <c r="B178" t="s">
        <v>12</v>
      </c>
      <c r="C178" s="21">
        <v>13</v>
      </c>
      <c r="D178">
        <v>8</v>
      </c>
      <c r="E178">
        <v>1</v>
      </c>
      <c r="F178">
        <f t="shared" si="4"/>
        <v>35</v>
      </c>
      <c r="G178" t="str">
        <f t="shared" si="5"/>
        <v>Fourth Week</v>
      </c>
    </row>
    <row r="179" spans="1:7" x14ac:dyDescent="0.3">
      <c r="A179" s="1">
        <v>45507</v>
      </c>
      <c r="B179" t="s">
        <v>12</v>
      </c>
      <c r="C179" s="21">
        <v>17</v>
      </c>
      <c r="D179">
        <v>13</v>
      </c>
      <c r="E179">
        <v>9</v>
      </c>
      <c r="F179">
        <f t="shared" si="4"/>
        <v>31</v>
      </c>
      <c r="G179" t="str">
        <f t="shared" si="5"/>
        <v>First Week</v>
      </c>
    </row>
    <row r="180" spans="1:7" x14ac:dyDescent="0.3">
      <c r="A180" s="1">
        <v>45532</v>
      </c>
      <c r="B180" t="s">
        <v>12</v>
      </c>
      <c r="C180" s="21">
        <v>21</v>
      </c>
      <c r="D180">
        <v>10</v>
      </c>
      <c r="E180">
        <v>8</v>
      </c>
      <c r="F180">
        <f t="shared" si="4"/>
        <v>35</v>
      </c>
      <c r="G180" t="str">
        <f t="shared" si="5"/>
        <v>Fourth Week</v>
      </c>
    </row>
    <row r="181" spans="1:7" x14ac:dyDescent="0.3">
      <c r="A181" s="1">
        <v>45505</v>
      </c>
      <c r="B181" t="s">
        <v>12</v>
      </c>
      <c r="C181" s="21">
        <v>10</v>
      </c>
      <c r="D181">
        <v>6</v>
      </c>
      <c r="E181">
        <v>6</v>
      </c>
      <c r="F181">
        <f t="shared" si="4"/>
        <v>31</v>
      </c>
      <c r="G181" t="str">
        <f t="shared" si="5"/>
        <v>First Week</v>
      </c>
    </row>
    <row r="182" spans="1:7" x14ac:dyDescent="0.3">
      <c r="A182" s="1">
        <v>45530</v>
      </c>
      <c r="B182" t="s">
        <v>12</v>
      </c>
      <c r="C182" s="21">
        <v>16</v>
      </c>
      <c r="D182">
        <v>14</v>
      </c>
      <c r="E182">
        <v>5</v>
      </c>
      <c r="F182">
        <f t="shared" si="4"/>
        <v>35</v>
      </c>
      <c r="G182" t="str">
        <f t="shared" si="5"/>
        <v>Fourth Week</v>
      </c>
    </row>
    <row r="183" spans="1:7" x14ac:dyDescent="0.3">
      <c r="A183" s="1">
        <v>45520</v>
      </c>
      <c r="B183" t="s">
        <v>12</v>
      </c>
      <c r="C183" s="21">
        <v>25</v>
      </c>
      <c r="D183">
        <v>12</v>
      </c>
      <c r="E183">
        <v>5</v>
      </c>
      <c r="F183">
        <f t="shared" si="4"/>
        <v>33</v>
      </c>
      <c r="G183" t="str">
        <f t="shared" si="5"/>
        <v>Third Week</v>
      </c>
    </row>
    <row r="184" spans="1:7" x14ac:dyDescent="0.3">
      <c r="A184" s="1">
        <v>45508</v>
      </c>
      <c r="B184" t="s">
        <v>12</v>
      </c>
      <c r="C184" s="21">
        <v>7</v>
      </c>
      <c r="D184">
        <v>4</v>
      </c>
      <c r="E184">
        <v>4</v>
      </c>
      <c r="F184">
        <f t="shared" si="4"/>
        <v>32</v>
      </c>
      <c r="G184" t="str">
        <f t="shared" si="5"/>
        <v>First Week</v>
      </c>
    </row>
    <row r="185" spans="1:7" x14ac:dyDescent="0.3">
      <c r="A185" s="1">
        <v>45529</v>
      </c>
      <c r="B185" t="s">
        <v>12</v>
      </c>
      <c r="C185" s="21">
        <v>22</v>
      </c>
      <c r="D185">
        <v>10</v>
      </c>
      <c r="E185">
        <v>1</v>
      </c>
      <c r="F185">
        <f t="shared" si="4"/>
        <v>35</v>
      </c>
      <c r="G185" t="str">
        <f t="shared" si="5"/>
        <v>Fourth Week</v>
      </c>
    </row>
    <row r="186" spans="1:7" x14ac:dyDescent="0.3">
      <c r="A186" s="1">
        <v>45518</v>
      </c>
      <c r="B186" t="s">
        <v>12</v>
      </c>
      <c r="C186" s="21">
        <v>19</v>
      </c>
      <c r="D186">
        <v>2</v>
      </c>
      <c r="E186">
        <v>5</v>
      </c>
      <c r="F186">
        <f t="shared" si="4"/>
        <v>33</v>
      </c>
      <c r="G186" t="str">
        <f t="shared" si="5"/>
        <v>Second Week</v>
      </c>
    </row>
    <row r="187" spans="1:7" x14ac:dyDescent="0.3">
      <c r="A187" s="1">
        <v>45526</v>
      </c>
      <c r="B187" t="s">
        <v>12</v>
      </c>
      <c r="C187" s="21">
        <v>7</v>
      </c>
      <c r="D187">
        <v>8</v>
      </c>
      <c r="E187">
        <v>9</v>
      </c>
      <c r="F187">
        <f t="shared" si="4"/>
        <v>34</v>
      </c>
      <c r="G187" t="str">
        <f t="shared" si="5"/>
        <v>Fourth Week</v>
      </c>
    </row>
    <row r="188" spans="1:7" x14ac:dyDescent="0.3">
      <c r="A188" s="1">
        <v>45515</v>
      </c>
      <c r="B188" t="s">
        <v>12</v>
      </c>
      <c r="C188" s="21">
        <v>16</v>
      </c>
      <c r="D188">
        <v>11</v>
      </c>
      <c r="E188">
        <v>8</v>
      </c>
      <c r="F188">
        <f t="shared" si="4"/>
        <v>33</v>
      </c>
      <c r="G188" t="str">
        <f t="shared" si="5"/>
        <v>Second Week</v>
      </c>
    </row>
    <row r="189" spans="1:7" x14ac:dyDescent="0.3">
      <c r="A189" s="1">
        <v>45510</v>
      </c>
      <c r="B189" t="s">
        <v>12</v>
      </c>
      <c r="C189" s="21">
        <v>16</v>
      </c>
      <c r="D189">
        <v>9</v>
      </c>
      <c r="E189">
        <v>5</v>
      </c>
      <c r="F189">
        <f t="shared" si="4"/>
        <v>32</v>
      </c>
      <c r="G189" t="str">
        <f t="shared" si="5"/>
        <v>First Week</v>
      </c>
    </row>
    <row r="190" spans="1:7" x14ac:dyDescent="0.3">
      <c r="A190" s="1">
        <v>45512</v>
      </c>
      <c r="B190" t="s">
        <v>12</v>
      </c>
      <c r="C190" s="21">
        <v>8</v>
      </c>
      <c r="D190">
        <v>11</v>
      </c>
      <c r="E190">
        <v>8</v>
      </c>
      <c r="F190">
        <f t="shared" si="4"/>
        <v>32</v>
      </c>
      <c r="G190" t="str">
        <f t="shared" si="5"/>
        <v>Second Week</v>
      </c>
    </row>
    <row r="191" spans="1:7" x14ac:dyDescent="0.3">
      <c r="A191" s="1">
        <v>45530</v>
      </c>
      <c r="B191" t="s">
        <v>12</v>
      </c>
      <c r="C191" s="21">
        <v>22</v>
      </c>
      <c r="D191">
        <v>13</v>
      </c>
      <c r="E191">
        <v>5</v>
      </c>
      <c r="F191">
        <f t="shared" si="4"/>
        <v>35</v>
      </c>
      <c r="G191" t="str">
        <f t="shared" si="5"/>
        <v>Fourth Week</v>
      </c>
    </row>
    <row r="192" spans="1:7" x14ac:dyDescent="0.3">
      <c r="A192" s="1">
        <v>45513</v>
      </c>
      <c r="B192" t="s">
        <v>12</v>
      </c>
      <c r="C192" s="21">
        <v>8</v>
      </c>
      <c r="D192">
        <v>12</v>
      </c>
      <c r="E192">
        <v>6</v>
      </c>
      <c r="F192">
        <f t="shared" si="4"/>
        <v>32</v>
      </c>
      <c r="G192" t="str">
        <f t="shared" si="5"/>
        <v>Second Week</v>
      </c>
    </row>
    <row r="193" spans="1:7" x14ac:dyDescent="0.3">
      <c r="A193" s="1">
        <v>45521</v>
      </c>
      <c r="B193" t="s">
        <v>12</v>
      </c>
      <c r="C193" s="21">
        <v>13</v>
      </c>
      <c r="D193">
        <v>2</v>
      </c>
      <c r="E193">
        <v>5</v>
      </c>
      <c r="F193">
        <f t="shared" si="4"/>
        <v>33</v>
      </c>
      <c r="G193" t="str">
        <f t="shared" si="5"/>
        <v>Third Week</v>
      </c>
    </row>
    <row r="194" spans="1:7" x14ac:dyDescent="0.3">
      <c r="A194" s="1">
        <v>45524</v>
      </c>
      <c r="B194" t="s">
        <v>12</v>
      </c>
      <c r="C194" s="21">
        <v>17</v>
      </c>
      <c r="D194">
        <v>13</v>
      </c>
      <c r="E194">
        <v>3</v>
      </c>
      <c r="F194">
        <f t="shared" si="4"/>
        <v>34</v>
      </c>
      <c r="G194" t="str">
        <f t="shared" si="5"/>
        <v>Third Week</v>
      </c>
    </row>
    <row r="195" spans="1:7" x14ac:dyDescent="0.3">
      <c r="A195" s="1">
        <v>45533</v>
      </c>
      <c r="B195" t="s">
        <v>12</v>
      </c>
      <c r="C195" s="21">
        <v>10</v>
      </c>
      <c r="D195">
        <v>3</v>
      </c>
      <c r="E195">
        <v>3</v>
      </c>
      <c r="F195">
        <f t="shared" ref="F195:F201" si="6">WEEKNUM(A195,1)</f>
        <v>35</v>
      </c>
      <c r="G195" t="str">
        <f t="shared" ref="G195:G201" si="7">IF(INT((DAY(A195)-1)/7)+1=1, "First Week",
  IF(INT((DAY(A195)-1)/7)+1=2, "Second Week",
    IF(INT((DAY(A195)-1)/7)+1=3, "Third Week", "Fourth Week")))</f>
        <v>Fourth Week</v>
      </c>
    </row>
    <row r="196" spans="1:7" x14ac:dyDescent="0.3">
      <c r="A196" s="1">
        <v>45509</v>
      </c>
      <c r="B196" t="s">
        <v>12</v>
      </c>
      <c r="C196" s="21">
        <v>19</v>
      </c>
      <c r="D196">
        <v>10</v>
      </c>
      <c r="E196">
        <v>2</v>
      </c>
      <c r="F196">
        <f t="shared" si="6"/>
        <v>32</v>
      </c>
      <c r="G196" t="str">
        <f t="shared" si="7"/>
        <v>First Week</v>
      </c>
    </row>
    <row r="197" spans="1:7" x14ac:dyDescent="0.3">
      <c r="A197" s="1">
        <v>45514</v>
      </c>
      <c r="B197" t="s">
        <v>12</v>
      </c>
      <c r="C197" s="21">
        <v>22</v>
      </c>
      <c r="D197">
        <v>12</v>
      </c>
      <c r="E197">
        <v>5</v>
      </c>
      <c r="F197">
        <f t="shared" si="6"/>
        <v>32</v>
      </c>
      <c r="G197" t="str">
        <f t="shared" si="7"/>
        <v>Second Week</v>
      </c>
    </row>
    <row r="198" spans="1:7" x14ac:dyDescent="0.3">
      <c r="A198" s="1">
        <v>45527</v>
      </c>
      <c r="B198" t="s">
        <v>12</v>
      </c>
      <c r="C198" s="21">
        <v>5</v>
      </c>
      <c r="D198">
        <v>7</v>
      </c>
      <c r="E198">
        <v>1</v>
      </c>
      <c r="F198">
        <f t="shared" si="6"/>
        <v>34</v>
      </c>
      <c r="G198" t="str">
        <f t="shared" si="7"/>
        <v>Fourth Week</v>
      </c>
    </row>
    <row r="199" spans="1:7" x14ac:dyDescent="0.3">
      <c r="A199" s="1">
        <v>45522</v>
      </c>
      <c r="B199" t="s">
        <v>12</v>
      </c>
      <c r="C199" s="21">
        <v>19</v>
      </c>
      <c r="D199">
        <v>2</v>
      </c>
      <c r="E199">
        <v>5</v>
      </c>
      <c r="F199">
        <f t="shared" si="6"/>
        <v>34</v>
      </c>
      <c r="G199" t="str">
        <f t="shared" si="7"/>
        <v>Third Week</v>
      </c>
    </row>
    <row r="200" spans="1:7" x14ac:dyDescent="0.3">
      <c r="A200" s="1">
        <v>45530</v>
      </c>
      <c r="B200" t="s">
        <v>12</v>
      </c>
      <c r="C200" s="21">
        <v>21</v>
      </c>
      <c r="D200">
        <v>14</v>
      </c>
      <c r="E200">
        <v>1</v>
      </c>
      <c r="F200">
        <f t="shared" si="6"/>
        <v>35</v>
      </c>
      <c r="G200" t="str">
        <f t="shared" si="7"/>
        <v>Fourth Week</v>
      </c>
    </row>
    <row r="201" spans="1:7" x14ac:dyDescent="0.3">
      <c r="A201" s="1">
        <v>45506</v>
      </c>
      <c r="B201" t="s">
        <v>12</v>
      </c>
      <c r="C201" s="21">
        <v>13</v>
      </c>
      <c r="D201">
        <v>4</v>
      </c>
      <c r="E201">
        <v>1</v>
      </c>
      <c r="F201">
        <f t="shared" si="6"/>
        <v>31</v>
      </c>
      <c r="G201" t="str">
        <f t="shared" si="7"/>
        <v>First Week</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topLeftCell="A31" workbookViewId="0">
      <selection activeCell="I42" sqref="I42"/>
    </sheetView>
  </sheetViews>
  <sheetFormatPr defaultRowHeight="14.4" x14ac:dyDescent="0.3"/>
  <cols>
    <col min="2" max="2" width="4.88671875" customWidth="1"/>
    <col min="3" max="3" width="5.21875" customWidth="1"/>
    <col min="4" max="4" width="9.44140625" bestFit="1" customWidth="1"/>
    <col min="5" max="5" width="12.5546875" customWidth="1"/>
    <col min="6" max="6" width="16.109375" customWidth="1"/>
    <col min="7" max="7" width="21.44140625" customWidth="1"/>
    <col min="8" max="8" width="16.109375" customWidth="1"/>
    <col min="9" max="9" width="18.33203125" customWidth="1"/>
    <col min="10" max="10" width="19.6640625" customWidth="1"/>
    <col min="11" max="12" width="8.33203125" customWidth="1"/>
    <col min="13" max="13" width="12.5546875" customWidth="1"/>
    <col min="14" max="14" width="21.44140625" customWidth="1"/>
    <col min="15" max="38" width="8.33203125" customWidth="1"/>
  </cols>
  <sheetData>
    <row r="1" spans="2:14" x14ac:dyDescent="0.3">
      <c r="B1" s="12" t="s">
        <v>0</v>
      </c>
      <c r="C1" t="s" vm="1">
        <v>28</v>
      </c>
    </row>
    <row r="2" spans="2:14" x14ac:dyDescent="0.3">
      <c r="I2" s="3"/>
      <c r="J2" s="4"/>
      <c r="K2" s="5"/>
      <c r="M2" s="12" t="s">
        <v>26</v>
      </c>
      <c r="N2" t="s">
        <v>27</v>
      </c>
    </row>
    <row r="3" spans="2:14" x14ac:dyDescent="0.3">
      <c r="E3" t="s">
        <v>32</v>
      </c>
      <c r="F3" t="s">
        <v>33</v>
      </c>
      <c r="I3" s="6"/>
      <c r="J3" s="7"/>
      <c r="K3" s="8"/>
      <c r="M3" s="13" t="s">
        <v>8</v>
      </c>
      <c r="N3" s="14">
        <v>452</v>
      </c>
    </row>
    <row r="4" spans="2:14" x14ac:dyDescent="0.3">
      <c r="E4">
        <f>SUM(N3:N10)</f>
        <v>7550</v>
      </c>
      <c r="F4">
        <f>AVERAGE(N3:N10)</f>
        <v>943.75</v>
      </c>
      <c r="I4" s="6"/>
      <c r="J4" s="7"/>
      <c r="K4" s="8"/>
      <c r="M4" s="13" t="s">
        <v>11</v>
      </c>
      <c r="N4" s="14">
        <v>842</v>
      </c>
    </row>
    <row r="5" spans="2:14" x14ac:dyDescent="0.3">
      <c r="I5" s="6"/>
      <c r="J5" s="7"/>
      <c r="K5" s="8"/>
      <c r="M5" s="13" t="s">
        <v>5</v>
      </c>
      <c r="N5" s="14">
        <v>1898</v>
      </c>
    </row>
    <row r="6" spans="2:14" x14ac:dyDescent="0.3">
      <c r="I6" s="6"/>
      <c r="J6" s="7"/>
      <c r="K6" s="8"/>
      <c r="M6" s="13" t="s">
        <v>12</v>
      </c>
      <c r="N6" s="14">
        <v>390</v>
      </c>
    </row>
    <row r="7" spans="2:14" x14ac:dyDescent="0.3">
      <c r="I7" s="6"/>
      <c r="J7" s="7"/>
      <c r="K7" s="8"/>
      <c r="M7" s="13" t="s">
        <v>10</v>
      </c>
      <c r="N7" s="14">
        <v>1819</v>
      </c>
    </row>
    <row r="8" spans="2:14" x14ac:dyDescent="0.3">
      <c r="I8" s="6"/>
      <c r="J8" s="7"/>
      <c r="K8" s="8"/>
      <c r="M8" s="13" t="s">
        <v>9</v>
      </c>
      <c r="N8" s="14">
        <v>270</v>
      </c>
    </row>
    <row r="9" spans="2:14" x14ac:dyDescent="0.3">
      <c r="J9" s="7"/>
      <c r="K9" s="8"/>
      <c r="M9" s="13" t="s">
        <v>7</v>
      </c>
      <c r="N9" s="14">
        <v>1204</v>
      </c>
    </row>
    <row r="10" spans="2:14" x14ac:dyDescent="0.3">
      <c r="I10" s="6"/>
      <c r="J10" s="7"/>
      <c r="K10" s="8"/>
      <c r="M10" s="13" t="s">
        <v>6</v>
      </c>
      <c r="N10" s="14">
        <v>675</v>
      </c>
    </row>
    <row r="11" spans="2:14" x14ac:dyDescent="0.3">
      <c r="I11" s="6"/>
      <c r="J11" s="7"/>
      <c r="K11" s="8"/>
    </row>
    <row r="12" spans="2:14" x14ac:dyDescent="0.3">
      <c r="I12" s="6"/>
      <c r="J12" s="7"/>
      <c r="K12" s="8"/>
    </row>
    <row r="13" spans="2:14" x14ac:dyDescent="0.3">
      <c r="I13" s="6"/>
      <c r="J13" s="7"/>
      <c r="K13" s="8"/>
    </row>
    <row r="14" spans="2:14" x14ac:dyDescent="0.3">
      <c r="I14" s="6"/>
      <c r="J14" s="7"/>
      <c r="K14" s="8"/>
    </row>
    <row r="15" spans="2:14" x14ac:dyDescent="0.3">
      <c r="B15" s="12" t="s">
        <v>26</v>
      </c>
      <c r="E15" t="s">
        <v>34</v>
      </c>
      <c r="F15" t="s">
        <v>35</v>
      </c>
      <c r="I15" s="6"/>
      <c r="J15" s="7"/>
      <c r="K15" s="8"/>
    </row>
    <row r="16" spans="2:14" x14ac:dyDescent="0.3">
      <c r="B16" s="13" t="s">
        <v>8</v>
      </c>
      <c r="E16">
        <f>SUM(C28:C35)</f>
        <v>0</v>
      </c>
      <c r="F16" t="e">
        <f>AVERAGE(C28:C35)</f>
        <v>#DIV/0!</v>
      </c>
      <c r="I16" s="6"/>
      <c r="J16" s="6"/>
      <c r="K16" s="8"/>
    </row>
    <row r="17" spans="2:12" x14ac:dyDescent="0.3">
      <c r="B17" s="13" t="s">
        <v>11</v>
      </c>
      <c r="I17" s="6"/>
      <c r="J17" s="7"/>
      <c r="K17" s="8"/>
    </row>
    <row r="18" spans="2:12" x14ac:dyDescent="0.3">
      <c r="B18" s="13" t="s">
        <v>5</v>
      </c>
      <c r="E18" s="12" t="s">
        <v>26</v>
      </c>
      <c r="F18" t="s">
        <v>36</v>
      </c>
      <c r="H18" t="s">
        <v>37</v>
      </c>
      <c r="I18" s="6" t="s">
        <v>38</v>
      </c>
      <c r="J18" s="7"/>
      <c r="K18" s="8"/>
    </row>
    <row r="19" spans="2:12" x14ac:dyDescent="0.3">
      <c r="B19" s="13" t="s">
        <v>12</v>
      </c>
      <c r="E19" s="13" t="s">
        <v>8</v>
      </c>
      <c r="F19" s="14">
        <v>182</v>
      </c>
      <c r="H19">
        <f>SUM(F19:F26)</f>
        <v>4326</v>
      </c>
      <c r="I19" s="9">
        <f>AVERAGE(F19:F26)</f>
        <v>540.75</v>
      </c>
      <c r="J19" s="10"/>
      <c r="K19" s="11"/>
    </row>
    <row r="20" spans="2:12" x14ac:dyDescent="0.3">
      <c r="B20" s="13" t="s">
        <v>10</v>
      </c>
      <c r="E20" s="13" t="s">
        <v>11</v>
      </c>
      <c r="F20" s="14">
        <v>755</v>
      </c>
    </row>
    <row r="21" spans="2:12" x14ac:dyDescent="0.3">
      <c r="B21" s="13" t="s">
        <v>9</v>
      </c>
      <c r="E21" s="13" t="s">
        <v>5</v>
      </c>
      <c r="F21" s="14">
        <v>1039</v>
      </c>
    </row>
    <row r="22" spans="2:12" x14ac:dyDescent="0.3">
      <c r="B22" s="13" t="s">
        <v>7</v>
      </c>
      <c r="E22" s="13" t="s">
        <v>12</v>
      </c>
      <c r="F22" s="14">
        <v>119</v>
      </c>
    </row>
    <row r="23" spans="2:12" x14ac:dyDescent="0.3">
      <c r="B23" s="13" t="s">
        <v>6</v>
      </c>
      <c r="E23" s="13" t="s">
        <v>10</v>
      </c>
      <c r="F23" s="14">
        <v>64</v>
      </c>
    </row>
    <row r="24" spans="2:12" x14ac:dyDescent="0.3">
      <c r="E24" s="13" t="s">
        <v>9</v>
      </c>
      <c r="F24" s="14">
        <v>132</v>
      </c>
    </row>
    <row r="25" spans="2:12" x14ac:dyDescent="0.3">
      <c r="E25" s="13" t="s">
        <v>7</v>
      </c>
      <c r="F25" s="14">
        <v>1706</v>
      </c>
    </row>
    <row r="26" spans="2:12" x14ac:dyDescent="0.3">
      <c r="E26" s="13" t="s">
        <v>6</v>
      </c>
      <c r="F26" s="14">
        <v>329</v>
      </c>
      <c r="H26" s="12" t="s">
        <v>26</v>
      </c>
      <c r="I26" t="s">
        <v>29</v>
      </c>
    </row>
    <row r="27" spans="2:12" x14ac:dyDescent="0.3">
      <c r="B27" s="3"/>
      <c r="C27" s="4"/>
      <c r="D27" s="5"/>
      <c r="H27" s="13" t="s">
        <v>8</v>
      </c>
      <c r="I27" s="14">
        <v>113</v>
      </c>
      <c r="K27">
        <f>SUM(I27:I34)</f>
        <v>5747</v>
      </c>
      <c r="L27" s="18">
        <f>AVERAGE(I27:I34)</f>
        <v>718.375</v>
      </c>
    </row>
    <row r="28" spans="2:12" x14ac:dyDescent="0.3">
      <c r="B28" s="6"/>
      <c r="C28" s="7"/>
      <c r="D28" s="8"/>
      <c r="E28" s="13"/>
      <c r="H28" s="13" t="s">
        <v>11</v>
      </c>
      <c r="I28" s="14">
        <v>993</v>
      </c>
    </row>
    <row r="29" spans="2:12" x14ac:dyDescent="0.3">
      <c r="B29" s="6"/>
      <c r="C29" s="7"/>
      <c r="D29" s="8"/>
      <c r="F29" s="18"/>
      <c r="H29" s="13" t="s">
        <v>5</v>
      </c>
      <c r="I29" s="14">
        <v>1245</v>
      </c>
    </row>
    <row r="30" spans="2:12" x14ac:dyDescent="0.3">
      <c r="B30" s="6"/>
      <c r="C30" s="7"/>
      <c r="D30" s="8"/>
      <c r="H30" s="13" t="s">
        <v>12</v>
      </c>
      <c r="I30" s="14">
        <v>223</v>
      </c>
    </row>
    <row r="31" spans="2:12" x14ac:dyDescent="0.3">
      <c r="B31" s="6"/>
      <c r="C31" s="7"/>
      <c r="D31" s="8"/>
      <c r="H31" s="13" t="s">
        <v>10</v>
      </c>
      <c r="I31" s="14">
        <v>11</v>
      </c>
    </row>
    <row r="32" spans="2:12" x14ac:dyDescent="0.3">
      <c r="B32" s="6"/>
      <c r="C32" s="7"/>
      <c r="D32" s="8"/>
      <c r="H32" s="13" t="s">
        <v>9</v>
      </c>
      <c r="I32" s="14">
        <v>18</v>
      </c>
    </row>
    <row r="33" spans="2:9" x14ac:dyDescent="0.3">
      <c r="B33" s="6"/>
      <c r="C33" s="7"/>
      <c r="D33" s="8"/>
      <c r="H33" s="13" t="s">
        <v>7</v>
      </c>
      <c r="I33" s="14">
        <v>2498</v>
      </c>
    </row>
    <row r="34" spans="2:9" x14ac:dyDescent="0.3">
      <c r="B34" s="6"/>
      <c r="C34" s="7"/>
      <c r="D34" s="8"/>
      <c r="H34" s="13" t="s">
        <v>6</v>
      </c>
      <c r="I34" s="14">
        <v>646</v>
      </c>
    </row>
    <row r="35" spans="2:9" x14ac:dyDescent="0.3">
      <c r="B35" s="6"/>
      <c r="C35" s="7"/>
      <c r="D35" s="8"/>
    </row>
    <row r="36" spans="2:9" x14ac:dyDescent="0.3">
      <c r="B36" s="6"/>
      <c r="C36" s="7"/>
      <c r="D36" s="8"/>
    </row>
    <row r="37" spans="2:9" x14ac:dyDescent="0.3">
      <c r="B37" s="6"/>
      <c r="C37" s="7"/>
      <c r="D37" s="8"/>
      <c r="F37" s="12" t="s">
        <v>26</v>
      </c>
      <c r="G37" t="s">
        <v>27</v>
      </c>
    </row>
    <row r="38" spans="2:9" x14ac:dyDescent="0.3">
      <c r="B38" s="6"/>
      <c r="C38" s="7"/>
      <c r="D38" s="8"/>
      <c r="F38" s="13" t="s">
        <v>8</v>
      </c>
      <c r="G38" s="14">
        <v>452</v>
      </c>
      <c r="H38" s="12" t="s">
        <v>26</v>
      </c>
      <c r="I38" t="s">
        <v>29</v>
      </c>
    </row>
    <row r="39" spans="2:9" x14ac:dyDescent="0.3">
      <c r="B39" s="6"/>
      <c r="C39" s="7"/>
      <c r="D39" s="8"/>
      <c r="F39" s="20" t="s">
        <v>39</v>
      </c>
      <c r="G39" s="14">
        <v>118</v>
      </c>
      <c r="H39" s="13" t="s">
        <v>8</v>
      </c>
      <c r="I39" s="14">
        <v>113</v>
      </c>
    </row>
    <row r="40" spans="2:9" x14ac:dyDescent="0.3">
      <c r="B40" s="6"/>
      <c r="C40" s="7"/>
      <c r="D40" s="8"/>
      <c r="F40" s="20" t="s">
        <v>40</v>
      </c>
      <c r="G40" s="14">
        <v>232</v>
      </c>
      <c r="H40" s="20" t="s">
        <v>39</v>
      </c>
      <c r="I40" s="14">
        <v>32</v>
      </c>
    </row>
    <row r="41" spans="2:9" x14ac:dyDescent="0.3">
      <c r="B41" s="6"/>
      <c r="C41" s="7"/>
      <c r="D41" s="8"/>
      <c r="F41" s="20" t="s">
        <v>41</v>
      </c>
      <c r="G41" s="14">
        <v>62</v>
      </c>
      <c r="H41" s="20" t="s">
        <v>40</v>
      </c>
      <c r="I41" s="14">
        <v>63</v>
      </c>
    </row>
    <row r="42" spans="2:9" x14ac:dyDescent="0.3">
      <c r="B42" s="6"/>
      <c r="C42" s="7"/>
      <c r="D42" s="8"/>
      <c r="F42" s="20" t="s">
        <v>42</v>
      </c>
      <c r="G42" s="14">
        <v>40</v>
      </c>
      <c r="H42" s="20" t="s">
        <v>41</v>
      </c>
      <c r="I42" s="14">
        <v>11</v>
      </c>
    </row>
    <row r="43" spans="2:9" x14ac:dyDescent="0.3">
      <c r="B43" s="6"/>
      <c r="C43" s="7"/>
      <c r="D43" s="8"/>
      <c r="F43" s="13" t="s">
        <v>11</v>
      </c>
      <c r="G43" s="14">
        <v>842</v>
      </c>
      <c r="H43" s="20" t="s">
        <v>42</v>
      </c>
      <c r="I43" s="14">
        <v>7</v>
      </c>
    </row>
    <row r="44" spans="2:9" x14ac:dyDescent="0.3">
      <c r="B44" s="9"/>
      <c r="C44" s="10"/>
      <c r="D44" s="11"/>
      <c r="F44" s="20" t="s">
        <v>39</v>
      </c>
      <c r="G44" s="14">
        <v>146</v>
      </c>
      <c r="H44" s="13" t="s">
        <v>11</v>
      </c>
      <c r="I44" s="14">
        <v>993</v>
      </c>
    </row>
    <row r="45" spans="2:9" x14ac:dyDescent="0.3">
      <c r="F45" s="20" t="s">
        <v>40</v>
      </c>
      <c r="G45" s="14">
        <v>188</v>
      </c>
      <c r="H45" s="20" t="s">
        <v>39</v>
      </c>
      <c r="I45" s="14">
        <v>142</v>
      </c>
    </row>
    <row r="46" spans="2:9" x14ac:dyDescent="0.3">
      <c r="F46" s="20" t="s">
        <v>41</v>
      </c>
      <c r="G46" s="14">
        <v>248</v>
      </c>
      <c r="H46" s="20" t="s">
        <v>40</v>
      </c>
      <c r="I46" s="14">
        <v>282</v>
      </c>
    </row>
    <row r="47" spans="2:9" x14ac:dyDescent="0.3">
      <c r="F47" s="20" t="s">
        <v>42</v>
      </c>
      <c r="G47" s="14">
        <v>260</v>
      </c>
      <c r="H47" s="20" t="s">
        <v>41</v>
      </c>
      <c r="I47" s="14">
        <v>326</v>
      </c>
    </row>
    <row r="48" spans="2:9" x14ac:dyDescent="0.3">
      <c r="F48" s="13" t="s">
        <v>5</v>
      </c>
      <c r="G48" s="14">
        <v>1898</v>
      </c>
      <c r="H48" s="20" t="s">
        <v>42</v>
      </c>
      <c r="I48" s="14">
        <v>243</v>
      </c>
    </row>
    <row r="49" spans="6:9" x14ac:dyDescent="0.3">
      <c r="F49" s="20" t="s">
        <v>39</v>
      </c>
      <c r="G49" s="14">
        <v>199</v>
      </c>
      <c r="H49" s="13" t="s">
        <v>5</v>
      </c>
      <c r="I49" s="14">
        <v>1245</v>
      </c>
    </row>
    <row r="50" spans="6:9" x14ac:dyDescent="0.3">
      <c r="F50" s="20" t="s">
        <v>40</v>
      </c>
      <c r="G50" s="14">
        <v>666</v>
      </c>
      <c r="H50" s="20" t="s">
        <v>39</v>
      </c>
      <c r="I50" s="14">
        <v>93</v>
      </c>
    </row>
    <row r="51" spans="6:9" x14ac:dyDescent="0.3">
      <c r="F51" s="20" t="s">
        <v>41</v>
      </c>
      <c r="G51" s="14">
        <v>441</v>
      </c>
      <c r="H51" s="20" t="s">
        <v>40</v>
      </c>
      <c r="I51" s="14">
        <v>525</v>
      </c>
    </row>
    <row r="52" spans="6:9" x14ac:dyDescent="0.3">
      <c r="F52" s="20" t="s">
        <v>42</v>
      </c>
      <c r="G52" s="14">
        <v>592</v>
      </c>
      <c r="H52" s="20" t="s">
        <v>41</v>
      </c>
      <c r="I52" s="14">
        <v>180</v>
      </c>
    </row>
    <row r="53" spans="6:9" x14ac:dyDescent="0.3">
      <c r="F53" s="13" t="s">
        <v>12</v>
      </c>
      <c r="G53" s="14">
        <v>390</v>
      </c>
      <c r="H53" s="20" t="s">
        <v>42</v>
      </c>
      <c r="I53" s="14">
        <v>447</v>
      </c>
    </row>
    <row r="54" spans="6:9" x14ac:dyDescent="0.3">
      <c r="F54" s="20" t="s">
        <v>39</v>
      </c>
      <c r="G54" s="14">
        <v>82</v>
      </c>
      <c r="H54" s="13" t="s">
        <v>12</v>
      </c>
      <c r="I54" s="14">
        <v>223</v>
      </c>
    </row>
    <row r="55" spans="6:9" x14ac:dyDescent="0.3">
      <c r="F55" s="20" t="s">
        <v>40</v>
      </c>
      <c r="G55" s="14">
        <v>137</v>
      </c>
      <c r="H55" s="20" t="s">
        <v>39</v>
      </c>
      <c r="I55" s="14">
        <v>46</v>
      </c>
    </row>
    <row r="56" spans="6:9" x14ac:dyDescent="0.3">
      <c r="F56" s="20" t="s">
        <v>41</v>
      </c>
      <c r="G56" s="14">
        <v>73</v>
      </c>
      <c r="H56" s="20" t="s">
        <v>40</v>
      </c>
      <c r="I56" s="14">
        <v>87</v>
      </c>
    </row>
    <row r="57" spans="6:9" x14ac:dyDescent="0.3">
      <c r="F57" s="20" t="s">
        <v>42</v>
      </c>
      <c r="G57" s="14">
        <v>98</v>
      </c>
      <c r="H57" s="20" t="s">
        <v>41</v>
      </c>
      <c r="I57" s="14">
        <v>48</v>
      </c>
    </row>
    <row r="58" spans="6:9" x14ac:dyDescent="0.3">
      <c r="F58" s="13" t="s">
        <v>10</v>
      </c>
      <c r="G58" s="14">
        <v>1819</v>
      </c>
      <c r="H58" s="20" t="s">
        <v>42</v>
      </c>
      <c r="I58" s="14">
        <v>42</v>
      </c>
    </row>
    <row r="59" spans="6:9" x14ac:dyDescent="0.3">
      <c r="F59" s="20" t="s">
        <v>39</v>
      </c>
      <c r="G59" s="14">
        <v>508</v>
      </c>
      <c r="H59" s="13" t="s">
        <v>10</v>
      </c>
      <c r="I59" s="14">
        <v>11</v>
      </c>
    </row>
    <row r="60" spans="6:9" x14ac:dyDescent="0.3">
      <c r="F60" s="20" t="s">
        <v>40</v>
      </c>
      <c r="G60" s="14">
        <v>418</v>
      </c>
      <c r="H60" s="20" t="s">
        <v>39</v>
      </c>
      <c r="I60" s="14">
        <v>3</v>
      </c>
    </row>
    <row r="61" spans="6:9" x14ac:dyDescent="0.3">
      <c r="F61" s="20" t="s">
        <v>41</v>
      </c>
      <c r="G61" s="14">
        <v>354</v>
      </c>
      <c r="H61" s="20" t="s">
        <v>40</v>
      </c>
      <c r="I61" s="14">
        <v>0</v>
      </c>
    </row>
    <row r="62" spans="6:9" x14ac:dyDescent="0.3">
      <c r="F62" s="20" t="s">
        <v>42</v>
      </c>
      <c r="G62" s="14">
        <v>539</v>
      </c>
      <c r="H62" s="20" t="s">
        <v>41</v>
      </c>
      <c r="I62" s="14">
        <v>3</v>
      </c>
    </row>
    <row r="63" spans="6:9" x14ac:dyDescent="0.3">
      <c r="F63" s="13" t="s">
        <v>9</v>
      </c>
      <c r="G63" s="14">
        <v>270</v>
      </c>
      <c r="H63" s="20" t="s">
        <v>42</v>
      </c>
      <c r="I63" s="14">
        <v>5</v>
      </c>
    </row>
    <row r="64" spans="6:9" x14ac:dyDescent="0.3">
      <c r="F64" s="20" t="s">
        <v>39</v>
      </c>
      <c r="G64" s="14">
        <v>48</v>
      </c>
      <c r="H64" s="13" t="s">
        <v>9</v>
      </c>
      <c r="I64" s="14">
        <v>18</v>
      </c>
    </row>
    <row r="65" spans="6:9" x14ac:dyDescent="0.3">
      <c r="F65" s="20" t="s">
        <v>40</v>
      </c>
      <c r="G65" s="14">
        <v>143</v>
      </c>
      <c r="H65" s="20" t="s">
        <v>39</v>
      </c>
      <c r="I65" s="14">
        <v>2</v>
      </c>
    </row>
    <row r="66" spans="6:9" x14ac:dyDescent="0.3">
      <c r="F66" s="20" t="s">
        <v>41</v>
      </c>
      <c r="G66" s="14">
        <v>49</v>
      </c>
      <c r="H66" s="20" t="s">
        <v>40</v>
      </c>
      <c r="I66" s="14">
        <v>13</v>
      </c>
    </row>
    <row r="67" spans="6:9" x14ac:dyDescent="0.3">
      <c r="F67" s="20" t="s">
        <v>42</v>
      </c>
      <c r="G67" s="14">
        <v>30</v>
      </c>
      <c r="H67" s="20" t="s">
        <v>41</v>
      </c>
      <c r="I67" s="14">
        <v>2</v>
      </c>
    </row>
    <row r="68" spans="6:9" x14ac:dyDescent="0.3">
      <c r="F68" s="13" t="s">
        <v>7</v>
      </c>
      <c r="G68" s="14">
        <v>1204</v>
      </c>
      <c r="H68" s="20" t="s">
        <v>42</v>
      </c>
      <c r="I68" s="14">
        <v>1</v>
      </c>
    </row>
    <row r="69" spans="6:9" x14ac:dyDescent="0.3">
      <c r="F69" s="20" t="s">
        <v>39</v>
      </c>
      <c r="G69" s="14">
        <v>132</v>
      </c>
      <c r="H69" s="13" t="s">
        <v>7</v>
      </c>
      <c r="I69" s="14">
        <v>2498</v>
      </c>
    </row>
    <row r="70" spans="6:9" x14ac:dyDescent="0.3">
      <c r="F70" s="20" t="s">
        <v>40</v>
      </c>
      <c r="G70" s="14">
        <v>478</v>
      </c>
      <c r="H70" s="20" t="s">
        <v>39</v>
      </c>
      <c r="I70" s="14">
        <v>354</v>
      </c>
    </row>
    <row r="71" spans="6:9" x14ac:dyDescent="0.3">
      <c r="F71" s="20" t="s">
        <v>41</v>
      </c>
      <c r="G71" s="14">
        <v>173</v>
      </c>
      <c r="H71" s="20" t="s">
        <v>40</v>
      </c>
      <c r="I71" s="14">
        <v>1122</v>
      </c>
    </row>
    <row r="72" spans="6:9" x14ac:dyDescent="0.3">
      <c r="F72" s="20" t="s">
        <v>42</v>
      </c>
      <c r="G72" s="14">
        <v>421</v>
      </c>
      <c r="H72" s="20" t="s">
        <v>41</v>
      </c>
      <c r="I72" s="14">
        <v>213</v>
      </c>
    </row>
    <row r="73" spans="6:9" x14ac:dyDescent="0.3">
      <c r="F73" s="13" t="s">
        <v>6</v>
      </c>
      <c r="G73" s="14">
        <v>675</v>
      </c>
      <c r="H73" s="20" t="s">
        <v>42</v>
      </c>
      <c r="I73" s="14">
        <v>809</v>
      </c>
    </row>
    <row r="74" spans="6:9" x14ac:dyDescent="0.3">
      <c r="F74" s="20" t="s">
        <v>39</v>
      </c>
      <c r="G74" s="14">
        <v>246</v>
      </c>
      <c r="H74" s="13" t="s">
        <v>6</v>
      </c>
      <c r="I74" s="14">
        <v>646</v>
      </c>
    </row>
    <row r="75" spans="6:9" x14ac:dyDescent="0.3">
      <c r="F75" s="20" t="s">
        <v>40</v>
      </c>
      <c r="G75" s="14">
        <v>234</v>
      </c>
      <c r="H75" s="20" t="s">
        <v>39</v>
      </c>
      <c r="I75" s="14">
        <v>244</v>
      </c>
    </row>
    <row r="76" spans="6:9" x14ac:dyDescent="0.3">
      <c r="F76" s="20" t="s">
        <v>41</v>
      </c>
      <c r="G76" s="14">
        <v>173</v>
      </c>
      <c r="H76" s="20" t="s">
        <v>40</v>
      </c>
      <c r="I76" s="14">
        <v>218</v>
      </c>
    </row>
    <row r="77" spans="6:9" x14ac:dyDescent="0.3">
      <c r="F77" s="20" t="s">
        <v>42</v>
      </c>
      <c r="G77" s="14">
        <v>22</v>
      </c>
      <c r="H77" s="20" t="s">
        <v>41</v>
      </c>
      <c r="I77" s="14">
        <v>145</v>
      </c>
    </row>
    <row r="78" spans="6:9" x14ac:dyDescent="0.3">
      <c r="H78" s="20" t="s">
        <v>42</v>
      </c>
      <c r="I78" s="14">
        <v>39</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2:T14"/>
  <sheetViews>
    <sheetView showGridLines="0" showRowColHeaders="0" tabSelected="1" zoomScale="55" zoomScaleNormal="55" workbookViewId="0">
      <selection activeCell="N48" sqref="N48"/>
    </sheetView>
  </sheetViews>
  <sheetFormatPr defaultRowHeight="14.4" x14ac:dyDescent="0.3"/>
  <cols>
    <col min="6" max="6" width="9" bestFit="1" customWidth="1"/>
    <col min="7" max="7" width="9.77734375" bestFit="1" customWidth="1"/>
  </cols>
  <sheetData>
    <row r="12" spans="6:20" ht="21" x14ac:dyDescent="0.4">
      <c r="F12" s="15">
        <f>'Pivot table'!E4</f>
        <v>7550</v>
      </c>
      <c r="G12" s="15">
        <f>'Pivot table'!F4</f>
        <v>943.75</v>
      </c>
      <c r="H12" s="15"/>
      <c r="I12" s="16"/>
    </row>
    <row r="13" spans="6:20" ht="21" x14ac:dyDescent="0.4">
      <c r="F13" s="15">
        <f>'Pivot table'!K27</f>
        <v>5747</v>
      </c>
      <c r="G13" s="19">
        <f>'Pivot table'!L27</f>
        <v>718.375</v>
      </c>
      <c r="S13" s="15">
        <f>'Pivot table'!H19</f>
        <v>4326</v>
      </c>
      <c r="T13" s="15">
        <f>'Pivot table'!I19</f>
        <v>540.75</v>
      </c>
    </row>
    <row r="14" spans="6:20" ht="21" x14ac:dyDescent="0.4">
      <c r="S14" s="17"/>
      <c r="T14"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E2" sqref="E2"/>
    </sheetView>
  </sheetViews>
  <sheetFormatPr defaultRowHeight="14.4" x14ac:dyDescent="0.3"/>
  <sheetData>
    <row r="1" spans="1:15" x14ac:dyDescent="0.3">
      <c r="A1" t="s">
        <v>13</v>
      </c>
      <c r="B1" t="s">
        <v>16</v>
      </c>
      <c r="C1" s="1">
        <v>45661</v>
      </c>
      <c r="D1" s="1">
        <v>45660</v>
      </c>
      <c r="E1" t="s">
        <v>18</v>
      </c>
    </row>
    <row r="2" spans="1:15" ht="28.8" x14ac:dyDescent="0.3">
      <c r="A2" t="s">
        <v>14</v>
      </c>
      <c r="B2" t="s">
        <v>17</v>
      </c>
      <c r="D2" s="1">
        <v>45665</v>
      </c>
      <c r="E2" t="s">
        <v>19</v>
      </c>
      <c r="N2" s="2" t="s">
        <v>15</v>
      </c>
    </row>
    <row r="3" spans="1:15" x14ac:dyDescent="0.3">
      <c r="O3" t="b">
        <f>AND(LEFT(B1,3)="JPN", ISNUMBER(VALUE(RIGHT(B1,4))), LEN(B1)=7)</f>
        <v>1</v>
      </c>
    </row>
    <row r="4" spans="1:15" x14ac:dyDescent="0.3">
      <c r="N4" t="e">
        <f>AND(LEN(A1)=5,ISNUMBER(VALUE(RIGHT(A1,4))),LEFT(A1,1) = TEXT)</f>
        <v>#NAME?</v>
      </c>
      <c r="O4" t="b">
        <f ca="1">C1&lt;=TODAY()</f>
        <v>1</v>
      </c>
    </row>
    <row r="5" spans="1:15" x14ac:dyDescent="0.3">
      <c r="N5" t="b">
        <f>AND(LEN(A1)=5,ISNUMBER(RIGHT(A1,4)+0),ISTEXT(LEFT(A1,1)))</f>
        <v>1</v>
      </c>
      <c r="O5" t="b">
        <f>AND(D1&lt;&gt;"",WEEKDAY(D1,2)&lt;=5)</f>
        <v>1</v>
      </c>
    </row>
  </sheetData>
  <dataValidations count="5">
    <dataValidation type="custom" allowBlank="1" showInputMessage="1" showErrorMessage="1" sqref="A1:A1048576">
      <formula1>AND(LEN(A1)=5,ISNUMBER(RIGHT(A1,4)+0),ISTEXT(LEFT(A1,1)))</formula1>
    </dataValidation>
    <dataValidation type="custom" allowBlank="1" showInputMessage="1" showErrorMessage="1" sqref="B1:B2 B4:B1048576">
      <formula1>AND(LEFT(B1,3)="JPN", ISNUMBER(VALUE(RIGHT(B1,4))), LEN(B1)=7)</formula1>
    </dataValidation>
    <dataValidation type="custom" allowBlank="1" showInputMessage="1" showErrorMessage="1" sqref="C1:C1048576">
      <formula1>C1&lt;=TODAY()</formula1>
    </dataValidation>
    <dataValidation type="custom" allowBlank="1" showInputMessage="1" showErrorMessage="1" errorTitle="Invalid Entry" error="Please enter a valid weekday (Monday through Friday)." sqref="D1:D1048576">
      <formula1>AND(D1&lt;&gt;"",WEEKDAY(D1,2)&lt;=5)</formula1>
    </dataValidation>
    <dataValidation type="custom" allowBlank="1" showInputMessage="1" showErrorMessage="1" sqref="E1:E1048576">
      <formula1>ISTEXT(E1)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workbookViewId="0">
      <selection activeCell="G2" sqref="G2"/>
    </sheetView>
  </sheetViews>
  <sheetFormatPr defaultRowHeight="14.4" x14ac:dyDescent="0.3"/>
  <cols>
    <col min="2" max="2" width="10" style="1" bestFit="1" customWidth="1"/>
    <col min="4" max="4" width="14.109375" bestFit="1" customWidth="1"/>
    <col min="5" max="5" width="11.5546875" bestFit="1" customWidth="1"/>
    <col min="6" max="6" width="13.109375" bestFit="1" customWidth="1"/>
    <col min="7" max="7" width="14.6640625" bestFit="1" customWidth="1"/>
    <col min="9" max="9" width="8.88671875" style="1"/>
    <col min="14" max="14" width="13.44140625" bestFit="1" customWidth="1"/>
  </cols>
  <sheetData>
    <row r="1" spans="1:15" x14ac:dyDescent="0.3">
      <c r="A1" t="s">
        <v>50</v>
      </c>
      <c r="B1" s="1" t="s">
        <v>0</v>
      </c>
      <c r="C1" t="s">
        <v>1</v>
      </c>
      <c r="D1" t="s">
        <v>2</v>
      </c>
      <c r="E1" t="s">
        <v>3</v>
      </c>
      <c r="F1" t="s">
        <v>4</v>
      </c>
      <c r="G1" t="s">
        <v>52</v>
      </c>
    </row>
    <row r="2" spans="1:15" x14ac:dyDescent="0.3">
      <c r="A2">
        <v>1</v>
      </c>
      <c r="B2" s="1">
        <v>45511</v>
      </c>
      <c r="C2" t="s">
        <v>5</v>
      </c>
      <c r="D2">
        <v>81</v>
      </c>
      <c r="E2">
        <v>24</v>
      </c>
      <c r="F2">
        <v>57</v>
      </c>
      <c r="G2" t="str">
        <f>LOOKUP(D2, $N$8:$N$10, $O$8:$O$10)</f>
        <v>High</v>
      </c>
    </row>
    <row r="3" spans="1:15" x14ac:dyDescent="0.3">
      <c r="A3">
        <v>2</v>
      </c>
      <c r="B3" s="1">
        <v>45512</v>
      </c>
      <c r="C3" t="s">
        <v>5</v>
      </c>
      <c r="D3">
        <v>90</v>
      </c>
      <c r="E3">
        <v>30</v>
      </c>
      <c r="F3">
        <v>53</v>
      </c>
      <c r="G3" t="str">
        <f t="shared" ref="G3:G66" si="0">LOOKUP(D3, $N$8:$N$10, $O$8:$O$10)</f>
        <v>High</v>
      </c>
      <c r="I3" s="1">
        <f>VLOOKUP(A2,A2:F201,2,TRUE)</f>
        <v>45511</v>
      </c>
      <c r="J3" t="str">
        <f>VLOOKUP(A2,A2:F201,3,TRUE)</f>
        <v>Instagram</v>
      </c>
    </row>
    <row r="4" spans="1:15" x14ac:dyDescent="0.3">
      <c r="A4">
        <v>3</v>
      </c>
      <c r="B4" s="1">
        <v>45530</v>
      </c>
      <c r="C4" t="s">
        <v>5</v>
      </c>
      <c r="D4">
        <v>112</v>
      </c>
      <c r="E4">
        <v>33</v>
      </c>
      <c r="F4">
        <v>17</v>
      </c>
      <c r="G4" t="str">
        <f t="shared" si="0"/>
        <v>High</v>
      </c>
    </row>
    <row r="5" spans="1:15" x14ac:dyDescent="0.3">
      <c r="A5">
        <v>4</v>
      </c>
      <c r="B5" s="1">
        <v>45526</v>
      </c>
      <c r="C5" t="s">
        <v>5</v>
      </c>
      <c r="D5">
        <v>82</v>
      </c>
      <c r="E5">
        <v>11</v>
      </c>
      <c r="F5">
        <v>38</v>
      </c>
      <c r="G5" t="str">
        <f t="shared" si="0"/>
        <v>High</v>
      </c>
    </row>
    <row r="6" spans="1:15" x14ac:dyDescent="0.3">
      <c r="A6">
        <v>5</v>
      </c>
      <c r="B6" s="1">
        <v>45516</v>
      </c>
      <c r="C6" t="s">
        <v>5</v>
      </c>
      <c r="D6">
        <v>59</v>
      </c>
      <c r="E6">
        <v>47</v>
      </c>
      <c r="F6">
        <v>16</v>
      </c>
      <c r="G6" t="str">
        <f t="shared" si="0"/>
        <v>Medium</v>
      </c>
    </row>
    <row r="7" spans="1:15" x14ac:dyDescent="0.3">
      <c r="A7">
        <v>6</v>
      </c>
      <c r="B7" s="1">
        <v>45532</v>
      </c>
      <c r="C7" t="s">
        <v>5</v>
      </c>
      <c r="D7">
        <v>50</v>
      </c>
      <c r="E7">
        <v>42</v>
      </c>
      <c r="F7">
        <v>26</v>
      </c>
      <c r="G7" t="str">
        <f t="shared" si="0"/>
        <v>Medium</v>
      </c>
      <c r="N7" t="s">
        <v>51</v>
      </c>
      <c r="O7" t="s">
        <v>43</v>
      </c>
    </row>
    <row r="8" spans="1:15" x14ac:dyDescent="0.3">
      <c r="A8">
        <v>7</v>
      </c>
      <c r="B8" s="1">
        <v>45530</v>
      </c>
      <c r="C8" t="s">
        <v>5</v>
      </c>
      <c r="D8">
        <v>51</v>
      </c>
      <c r="E8">
        <v>58</v>
      </c>
      <c r="F8">
        <v>41</v>
      </c>
      <c r="G8" t="str">
        <f t="shared" si="0"/>
        <v>Medium</v>
      </c>
      <c r="N8">
        <v>0</v>
      </c>
      <c r="O8" t="s">
        <v>44</v>
      </c>
    </row>
    <row r="9" spans="1:15" x14ac:dyDescent="0.3">
      <c r="A9">
        <v>8</v>
      </c>
      <c r="B9" s="1">
        <v>45531</v>
      </c>
      <c r="C9" t="s">
        <v>5</v>
      </c>
      <c r="D9">
        <v>71</v>
      </c>
      <c r="E9">
        <v>69</v>
      </c>
      <c r="F9">
        <v>30</v>
      </c>
      <c r="G9" t="str">
        <f t="shared" si="0"/>
        <v>High</v>
      </c>
      <c r="N9">
        <v>30</v>
      </c>
      <c r="O9" t="s">
        <v>45</v>
      </c>
    </row>
    <row r="10" spans="1:15" x14ac:dyDescent="0.3">
      <c r="A10">
        <v>9</v>
      </c>
      <c r="B10" s="1">
        <v>45519</v>
      </c>
      <c r="C10" t="s">
        <v>5</v>
      </c>
      <c r="D10">
        <v>91</v>
      </c>
      <c r="E10">
        <v>71</v>
      </c>
      <c r="F10">
        <v>61</v>
      </c>
      <c r="G10" t="str">
        <f t="shared" si="0"/>
        <v>High</v>
      </c>
      <c r="N10">
        <v>60</v>
      </c>
      <c r="O10" t="s">
        <v>46</v>
      </c>
    </row>
    <row r="11" spans="1:15" x14ac:dyDescent="0.3">
      <c r="A11">
        <v>10</v>
      </c>
      <c r="B11" s="1">
        <v>45534</v>
      </c>
      <c r="C11" t="s">
        <v>5</v>
      </c>
      <c r="D11">
        <v>80</v>
      </c>
      <c r="E11">
        <v>64</v>
      </c>
      <c r="F11">
        <v>66</v>
      </c>
      <c r="G11" t="str">
        <f t="shared" si="0"/>
        <v>High</v>
      </c>
    </row>
    <row r="12" spans="1:15" x14ac:dyDescent="0.3">
      <c r="A12">
        <v>11</v>
      </c>
      <c r="B12" s="1">
        <v>45529</v>
      </c>
      <c r="C12" t="s">
        <v>5</v>
      </c>
      <c r="D12">
        <v>32</v>
      </c>
      <c r="E12">
        <v>60</v>
      </c>
      <c r="F12">
        <v>21</v>
      </c>
      <c r="G12" t="str">
        <f t="shared" si="0"/>
        <v>Medium</v>
      </c>
    </row>
    <row r="13" spans="1:15" x14ac:dyDescent="0.3">
      <c r="A13">
        <v>12</v>
      </c>
      <c r="B13" s="1">
        <v>45525</v>
      </c>
      <c r="C13" t="s">
        <v>5</v>
      </c>
      <c r="D13">
        <v>102</v>
      </c>
      <c r="E13">
        <v>48</v>
      </c>
      <c r="F13">
        <v>32</v>
      </c>
      <c r="G13" t="str">
        <f t="shared" si="0"/>
        <v>High</v>
      </c>
    </row>
    <row r="14" spans="1:15" x14ac:dyDescent="0.3">
      <c r="A14">
        <v>13</v>
      </c>
      <c r="B14" s="1">
        <v>45508</v>
      </c>
      <c r="C14" t="s">
        <v>5</v>
      </c>
      <c r="D14">
        <v>118</v>
      </c>
      <c r="E14">
        <v>69</v>
      </c>
      <c r="F14">
        <v>28</v>
      </c>
      <c r="G14" t="str">
        <f t="shared" si="0"/>
        <v>High</v>
      </c>
    </row>
    <row r="15" spans="1:15" x14ac:dyDescent="0.3">
      <c r="A15">
        <v>14</v>
      </c>
      <c r="B15" s="1">
        <v>45522</v>
      </c>
      <c r="C15" t="s">
        <v>5</v>
      </c>
      <c r="D15">
        <v>38</v>
      </c>
      <c r="E15">
        <v>62</v>
      </c>
      <c r="F15">
        <v>16</v>
      </c>
      <c r="G15" t="str">
        <f t="shared" si="0"/>
        <v>Medium</v>
      </c>
    </row>
    <row r="16" spans="1:15" x14ac:dyDescent="0.3">
      <c r="A16">
        <v>15</v>
      </c>
      <c r="B16" s="1">
        <v>45524</v>
      </c>
      <c r="C16" t="s">
        <v>5</v>
      </c>
      <c r="D16">
        <v>89</v>
      </c>
      <c r="E16">
        <v>80</v>
      </c>
      <c r="F16">
        <v>58</v>
      </c>
      <c r="G16" t="str">
        <f t="shared" si="0"/>
        <v>High</v>
      </c>
    </row>
    <row r="17" spans="1:8" x14ac:dyDescent="0.3">
      <c r="A17">
        <v>16</v>
      </c>
      <c r="B17" s="1">
        <v>45533</v>
      </c>
      <c r="C17" t="s">
        <v>5</v>
      </c>
      <c r="D17">
        <v>37</v>
      </c>
      <c r="E17">
        <v>56</v>
      </c>
      <c r="F17">
        <v>49</v>
      </c>
      <c r="G17" t="str">
        <f t="shared" si="0"/>
        <v>Medium</v>
      </c>
    </row>
    <row r="18" spans="1:8" x14ac:dyDescent="0.3">
      <c r="A18">
        <v>17</v>
      </c>
      <c r="B18" s="1">
        <v>45518</v>
      </c>
      <c r="C18" t="s">
        <v>5</v>
      </c>
      <c r="D18">
        <v>110</v>
      </c>
      <c r="E18">
        <v>45</v>
      </c>
      <c r="F18">
        <v>64</v>
      </c>
      <c r="G18" t="str">
        <f t="shared" si="0"/>
        <v>High</v>
      </c>
    </row>
    <row r="19" spans="1:8" x14ac:dyDescent="0.3">
      <c r="A19">
        <v>18</v>
      </c>
      <c r="B19" s="1">
        <v>45512</v>
      </c>
      <c r="C19" t="s">
        <v>5</v>
      </c>
      <c r="D19">
        <v>33</v>
      </c>
      <c r="E19">
        <v>11</v>
      </c>
      <c r="F19">
        <v>20</v>
      </c>
      <c r="G19" t="str">
        <f t="shared" si="0"/>
        <v>Medium</v>
      </c>
      <c r="H19" t="str">
        <f t="shared" ref="H19:H26" si="1">LOOKUP(D3, $N$8:$N$10, $O$8:$O$10)</f>
        <v>High</v>
      </c>
    </row>
    <row r="20" spans="1:8" x14ac:dyDescent="0.3">
      <c r="A20">
        <v>19</v>
      </c>
      <c r="B20" s="1">
        <v>45526</v>
      </c>
      <c r="C20" t="s">
        <v>5</v>
      </c>
      <c r="D20">
        <v>33</v>
      </c>
      <c r="E20">
        <v>63</v>
      </c>
      <c r="F20">
        <v>43</v>
      </c>
      <c r="G20" t="str">
        <f t="shared" si="0"/>
        <v>Medium</v>
      </c>
      <c r="H20" t="str">
        <f t="shared" si="1"/>
        <v>High</v>
      </c>
    </row>
    <row r="21" spans="1:8" x14ac:dyDescent="0.3">
      <c r="A21">
        <v>20</v>
      </c>
      <c r="B21" s="1">
        <v>45522</v>
      </c>
      <c r="C21" t="s">
        <v>5</v>
      </c>
      <c r="D21">
        <v>119</v>
      </c>
      <c r="E21">
        <v>53</v>
      </c>
      <c r="F21">
        <v>48</v>
      </c>
      <c r="G21" t="str">
        <f t="shared" si="0"/>
        <v>High</v>
      </c>
      <c r="H21" t="str">
        <f t="shared" si="1"/>
        <v>High</v>
      </c>
    </row>
    <row r="22" spans="1:8" x14ac:dyDescent="0.3">
      <c r="A22">
        <v>21</v>
      </c>
      <c r="B22" s="1">
        <v>45514</v>
      </c>
      <c r="C22" t="s">
        <v>5</v>
      </c>
      <c r="D22">
        <v>91</v>
      </c>
      <c r="E22">
        <v>23</v>
      </c>
      <c r="F22">
        <v>45</v>
      </c>
      <c r="G22" t="str">
        <f t="shared" si="0"/>
        <v>High</v>
      </c>
      <c r="H22" t="str">
        <f t="shared" si="1"/>
        <v>Medium</v>
      </c>
    </row>
    <row r="23" spans="1:8" x14ac:dyDescent="0.3">
      <c r="A23">
        <v>22</v>
      </c>
      <c r="B23" s="1">
        <v>45520</v>
      </c>
      <c r="C23" t="s">
        <v>5</v>
      </c>
      <c r="D23">
        <v>44</v>
      </c>
      <c r="E23">
        <v>71</v>
      </c>
      <c r="F23">
        <v>54</v>
      </c>
      <c r="G23" t="str">
        <f t="shared" si="0"/>
        <v>Medium</v>
      </c>
      <c r="H23" t="str">
        <f t="shared" si="1"/>
        <v>Medium</v>
      </c>
    </row>
    <row r="24" spans="1:8" x14ac:dyDescent="0.3">
      <c r="A24">
        <v>23</v>
      </c>
      <c r="B24" s="1">
        <v>45525</v>
      </c>
      <c r="C24" t="s">
        <v>5</v>
      </c>
      <c r="D24">
        <v>109</v>
      </c>
      <c r="E24">
        <v>62</v>
      </c>
      <c r="F24">
        <v>38</v>
      </c>
      <c r="G24" t="str">
        <f t="shared" si="0"/>
        <v>High</v>
      </c>
      <c r="H24" t="str">
        <f t="shared" si="1"/>
        <v>Medium</v>
      </c>
    </row>
    <row r="25" spans="1:8" x14ac:dyDescent="0.3">
      <c r="A25">
        <v>24</v>
      </c>
      <c r="B25" s="1">
        <v>45530</v>
      </c>
      <c r="C25" t="s">
        <v>5</v>
      </c>
      <c r="D25">
        <v>118</v>
      </c>
      <c r="E25">
        <v>69</v>
      </c>
      <c r="F25">
        <v>59</v>
      </c>
      <c r="G25" t="str">
        <f t="shared" si="0"/>
        <v>High</v>
      </c>
      <c r="H25" t="str">
        <f>LOOKUP(D9, $N$8:$N$10, $O$8:$O$10)</f>
        <v>High</v>
      </c>
    </row>
    <row r="26" spans="1:8" x14ac:dyDescent="0.3">
      <c r="A26">
        <v>25</v>
      </c>
      <c r="B26" s="1">
        <v>45513</v>
      </c>
      <c r="C26" t="s">
        <v>5</v>
      </c>
      <c r="D26">
        <v>58</v>
      </c>
      <c r="E26">
        <v>24</v>
      </c>
      <c r="F26">
        <v>59</v>
      </c>
      <c r="G26" t="str">
        <f t="shared" si="0"/>
        <v>Medium</v>
      </c>
      <c r="H26" t="str">
        <f t="shared" si="1"/>
        <v>High</v>
      </c>
    </row>
    <row r="27" spans="1:8" x14ac:dyDescent="0.3">
      <c r="A27">
        <v>26</v>
      </c>
      <c r="B27" s="1">
        <v>45505</v>
      </c>
      <c r="C27" t="s">
        <v>6</v>
      </c>
      <c r="D27">
        <v>39</v>
      </c>
      <c r="E27">
        <v>11</v>
      </c>
      <c r="F27">
        <v>13</v>
      </c>
      <c r="G27" t="str">
        <f t="shared" si="0"/>
        <v>Medium</v>
      </c>
    </row>
    <row r="28" spans="1:8" x14ac:dyDescent="0.3">
      <c r="A28">
        <v>27</v>
      </c>
      <c r="B28" s="1">
        <v>45528</v>
      </c>
      <c r="C28" t="s">
        <v>6</v>
      </c>
      <c r="D28">
        <v>15</v>
      </c>
      <c r="E28">
        <v>48</v>
      </c>
      <c r="F28">
        <v>12</v>
      </c>
      <c r="G28" t="str">
        <f t="shared" si="0"/>
        <v>Low</v>
      </c>
    </row>
    <row r="29" spans="1:8" x14ac:dyDescent="0.3">
      <c r="A29">
        <v>28</v>
      </c>
      <c r="B29" s="1">
        <v>45528</v>
      </c>
      <c r="C29" t="s">
        <v>6</v>
      </c>
      <c r="D29">
        <v>45</v>
      </c>
      <c r="E29">
        <v>15</v>
      </c>
      <c r="F29">
        <v>23</v>
      </c>
      <c r="G29" t="str">
        <f t="shared" si="0"/>
        <v>Medium</v>
      </c>
    </row>
    <row r="30" spans="1:8" x14ac:dyDescent="0.3">
      <c r="A30">
        <v>29</v>
      </c>
      <c r="B30" s="1">
        <v>45521</v>
      </c>
      <c r="C30" t="s">
        <v>6</v>
      </c>
      <c r="D30">
        <v>22</v>
      </c>
      <c r="E30">
        <v>39</v>
      </c>
      <c r="F30">
        <v>7</v>
      </c>
      <c r="G30" t="str">
        <f t="shared" si="0"/>
        <v>Low</v>
      </c>
    </row>
    <row r="31" spans="1:8" x14ac:dyDescent="0.3">
      <c r="A31">
        <v>30</v>
      </c>
      <c r="B31" s="1">
        <v>45505</v>
      </c>
      <c r="C31" t="s">
        <v>6</v>
      </c>
      <c r="D31">
        <v>41</v>
      </c>
      <c r="E31">
        <v>9</v>
      </c>
      <c r="F31">
        <v>14</v>
      </c>
      <c r="G31" t="str">
        <f t="shared" si="0"/>
        <v>Medium</v>
      </c>
    </row>
    <row r="32" spans="1:8" x14ac:dyDescent="0.3">
      <c r="A32">
        <v>31</v>
      </c>
      <c r="B32" s="1">
        <v>45511</v>
      </c>
      <c r="C32" t="s">
        <v>6</v>
      </c>
      <c r="D32">
        <v>40</v>
      </c>
      <c r="E32">
        <v>45</v>
      </c>
      <c r="F32">
        <v>11</v>
      </c>
      <c r="G32" t="str">
        <f t="shared" si="0"/>
        <v>Medium</v>
      </c>
    </row>
    <row r="33" spans="1:7" x14ac:dyDescent="0.3">
      <c r="A33">
        <v>32</v>
      </c>
      <c r="B33" s="1">
        <v>45513</v>
      </c>
      <c r="C33" t="s">
        <v>6</v>
      </c>
      <c r="D33">
        <v>22</v>
      </c>
      <c r="E33">
        <v>16</v>
      </c>
      <c r="F33">
        <v>6</v>
      </c>
      <c r="G33" t="str">
        <f t="shared" si="0"/>
        <v>Low</v>
      </c>
    </row>
    <row r="34" spans="1:7" x14ac:dyDescent="0.3">
      <c r="A34">
        <v>33</v>
      </c>
      <c r="B34" s="1">
        <v>45505</v>
      </c>
      <c r="C34" t="s">
        <v>6</v>
      </c>
      <c r="D34">
        <v>30</v>
      </c>
      <c r="E34">
        <v>27</v>
      </c>
      <c r="F34">
        <v>9</v>
      </c>
      <c r="G34" t="str">
        <f t="shared" si="0"/>
        <v>Medium</v>
      </c>
    </row>
    <row r="35" spans="1:7" x14ac:dyDescent="0.3">
      <c r="A35">
        <v>34</v>
      </c>
      <c r="B35" s="1">
        <v>45507</v>
      </c>
      <c r="C35" t="s">
        <v>6</v>
      </c>
      <c r="D35">
        <v>26</v>
      </c>
      <c r="E35">
        <v>44</v>
      </c>
      <c r="F35">
        <v>7</v>
      </c>
      <c r="G35" t="str">
        <f t="shared" si="0"/>
        <v>Low</v>
      </c>
    </row>
    <row r="36" spans="1:7" x14ac:dyDescent="0.3">
      <c r="A36">
        <v>35</v>
      </c>
      <c r="B36" s="1">
        <v>45505</v>
      </c>
      <c r="C36" t="s">
        <v>6</v>
      </c>
      <c r="D36">
        <v>17</v>
      </c>
      <c r="E36">
        <v>41</v>
      </c>
      <c r="F36">
        <v>19</v>
      </c>
      <c r="G36" t="str">
        <f t="shared" si="0"/>
        <v>Low</v>
      </c>
    </row>
    <row r="37" spans="1:7" x14ac:dyDescent="0.3">
      <c r="A37">
        <v>36</v>
      </c>
      <c r="B37" s="1">
        <v>45518</v>
      </c>
      <c r="C37" t="s">
        <v>6</v>
      </c>
      <c r="D37">
        <v>17</v>
      </c>
      <c r="E37">
        <v>5</v>
      </c>
      <c r="F37">
        <v>9</v>
      </c>
      <c r="G37" t="str">
        <f t="shared" si="0"/>
        <v>Low</v>
      </c>
    </row>
    <row r="38" spans="1:7" x14ac:dyDescent="0.3">
      <c r="A38">
        <v>37</v>
      </c>
      <c r="B38" s="1">
        <v>45530</v>
      </c>
      <c r="C38" t="s">
        <v>6</v>
      </c>
      <c r="D38">
        <v>37</v>
      </c>
      <c r="E38">
        <v>18</v>
      </c>
      <c r="F38">
        <v>11</v>
      </c>
      <c r="G38" t="str">
        <f t="shared" si="0"/>
        <v>Medium</v>
      </c>
    </row>
    <row r="39" spans="1:7" x14ac:dyDescent="0.3">
      <c r="A39">
        <v>38</v>
      </c>
      <c r="B39" s="1">
        <v>45531</v>
      </c>
      <c r="C39" t="s">
        <v>6</v>
      </c>
      <c r="D39">
        <v>23</v>
      </c>
      <c r="E39">
        <v>19</v>
      </c>
      <c r="F39">
        <v>19</v>
      </c>
      <c r="G39" t="str">
        <f t="shared" si="0"/>
        <v>Low</v>
      </c>
    </row>
    <row r="40" spans="1:7" x14ac:dyDescent="0.3">
      <c r="A40">
        <v>39</v>
      </c>
      <c r="B40" s="1">
        <v>45530</v>
      </c>
      <c r="C40" t="s">
        <v>6</v>
      </c>
      <c r="D40">
        <v>24</v>
      </c>
      <c r="E40">
        <v>17</v>
      </c>
      <c r="F40">
        <v>23</v>
      </c>
      <c r="G40" t="str">
        <f t="shared" si="0"/>
        <v>Low</v>
      </c>
    </row>
    <row r="41" spans="1:7" x14ac:dyDescent="0.3">
      <c r="A41">
        <v>40</v>
      </c>
      <c r="B41" s="1">
        <v>45511</v>
      </c>
      <c r="C41" t="s">
        <v>6</v>
      </c>
      <c r="D41">
        <v>31</v>
      </c>
      <c r="E41">
        <v>36</v>
      </c>
      <c r="F41">
        <v>8</v>
      </c>
      <c r="G41" t="str">
        <f t="shared" si="0"/>
        <v>Medium</v>
      </c>
    </row>
    <row r="42" spans="1:7" x14ac:dyDescent="0.3">
      <c r="A42">
        <v>41</v>
      </c>
      <c r="B42" s="1">
        <v>45534</v>
      </c>
      <c r="C42" t="s">
        <v>6</v>
      </c>
      <c r="D42">
        <v>19</v>
      </c>
      <c r="E42">
        <v>27</v>
      </c>
      <c r="F42">
        <v>11</v>
      </c>
      <c r="G42" t="str">
        <f t="shared" si="0"/>
        <v>Low</v>
      </c>
    </row>
    <row r="43" spans="1:7" x14ac:dyDescent="0.3">
      <c r="A43">
        <v>42</v>
      </c>
      <c r="B43" s="1">
        <v>45517</v>
      </c>
      <c r="C43" t="s">
        <v>6</v>
      </c>
      <c r="D43">
        <v>29</v>
      </c>
      <c r="E43">
        <v>47</v>
      </c>
      <c r="F43">
        <v>8</v>
      </c>
      <c r="G43" t="str">
        <f t="shared" si="0"/>
        <v>Low</v>
      </c>
    </row>
    <row r="44" spans="1:7" x14ac:dyDescent="0.3">
      <c r="A44">
        <v>43</v>
      </c>
      <c r="B44" s="1">
        <v>45517</v>
      </c>
      <c r="C44" t="s">
        <v>6</v>
      </c>
      <c r="D44">
        <v>21</v>
      </c>
      <c r="E44">
        <v>26</v>
      </c>
      <c r="F44">
        <v>6</v>
      </c>
      <c r="G44" t="str">
        <f t="shared" si="0"/>
        <v>Low</v>
      </c>
    </row>
    <row r="45" spans="1:7" x14ac:dyDescent="0.3">
      <c r="A45">
        <v>44</v>
      </c>
      <c r="B45" s="1">
        <v>45514</v>
      </c>
      <c r="C45" t="s">
        <v>6</v>
      </c>
      <c r="D45">
        <v>27</v>
      </c>
      <c r="E45">
        <v>10</v>
      </c>
      <c r="F45">
        <v>16</v>
      </c>
      <c r="G45" t="str">
        <f t="shared" si="0"/>
        <v>Low</v>
      </c>
    </row>
    <row r="46" spans="1:7" x14ac:dyDescent="0.3">
      <c r="A46">
        <v>45</v>
      </c>
      <c r="B46" s="1">
        <v>45516</v>
      </c>
      <c r="C46" t="s">
        <v>6</v>
      </c>
      <c r="D46">
        <v>34</v>
      </c>
      <c r="E46">
        <v>34</v>
      </c>
      <c r="F46">
        <v>15</v>
      </c>
      <c r="G46" t="str">
        <f t="shared" si="0"/>
        <v>Medium</v>
      </c>
    </row>
    <row r="47" spans="1:7" x14ac:dyDescent="0.3">
      <c r="A47">
        <v>46</v>
      </c>
      <c r="B47" s="1">
        <v>45530</v>
      </c>
      <c r="C47" t="s">
        <v>6</v>
      </c>
      <c r="D47">
        <v>37</v>
      </c>
      <c r="E47">
        <v>32</v>
      </c>
      <c r="F47">
        <v>11</v>
      </c>
      <c r="G47" t="str">
        <f t="shared" si="0"/>
        <v>Medium</v>
      </c>
    </row>
    <row r="48" spans="1:7" x14ac:dyDescent="0.3">
      <c r="A48">
        <v>47</v>
      </c>
      <c r="B48" s="1">
        <v>45534</v>
      </c>
      <c r="C48" t="s">
        <v>6</v>
      </c>
      <c r="D48">
        <v>15</v>
      </c>
      <c r="E48">
        <v>5</v>
      </c>
      <c r="F48">
        <v>24</v>
      </c>
      <c r="G48" t="str">
        <f t="shared" si="0"/>
        <v>Low</v>
      </c>
    </row>
    <row r="49" spans="1:7" x14ac:dyDescent="0.3">
      <c r="A49">
        <v>48</v>
      </c>
      <c r="B49" s="1">
        <v>45517</v>
      </c>
      <c r="C49" t="s">
        <v>6</v>
      </c>
      <c r="D49">
        <v>23</v>
      </c>
      <c r="E49">
        <v>7</v>
      </c>
      <c r="F49">
        <v>11</v>
      </c>
      <c r="G49" t="str">
        <f t="shared" si="0"/>
        <v>Low</v>
      </c>
    </row>
    <row r="50" spans="1:7" x14ac:dyDescent="0.3">
      <c r="A50">
        <v>49</v>
      </c>
      <c r="B50" s="1">
        <v>45510</v>
      </c>
      <c r="C50" t="s">
        <v>6</v>
      </c>
      <c r="D50">
        <v>22</v>
      </c>
      <c r="E50">
        <v>31</v>
      </c>
      <c r="F50">
        <v>13</v>
      </c>
      <c r="G50" t="str">
        <f t="shared" si="0"/>
        <v>Low</v>
      </c>
    </row>
    <row r="51" spans="1:7" x14ac:dyDescent="0.3">
      <c r="A51">
        <v>50</v>
      </c>
      <c r="B51" s="1">
        <v>45534</v>
      </c>
      <c r="C51" t="s">
        <v>6</v>
      </c>
      <c r="D51">
        <v>19</v>
      </c>
      <c r="E51">
        <v>37</v>
      </c>
      <c r="F51">
        <v>23</v>
      </c>
      <c r="G51" t="str">
        <f t="shared" si="0"/>
        <v>Low</v>
      </c>
    </row>
    <row r="52" spans="1:7" x14ac:dyDescent="0.3">
      <c r="A52">
        <v>51</v>
      </c>
      <c r="B52" s="1">
        <v>45514</v>
      </c>
      <c r="C52" t="s">
        <v>7</v>
      </c>
      <c r="D52">
        <v>63</v>
      </c>
      <c r="E52">
        <v>73</v>
      </c>
      <c r="F52">
        <v>88</v>
      </c>
      <c r="G52" t="str">
        <f t="shared" si="0"/>
        <v>High</v>
      </c>
    </row>
    <row r="53" spans="1:7" x14ac:dyDescent="0.3">
      <c r="A53">
        <v>52</v>
      </c>
      <c r="B53" s="1">
        <v>45526</v>
      </c>
      <c r="C53" t="s">
        <v>7</v>
      </c>
      <c r="D53">
        <v>51</v>
      </c>
      <c r="E53">
        <v>145</v>
      </c>
      <c r="F53">
        <v>81</v>
      </c>
      <c r="G53" t="str">
        <f t="shared" si="0"/>
        <v>Medium</v>
      </c>
    </row>
    <row r="54" spans="1:7" x14ac:dyDescent="0.3">
      <c r="A54">
        <v>53</v>
      </c>
      <c r="B54" s="1">
        <v>45521</v>
      </c>
      <c r="C54" t="s">
        <v>7</v>
      </c>
      <c r="D54">
        <v>68</v>
      </c>
      <c r="E54">
        <v>107</v>
      </c>
      <c r="F54">
        <v>81</v>
      </c>
      <c r="G54" t="str">
        <f t="shared" si="0"/>
        <v>High</v>
      </c>
    </row>
    <row r="55" spans="1:7" x14ac:dyDescent="0.3">
      <c r="A55">
        <v>54</v>
      </c>
      <c r="B55" s="1">
        <v>45516</v>
      </c>
      <c r="C55" t="s">
        <v>7</v>
      </c>
      <c r="D55">
        <v>58</v>
      </c>
      <c r="E55">
        <v>51</v>
      </c>
      <c r="F55">
        <v>32</v>
      </c>
      <c r="G55" t="str">
        <f t="shared" si="0"/>
        <v>Medium</v>
      </c>
    </row>
    <row r="56" spans="1:7" x14ac:dyDescent="0.3">
      <c r="A56">
        <v>55</v>
      </c>
      <c r="B56" s="1">
        <v>45521</v>
      </c>
      <c r="C56" t="s">
        <v>7</v>
      </c>
      <c r="D56">
        <v>56</v>
      </c>
      <c r="E56">
        <v>105</v>
      </c>
      <c r="F56">
        <v>88</v>
      </c>
      <c r="G56" t="str">
        <f t="shared" si="0"/>
        <v>Medium</v>
      </c>
    </row>
    <row r="57" spans="1:7" x14ac:dyDescent="0.3">
      <c r="A57">
        <v>56</v>
      </c>
      <c r="B57" s="1">
        <v>45521</v>
      </c>
      <c r="C57" t="s">
        <v>7</v>
      </c>
      <c r="D57">
        <v>21</v>
      </c>
      <c r="E57">
        <v>51</v>
      </c>
      <c r="F57">
        <v>83</v>
      </c>
      <c r="G57" t="str">
        <f t="shared" si="0"/>
        <v>Low</v>
      </c>
    </row>
    <row r="58" spans="1:7" x14ac:dyDescent="0.3">
      <c r="A58">
        <v>57</v>
      </c>
      <c r="B58" s="1">
        <v>45527</v>
      </c>
      <c r="C58" t="s">
        <v>7</v>
      </c>
      <c r="D58">
        <v>56</v>
      </c>
      <c r="E58">
        <v>145</v>
      </c>
      <c r="F58">
        <v>30</v>
      </c>
      <c r="G58" t="str">
        <f t="shared" si="0"/>
        <v>Medium</v>
      </c>
    </row>
    <row r="59" spans="1:7" x14ac:dyDescent="0.3">
      <c r="A59">
        <v>58</v>
      </c>
      <c r="B59" s="1">
        <v>45523</v>
      </c>
      <c r="C59" t="s">
        <v>7</v>
      </c>
      <c r="D59">
        <v>21</v>
      </c>
      <c r="E59">
        <v>102</v>
      </c>
      <c r="F59">
        <v>73</v>
      </c>
      <c r="G59" t="str">
        <f t="shared" si="0"/>
        <v>Low</v>
      </c>
    </row>
    <row r="60" spans="1:7" x14ac:dyDescent="0.3">
      <c r="A60">
        <v>59</v>
      </c>
      <c r="B60" s="1">
        <v>45530</v>
      </c>
      <c r="C60" t="s">
        <v>7</v>
      </c>
      <c r="D60">
        <v>51</v>
      </c>
      <c r="E60">
        <v>119</v>
      </c>
      <c r="F60">
        <v>61</v>
      </c>
      <c r="G60" t="str">
        <f t="shared" si="0"/>
        <v>Medium</v>
      </c>
    </row>
    <row r="61" spans="1:7" x14ac:dyDescent="0.3">
      <c r="A61">
        <v>60</v>
      </c>
      <c r="B61" s="1">
        <v>45527</v>
      </c>
      <c r="C61" t="s">
        <v>7</v>
      </c>
      <c r="D61">
        <v>23</v>
      </c>
      <c r="E61">
        <v>104</v>
      </c>
      <c r="F61">
        <v>85</v>
      </c>
      <c r="G61" t="str">
        <f t="shared" si="0"/>
        <v>Low</v>
      </c>
    </row>
    <row r="62" spans="1:7" x14ac:dyDescent="0.3">
      <c r="A62">
        <v>61</v>
      </c>
      <c r="B62" s="1">
        <v>45531</v>
      </c>
      <c r="C62" t="s">
        <v>7</v>
      </c>
      <c r="D62">
        <v>36</v>
      </c>
      <c r="E62">
        <v>87</v>
      </c>
      <c r="F62">
        <v>53</v>
      </c>
      <c r="G62" t="str">
        <f t="shared" si="0"/>
        <v>Medium</v>
      </c>
    </row>
    <row r="63" spans="1:7" x14ac:dyDescent="0.3">
      <c r="A63">
        <v>62</v>
      </c>
      <c r="B63" s="1">
        <v>45509</v>
      </c>
      <c r="C63" t="s">
        <v>7</v>
      </c>
      <c r="D63">
        <v>71</v>
      </c>
      <c r="E63">
        <v>147</v>
      </c>
      <c r="F63">
        <v>99</v>
      </c>
      <c r="G63" t="str">
        <f t="shared" si="0"/>
        <v>High</v>
      </c>
    </row>
    <row r="64" spans="1:7" x14ac:dyDescent="0.3">
      <c r="A64">
        <v>63</v>
      </c>
      <c r="B64" s="1">
        <v>45526</v>
      </c>
      <c r="C64" t="s">
        <v>7</v>
      </c>
      <c r="D64">
        <v>30</v>
      </c>
      <c r="E64">
        <v>65</v>
      </c>
      <c r="F64">
        <v>88</v>
      </c>
      <c r="G64" t="str">
        <f t="shared" si="0"/>
        <v>Medium</v>
      </c>
    </row>
    <row r="65" spans="1:7" x14ac:dyDescent="0.3">
      <c r="A65">
        <v>64</v>
      </c>
      <c r="B65" s="1">
        <v>45510</v>
      </c>
      <c r="C65" t="s">
        <v>7</v>
      </c>
      <c r="D65">
        <v>35</v>
      </c>
      <c r="E65">
        <v>142</v>
      </c>
      <c r="F65">
        <v>32</v>
      </c>
      <c r="G65" t="str">
        <f t="shared" si="0"/>
        <v>Medium</v>
      </c>
    </row>
    <row r="66" spans="1:7" x14ac:dyDescent="0.3">
      <c r="A66">
        <v>65</v>
      </c>
      <c r="B66" s="1">
        <v>45524</v>
      </c>
      <c r="C66" t="s">
        <v>7</v>
      </c>
      <c r="D66">
        <v>79</v>
      </c>
      <c r="E66">
        <v>108</v>
      </c>
      <c r="F66">
        <v>65</v>
      </c>
      <c r="G66" t="str">
        <f t="shared" si="0"/>
        <v>High</v>
      </c>
    </row>
    <row r="67" spans="1:7" x14ac:dyDescent="0.3">
      <c r="A67">
        <v>66</v>
      </c>
      <c r="B67" s="1">
        <v>45523</v>
      </c>
      <c r="C67" t="s">
        <v>7</v>
      </c>
      <c r="D67">
        <v>45</v>
      </c>
      <c r="E67">
        <v>116</v>
      </c>
      <c r="F67">
        <v>48</v>
      </c>
      <c r="G67" t="str">
        <f t="shared" ref="G67:G130" si="2">LOOKUP(D67, $N$8:$N$10, $O$8:$O$10)</f>
        <v>Medium</v>
      </c>
    </row>
    <row r="68" spans="1:7" x14ac:dyDescent="0.3">
      <c r="A68">
        <v>67</v>
      </c>
      <c r="B68" s="1">
        <v>45524</v>
      </c>
      <c r="C68" t="s">
        <v>7</v>
      </c>
      <c r="D68">
        <v>51</v>
      </c>
      <c r="E68">
        <v>120</v>
      </c>
      <c r="F68">
        <v>81</v>
      </c>
      <c r="G68" t="str">
        <f t="shared" si="2"/>
        <v>Medium</v>
      </c>
    </row>
    <row r="69" spans="1:7" x14ac:dyDescent="0.3">
      <c r="A69">
        <v>68</v>
      </c>
      <c r="B69" s="1">
        <v>45513</v>
      </c>
      <c r="C69" t="s">
        <v>7</v>
      </c>
      <c r="D69">
        <v>52</v>
      </c>
      <c r="E69">
        <v>89</v>
      </c>
      <c r="F69">
        <v>68</v>
      </c>
      <c r="G69" t="str">
        <f t="shared" si="2"/>
        <v>Medium</v>
      </c>
    </row>
    <row r="70" spans="1:7" x14ac:dyDescent="0.3">
      <c r="A70">
        <v>69</v>
      </c>
      <c r="B70" s="1">
        <v>45522</v>
      </c>
      <c r="C70" t="s">
        <v>7</v>
      </c>
      <c r="D70">
        <v>59</v>
      </c>
      <c r="E70">
        <v>50</v>
      </c>
      <c r="F70">
        <v>40</v>
      </c>
      <c r="G70" t="str">
        <f t="shared" si="2"/>
        <v>Medium</v>
      </c>
    </row>
    <row r="71" spans="1:7" x14ac:dyDescent="0.3">
      <c r="A71">
        <v>70</v>
      </c>
      <c r="B71" s="1">
        <v>45532</v>
      </c>
      <c r="C71" t="s">
        <v>7</v>
      </c>
      <c r="D71">
        <v>76</v>
      </c>
      <c r="E71">
        <v>138</v>
      </c>
      <c r="F71">
        <v>79</v>
      </c>
      <c r="G71" t="str">
        <f t="shared" si="2"/>
        <v>High</v>
      </c>
    </row>
    <row r="72" spans="1:7" x14ac:dyDescent="0.3">
      <c r="A72">
        <v>71</v>
      </c>
      <c r="B72" s="1">
        <v>45527</v>
      </c>
      <c r="C72" t="s">
        <v>7</v>
      </c>
      <c r="D72">
        <v>50</v>
      </c>
      <c r="E72">
        <v>143</v>
      </c>
      <c r="F72">
        <v>71</v>
      </c>
      <c r="G72" t="str">
        <f t="shared" si="2"/>
        <v>Medium</v>
      </c>
    </row>
    <row r="73" spans="1:7" x14ac:dyDescent="0.3">
      <c r="A73">
        <v>72</v>
      </c>
      <c r="B73" s="1">
        <v>45507</v>
      </c>
      <c r="C73" t="s">
        <v>7</v>
      </c>
      <c r="D73">
        <v>26</v>
      </c>
      <c r="E73">
        <v>65</v>
      </c>
      <c r="F73">
        <v>89</v>
      </c>
      <c r="G73" t="str">
        <f t="shared" si="2"/>
        <v>Low</v>
      </c>
    </row>
    <row r="74" spans="1:7" x14ac:dyDescent="0.3">
      <c r="A74">
        <v>73</v>
      </c>
      <c r="B74" s="1">
        <v>45521</v>
      </c>
      <c r="C74" t="s">
        <v>7</v>
      </c>
      <c r="D74">
        <v>21</v>
      </c>
      <c r="E74">
        <v>50</v>
      </c>
      <c r="F74">
        <v>77</v>
      </c>
      <c r="G74" t="str">
        <f t="shared" si="2"/>
        <v>Low</v>
      </c>
    </row>
    <row r="75" spans="1:7" x14ac:dyDescent="0.3">
      <c r="A75">
        <v>74</v>
      </c>
      <c r="B75" s="1">
        <v>45534</v>
      </c>
      <c r="C75" t="s">
        <v>7</v>
      </c>
      <c r="D75">
        <v>31</v>
      </c>
      <c r="E75">
        <v>118</v>
      </c>
      <c r="F75">
        <v>66</v>
      </c>
      <c r="G75" t="str">
        <f t="shared" si="2"/>
        <v>Medium</v>
      </c>
    </row>
    <row r="76" spans="1:7" x14ac:dyDescent="0.3">
      <c r="A76">
        <v>75</v>
      </c>
      <c r="B76" s="1">
        <v>45531</v>
      </c>
      <c r="C76" t="s">
        <v>7</v>
      </c>
      <c r="D76">
        <v>74</v>
      </c>
      <c r="E76">
        <v>58</v>
      </c>
      <c r="F76">
        <v>48</v>
      </c>
      <c r="G76" t="str">
        <f t="shared" si="2"/>
        <v>High</v>
      </c>
    </row>
    <row r="77" spans="1:7" x14ac:dyDescent="0.3">
      <c r="A77">
        <v>76</v>
      </c>
      <c r="B77" s="1">
        <v>45520</v>
      </c>
      <c r="C77" t="s">
        <v>8</v>
      </c>
      <c r="D77">
        <v>20</v>
      </c>
      <c r="E77">
        <v>3</v>
      </c>
      <c r="F77">
        <v>4</v>
      </c>
      <c r="G77" t="str">
        <f t="shared" si="2"/>
        <v>Low</v>
      </c>
    </row>
    <row r="78" spans="1:7" x14ac:dyDescent="0.3">
      <c r="A78">
        <v>77</v>
      </c>
      <c r="B78" s="1">
        <v>45528</v>
      </c>
      <c r="C78" t="s">
        <v>8</v>
      </c>
      <c r="D78">
        <v>26</v>
      </c>
      <c r="E78">
        <v>8</v>
      </c>
      <c r="F78">
        <v>1</v>
      </c>
      <c r="G78" t="str">
        <f t="shared" si="2"/>
        <v>Low</v>
      </c>
    </row>
    <row r="79" spans="1:7" x14ac:dyDescent="0.3">
      <c r="A79">
        <v>78</v>
      </c>
      <c r="B79" s="1">
        <v>45528</v>
      </c>
      <c r="C79" t="s">
        <v>8</v>
      </c>
      <c r="D79">
        <v>24</v>
      </c>
      <c r="E79">
        <v>1</v>
      </c>
      <c r="F79">
        <v>8</v>
      </c>
      <c r="G79" t="str">
        <f t="shared" si="2"/>
        <v>Low</v>
      </c>
    </row>
    <row r="80" spans="1:7" x14ac:dyDescent="0.3">
      <c r="A80">
        <v>79</v>
      </c>
      <c r="B80" s="1">
        <v>45508</v>
      </c>
      <c r="C80" t="s">
        <v>8</v>
      </c>
      <c r="D80">
        <v>10</v>
      </c>
      <c r="E80">
        <v>8</v>
      </c>
      <c r="F80">
        <v>4</v>
      </c>
      <c r="G80" t="str">
        <f t="shared" si="2"/>
        <v>Low</v>
      </c>
    </row>
    <row r="81" spans="1:7" x14ac:dyDescent="0.3">
      <c r="A81">
        <v>80</v>
      </c>
      <c r="B81" s="1">
        <v>45534</v>
      </c>
      <c r="C81" t="s">
        <v>8</v>
      </c>
      <c r="D81">
        <v>7</v>
      </c>
      <c r="E81">
        <v>9</v>
      </c>
      <c r="F81">
        <v>3</v>
      </c>
      <c r="G81" t="str">
        <f t="shared" si="2"/>
        <v>Low</v>
      </c>
    </row>
    <row r="82" spans="1:7" x14ac:dyDescent="0.3">
      <c r="A82">
        <v>81</v>
      </c>
      <c r="B82" s="1">
        <v>45529</v>
      </c>
      <c r="C82" t="s">
        <v>8</v>
      </c>
      <c r="D82">
        <v>22</v>
      </c>
      <c r="E82">
        <v>2</v>
      </c>
      <c r="F82">
        <v>2</v>
      </c>
      <c r="G82" t="str">
        <f t="shared" si="2"/>
        <v>Low</v>
      </c>
    </row>
    <row r="83" spans="1:7" x14ac:dyDescent="0.3">
      <c r="A83">
        <v>82</v>
      </c>
      <c r="B83" s="1">
        <v>45526</v>
      </c>
      <c r="C83" t="s">
        <v>8</v>
      </c>
      <c r="D83">
        <v>7</v>
      </c>
      <c r="E83">
        <v>9</v>
      </c>
      <c r="F83">
        <v>4</v>
      </c>
      <c r="G83" t="str">
        <f t="shared" si="2"/>
        <v>Low</v>
      </c>
    </row>
    <row r="84" spans="1:7" x14ac:dyDescent="0.3">
      <c r="A84">
        <v>83</v>
      </c>
      <c r="B84" s="1">
        <v>45505</v>
      </c>
      <c r="C84" t="s">
        <v>8</v>
      </c>
      <c r="D84">
        <v>8</v>
      </c>
      <c r="E84">
        <v>1</v>
      </c>
      <c r="F84">
        <v>14</v>
      </c>
      <c r="G84" t="str">
        <f t="shared" si="2"/>
        <v>Low</v>
      </c>
    </row>
    <row r="85" spans="1:7" x14ac:dyDescent="0.3">
      <c r="A85">
        <v>84</v>
      </c>
      <c r="B85" s="1">
        <v>45525</v>
      </c>
      <c r="C85" t="s">
        <v>8</v>
      </c>
      <c r="D85">
        <v>20</v>
      </c>
      <c r="E85">
        <v>4</v>
      </c>
      <c r="F85">
        <v>8</v>
      </c>
      <c r="G85" t="str">
        <f t="shared" si="2"/>
        <v>Low</v>
      </c>
    </row>
    <row r="86" spans="1:7" x14ac:dyDescent="0.3">
      <c r="A86">
        <v>85</v>
      </c>
      <c r="B86" s="1">
        <v>45512</v>
      </c>
      <c r="C86" t="s">
        <v>8</v>
      </c>
      <c r="D86">
        <v>11</v>
      </c>
      <c r="E86">
        <v>3</v>
      </c>
      <c r="F86">
        <v>1</v>
      </c>
      <c r="G86" t="str">
        <f t="shared" si="2"/>
        <v>Low</v>
      </c>
    </row>
    <row r="87" spans="1:7" x14ac:dyDescent="0.3">
      <c r="A87">
        <v>86</v>
      </c>
      <c r="B87" s="1">
        <v>45505</v>
      </c>
      <c r="C87" t="s">
        <v>8</v>
      </c>
      <c r="D87">
        <v>20</v>
      </c>
      <c r="E87">
        <v>3</v>
      </c>
      <c r="F87">
        <v>6</v>
      </c>
      <c r="G87" t="str">
        <f t="shared" si="2"/>
        <v>Low</v>
      </c>
    </row>
    <row r="88" spans="1:7" x14ac:dyDescent="0.3">
      <c r="A88">
        <v>87</v>
      </c>
      <c r="B88" s="1">
        <v>45527</v>
      </c>
      <c r="C88" t="s">
        <v>8</v>
      </c>
      <c r="D88">
        <v>26</v>
      </c>
      <c r="E88">
        <v>6</v>
      </c>
      <c r="F88">
        <v>6</v>
      </c>
      <c r="G88" t="str">
        <f t="shared" si="2"/>
        <v>Low</v>
      </c>
    </row>
    <row r="89" spans="1:7" x14ac:dyDescent="0.3">
      <c r="A89">
        <v>88</v>
      </c>
      <c r="B89" s="1">
        <v>45517</v>
      </c>
      <c r="C89" t="s">
        <v>8</v>
      </c>
      <c r="D89">
        <v>23</v>
      </c>
      <c r="E89">
        <v>6</v>
      </c>
      <c r="F89">
        <v>8</v>
      </c>
      <c r="G89" t="str">
        <f t="shared" si="2"/>
        <v>Low</v>
      </c>
    </row>
    <row r="90" spans="1:7" x14ac:dyDescent="0.3">
      <c r="A90">
        <v>89</v>
      </c>
      <c r="B90" s="1">
        <v>45531</v>
      </c>
      <c r="C90" t="s">
        <v>8</v>
      </c>
      <c r="D90">
        <v>6</v>
      </c>
      <c r="E90">
        <v>5</v>
      </c>
      <c r="F90">
        <v>14</v>
      </c>
      <c r="G90" t="str">
        <f t="shared" si="2"/>
        <v>Low</v>
      </c>
    </row>
    <row r="91" spans="1:7" x14ac:dyDescent="0.3">
      <c r="A91">
        <v>90</v>
      </c>
      <c r="B91" s="1">
        <v>45505</v>
      </c>
      <c r="C91" t="s">
        <v>8</v>
      </c>
      <c r="D91">
        <v>19</v>
      </c>
      <c r="E91">
        <v>1</v>
      </c>
      <c r="F91">
        <v>5</v>
      </c>
      <c r="G91" t="str">
        <f t="shared" si="2"/>
        <v>Low</v>
      </c>
    </row>
    <row r="92" spans="1:7" x14ac:dyDescent="0.3">
      <c r="A92">
        <v>91</v>
      </c>
      <c r="B92" s="1">
        <v>45532</v>
      </c>
      <c r="C92" t="s">
        <v>8</v>
      </c>
      <c r="D92">
        <v>20</v>
      </c>
      <c r="E92">
        <v>3</v>
      </c>
      <c r="F92">
        <v>4</v>
      </c>
      <c r="G92" t="str">
        <f t="shared" si="2"/>
        <v>Low</v>
      </c>
    </row>
    <row r="93" spans="1:7" x14ac:dyDescent="0.3">
      <c r="A93">
        <v>92</v>
      </c>
      <c r="B93" s="1">
        <v>45507</v>
      </c>
      <c r="C93" t="s">
        <v>8</v>
      </c>
      <c r="D93">
        <v>21</v>
      </c>
      <c r="E93">
        <v>1</v>
      </c>
      <c r="F93">
        <v>12</v>
      </c>
      <c r="G93" t="str">
        <f t="shared" si="2"/>
        <v>Low</v>
      </c>
    </row>
    <row r="94" spans="1:7" x14ac:dyDescent="0.3">
      <c r="A94">
        <v>93</v>
      </c>
      <c r="B94" s="1">
        <v>45532</v>
      </c>
      <c r="C94" t="s">
        <v>8</v>
      </c>
      <c r="D94">
        <v>18</v>
      </c>
      <c r="E94">
        <v>5</v>
      </c>
      <c r="F94">
        <v>6</v>
      </c>
      <c r="G94" t="str">
        <f t="shared" si="2"/>
        <v>Low</v>
      </c>
    </row>
    <row r="95" spans="1:7" x14ac:dyDescent="0.3">
      <c r="A95">
        <v>94</v>
      </c>
      <c r="B95" s="1">
        <v>45507</v>
      </c>
      <c r="C95" t="s">
        <v>8</v>
      </c>
      <c r="D95">
        <v>13</v>
      </c>
      <c r="E95">
        <v>5</v>
      </c>
      <c r="F95">
        <v>8</v>
      </c>
      <c r="G95" t="str">
        <f t="shared" si="2"/>
        <v>Low</v>
      </c>
    </row>
    <row r="96" spans="1:7" x14ac:dyDescent="0.3">
      <c r="A96">
        <v>95</v>
      </c>
      <c r="B96" s="1">
        <v>45533</v>
      </c>
      <c r="C96" t="s">
        <v>8</v>
      </c>
      <c r="D96">
        <v>21</v>
      </c>
      <c r="E96">
        <v>5</v>
      </c>
      <c r="F96">
        <v>15</v>
      </c>
      <c r="G96" t="str">
        <f t="shared" si="2"/>
        <v>Low</v>
      </c>
    </row>
    <row r="97" spans="1:7" x14ac:dyDescent="0.3">
      <c r="A97">
        <v>96</v>
      </c>
      <c r="B97" s="1">
        <v>45507</v>
      </c>
      <c r="C97" t="s">
        <v>8</v>
      </c>
      <c r="D97">
        <v>5</v>
      </c>
      <c r="E97">
        <v>4</v>
      </c>
      <c r="F97">
        <v>15</v>
      </c>
      <c r="G97" t="str">
        <f t="shared" si="2"/>
        <v>Low</v>
      </c>
    </row>
    <row r="98" spans="1:7" x14ac:dyDescent="0.3">
      <c r="A98">
        <v>97</v>
      </c>
      <c r="B98" s="1">
        <v>45533</v>
      </c>
      <c r="C98" t="s">
        <v>8</v>
      </c>
      <c r="D98">
        <v>25</v>
      </c>
      <c r="E98">
        <v>7</v>
      </c>
      <c r="F98">
        <v>1</v>
      </c>
      <c r="G98" t="str">
        <f t="shared" si="2"/>
        <v>Low</v>
      </c>
    </row>
    <row r="99" spans="1:7" x14ac:dyDescent="0.3">
      <c r="A99">
        <v>98</v>
      </c>
      <c r="B99" s="1">
        <v>45507</v>
      </c>
      <c r="C99" t="s">
        <v>8</v>
      </c>
      <c r="D99">
        <v>22</v>
      </c>
      <c r="E99">
        <v>9</v>
      </c>
      <c r="F99">
        <v>10</v>
      </c>
      <c r="G99" t="str">
        <f t="shared" si="2"/>
        <v>Low</v>
      </c>
    </row>
    <row r="100" spans="1:7" x14ac:dyDescent="0.3">
      <c r="A100">
        <v>99</v>
      </c>
      <c r="B100" s="1">
        <v>45526</v>
      </c>
      <c r="C100" t="s">
        <v>8</v>
      </c>
      <c r="D100">
        <v>30</v>
      </c>
      <c r="E100">
        <v>3</v>
      </c>
      <c r="F100">
        <v>8</v>
      </c>
      <c r="G100" t="str">
        <f t="shared" si="2"/>
        <v>Medium</v>
      </c>
    </row>
    <row r="101" spans="1:7" x14ac:dyDescent="0.3">
      <c r="A101">
        <v>100</v>
      </c>
      <c r="B101" s="1">
        <v>45518</v>
      </c>
      <c r="C101" t="s">
        <v>8</v>
      </c>
      <c r="D101">
        <v>28</v>
      </c>
      <c r="E101">
        <v>2</v>
      </c>
      <c r="F101">
        <v>15</v>
      </c>
      <c r="G101" t="str">
        <f t="shared" si="2"/>
        <v>Low</v>
      </c>
    </row>
    <row r="102" spans="1:7" x14ac:dyDescent="0.3">
      <c r="A102">
        <v>101</v>
      </c>
      <c r="B102" s="1">
        <v>45526</v>
      </c>
      <c r="C102" t="s">
        <v>9</v>
      </c>
      <c r="D102">
        <v>2</v>
      </c>
      <c r="E102">
        <v>2</v>
      </c>
      <c r="F102">
        <v>10</v>
      </c>
      <c r="G102" t="str">
        <f t="shared" si="2"/>
        <v>Low</v>
      </c>
    </row>
    <row r="103" spans="1:7" x14ac:dyDescent="0.3">
      <c r="A103">
        <v>102</v>
      </c>
      <c r="B103" s="1">
        <v>45506</v>
      </c>
      <c r="C103" t="s">
        <v>9</v>
      </c>
      <c r="D103">
        <v>17</v>
      </c>
      <c r="E103">
        <v>0</v>
      </c>
      <c r="F103">
        <v>9</v>
      </c>
      <c r="G103" t="str">
        <f t="shared" si="2"/>
        <v>Low</v>
      </c>
    </row>
    <row r="104" spans="1:7" x14ac:dyDescent="0.3">
      <c r="A104">
        <v>103</v>
      </c>
      <c r="B104" s="1">
        <v>45515</v>
      </c>
      <c r="C104" t="s">
        <v>9</v>
      </c>
      <c r="D104">
        <v>16</v>
      </c>
      <c r="E104">
        <v>2</v>
      </c>
      <c r="F104">
        <v>10</v>
      </c>
      <c r="G104" t="str">
        <f t="shared" si="2"/>
        <v>Low</v>
      </c>
    </row>
    <row r="105" spans="1:7" x14ac:dyDescent="0.3">
      <c r="A105">
        <v>104</v>
      </c>
      <c r="B105" s="1">
        <v>45527</v>
      </c>
      <c r="C105" t="s">
        <v>9</v>
      </c>
      <c r="D105">
        <v>3</v>
      </c>
      <c r="E105">
        <v>1</v>
      </c>
      <c r="F105">
        <v>9</v>
      </c>
      <c r="G105" t="str">
        <f t="shared" si="2"/>
        <v>Low</v>
      </c>
    </row>
    <row r="106" spans="1:7" x14ac:dyDescent="0.3">
      <c r="A106">
        <v>105</v>
      </c>
      <c r="B106" s="1">
        <v>45528</v>
      </c>
      <c r="C106" t="s">
        <v>9</v>
      </c>
      <c r="D106">
        <v>13</v>
      </c>
      <c r="E106">
        <v>1</v>
      </c>
      <c r="F106">
        <v>7</v>
      </c>
      <c r="G106" t="str">
        <f t="shared" si="2"/>
        <v>Low</v>
      </c>
    </row>
    <row r="107" spans="1:7" x14ac:dyDescent="0.3">
      <c r="A107">
        <v>106</v>
      </c>
      <c r="B107" s="1">
        <v>45529</v>
      </c>
      <c r="C107" t="s">
        <v>9</v>
      </c>
      <c r="D107">
        <v>4</v>
      </c>
      <c r="E107">
        <v>0</v>
      </c>
      <c r="F107">
        <v>4</v>
      </c>
      <c r="G107" t="str">
        <f t="shared" si="2"/>
        <v>Low</v>
      </c>
    </row>
    <row r="108" spans="1:7" x14ac:dyDescent="0.3">
      <c r="A108">
        <v>107</v>
      </c>
      <c r="B108" s="1">
        <v>45505</v>
      </c>
      <c r="C108" t="s">
        <v>9</v>
      </c>
      <c r="D108">
        <v>8</v>
      </c>
      <c r="E108">
        <v>1</v>
      </c>
      <c r="F108">
        <v>3</v>
      </c>
      <c r="G108" t="str">
        <f t="shared" si="2"/>
        <v>Low</v>
      </c>
    </row>
    <row r="109" spans="1:7" x14ac:dyDescent="0.3">
      <c r="A109">
        <v>108</v>
      </c>
      <c r="B109" s="1">
        <v>45527</v>
      </c>
      <c r="C109" t="s">
        <v>9</v>
      </c>
      <c r="D109">
        <v>15</v>
      </c>
      <c r="E109">
        <v>1</v>
      </c>
      <c r="F109">
        <v>2</v>
      </c>
      <c r="G109" t="str">
        <f t="shared" si="2"/>
        <v>Low</v>
      </c>
    </row>
    <row r="110" spans="1:7" x14ac:dyDescent="0.3">
      <c r="A110">
        <v>109</v>
      </c>
      <c r="B110" s="1">
        <v>45527</v>
      </c>
      <c r="C110" t="s">
        <v>9</v>
      </c>
      <c r="D110">
        <v>19</v>
      </c>
      <c r="E110">
        <v>0</v>
      </c>
      <c r="F110">
        <v>10</v>
      </c>
      <c r="G110" t="str">
        <f t="shared" si="2"/>
        <v>Low</v>
      </c>
    </row>
    <row r="111" spans="1:7" x14ac:dyDescent="0.3">
      <c r="A111">
        <v>110</v>
      </c>
      <c r="B111" s="1">
        <v>45534</v>
      </c>
      <c r="C111" t="s">
        <v>9</v>
      </c>
      <c r="D111">
        <v>17</v>
      </c>
      <c r="E111">
        <v>1</v>
      </c>
      <c r="F111">
        <v>6</v>
      </c>
      <c r="G111" t="str">
        <f t="shared" si="2"/>
        <v>Low</v>
      </c>
    </row>
    <row r="112" spans="1:7" x14ac:dyDescent="0.3">
      <c r="A112">
        <v>111</v>
      </c>
      <c r="B112" s="1">
        <v>45519</v>
      </c>
      <c r="C112" t="s">
        <v>9</v>
      </c>
      <c r="D112">
        <v>11</v>
      </c>
      <c r="E112">
        <v>0</v>
      </c>
      <c r="F112">
        <v>1</v>
      </c>
      <c r="G112" t="str">
        <f t="shared" si="2"/>
        <v>Low</v>
      </c>
    </row>
    <row r="113" spans="1:7" x14ac:dyDescent="0.3">
      <c r="A113">
        <v>112</v>
      </c>
      <c r="B113" s="1">
        <v>45512</v>
      </c>
      <c r="C113" t="s">
        <v>9</v>
      </c>
      <c r="D113">
        <v>12</v>
      </c>
      <c r="E113">
        <v>0</v>
      </c>
      <c r="F113">
        <v>7</v>
      </c>
      <c r="G113" t="str">
        <f t="shared" si="2"/>
        <v>Low</v>
      </c>
    </row>
    <row r="114" spans="1:7" x14ac:dyDescent="0.3">
      <c r="A114">
        <v>113</v>
      </c>
      <c r="B114" s="1">
        <v>45508</v>
      </c>
      <c r="C114" t="s">
        <v>9</v>
      </c>
      <c r="D114">
        <v>6</v>
      </c>
      <c r="E114">
        <v>0</v>
      </c>
      <c r="F114">
        <v>4</v>
      </c>
      <c r="G114" t="str">
        <f t="shared" si="2"/>
        <v>Low</v>
      </c>
    </row>
    <row r="115" spans="1:7" x14ac:dyDescent="0.3">
      <c r="A115">
        <v>114</v>
      </c>
      <c r="B115" s="1">
        <v>45534</v>
      </c>
      <c r="C115" t="s">
        <v>9</v>
      </c>
      <c r="D115">
        <v>15</v>
      </c>
      <c r="E115">
        <v>2</v>
      </c>
      <c r="F115">
        <v>7</v>
      </c>
      <c r="G115" t="str">
        <f t="shared" si="2"/>
        <v>Low</v>
      </c>
    </row>
    <row r="116" spans="1:7" x14ac:dyDescent="0.3">
      <c r="A116">
        <v>115</v>
      </c>
      <c r="B116" s="1">
        <v>45512</v>
      </c>
      <c r="C116" t="s">
        <v>9</v>
      </c>
      <c r="D116">
        <v>20</v>
      </c>
      <c r="E116">
        <v>0</v>
      </c>
      <c r="F116">
        <v>2</v>
      </c>
      <c r="G116" t="str">
        <f t="shared" si="2"/>
        <v>Low</v>
      </c>
    </row>
    <row r="117" spans="1:7" x14ac:dyDescent="0.3">
      <c r="A117">
        <v>116</v>
      </c>
      <c r="B117" s="1">
        <v>45532</v>
      </c>
      <c r="C117" t="s">
        <v>9</v>
      </c>
      <c r="D117">
        <v>10</v>
      </c>
      <c r="E117">
        <v>1</v>
      </c>
      <c r="F117">
        <v>3</v>
      </c>
      <c r="G117" t="str">
        <f t="shared" si="2"/>
        <v>Low</v>
      </c>
    </row>
    <row r="118" spans="1:7" x14ac:dyDescent="0.3">
      <c r="A118">
        <v>117</v>
      </c>
      <c r="B118" s="1">
        <v>45521</v>
      </c>
      <c r="C118" t="s">
        <v>9</v>
      </c>
      <c r="D118">
        <v>19</v>
      </c>
      <c r="E118">
        <v>1</v>
      </c>
      <c r="F118">
        <v>7</v>
      </c>
      <c r="G118" t="str">
        <f t="shared" si="2"/>
        <v>Low</v>
      </c>
    </row>
    <row r="119" spans="1:7" x14ac:dyDescent="0.3">
      <c r="A119">
        <v>118</v>
      </c>
      <c r="B119" s="1">
        <v>45530</v>
      </c>
      <c r="C119" t="s">
        <v>9</v>
      </c>
      <c r="D119">
        <v>5</v>
      </c>
      <c r="E119">
        <v>1</v>
      </c>
      <c r="F119">
        <v>5</v>
      </c>
      <c r="G119" t="str">
        <f t="shared" si="2"/>
        <v>Low</v>
      </c>
    </row>
    <row r="120" spans="1:7" x14ac:dyDescent="0.3">
      <c r="A120">
        <v>119</v>
      </c>
      <c r="B120" s="1">
        <v>45534</v>
      </c>
      <c r="C120" t="s">
        <v>9</v>
      </c>
      <c r="D120">
        <v>9</v>
      </c>
      <c r="E120">
        <v>0</v>
      </c>
      <c r="F120">
        <v>1</v>
      </c>
      <c r="G120" t="str">
        <f t="shared" si="2"/>
        <v>Low</v>
      </c>
    </row>
    <row r="121" spans="1:7" x14ac:dyDescent="0.3">
      <c r="A121">
        <v>120</v>
      </c>
      <c r="B121" s="1">
        <v>45530</v>
      </c>
      <c r="C121" t="s">
        <v>9</v>
      </c>
      <c r="D121">
        <v>1</v>
      </c>
      <c r="E121">
        <v>2</v>
      </c>
      <c r="F121">
        <v>2</v>
      </c>
      <c r="G121" t="str">
        <f t="shared" si="2"/>
        <v>Low</v>
      </c>
    </row>
    <row r="122" spans="1:7" x14ac:dyDescent="0.3">
      <c r="A122">
        <v>121</v>
      </c>
      <c r="B122" s="1">
        <v>45534</v>
      </c>
      <c r="C122" t="s">
        <v>9</v>
      </c>
      <c r="D122">
        <v>16</v>
      </c>
      <c r="E122">
        <v>0</v>
      </c>
      <c r="F122">
        <v>8</v>
      </c>
      <c r="G122" t="str">
        <f t="shared" si="2"/>
        <v>Low</v>
      </c>
    </row>
    <row r="123" spans="1:7" x14ac:dyDescent="0.3">
      <c r="A123">
        <v>122</v>
      </c>
      <c r="B123" s="1">
        <v>45517</v>
      </c>
      <c r="C123" t="s">
        <v>9</v>
      </c>
      <c r="D123">
        <v>1</v>
      </c>
      <c r="E123">
        <v>0</v>
      </c>
      <c r="F123">
        <v>7</v>
      </c>
      <c r="G123" t="str">
        <f t="shared" si="2"/>
        <v>Low</v>
      </c>
    </row>
    <row r="124" spans="1:7" x14ac:dyDescent="0.3">
      <c r="A124">
        <v>123</v>
      </c>
      <c r="B124" s="1">
        <v>45509</v>
      </c>
      <c r="C124" t="s">
        <v>9</v>
      </c>
      <c r="D124">
        <v>3</v>
      </c>
      <c r="E124">
        <v>1</v>
      </c>
      <c r="F124">
        <v>3</v>
      </c>
      <c r="G124" t="str">
        <f t="shared" si="2"/>
        <v>Low</v>
      </c>
    </row>
    <row r="125" spans="1:7" x14ac:dyDescent="0.3">
      <c r="A125">
        <v>124</v>
      </c>
      <c r="B125" s="1">
        <v>45509</v>
      </c>
      <c r="C125" t="s">
        <v>9</v>
      </c>
      <c r="D125">
        <v>14</v>
      </c>
      <c r="E125">
        <v>0</v>
      </c>
      <c r="F125">
        <v>1</v>
      </c>
      <c r="G125" t="str">
        <f t="shared" si="2"/>
        <v>Low</v>
      </c>
    </row>
    <row r="126" spans="1:7" x14ac:dyDescent="0.3">
      <c r="A126">
        <v>125</v>
      </c>
      <c r="B126" s="1">
        <v>45534</v>
      </c>
      <c r="C126" t="s">
        <v>9</v>
      </c>
      <c r="D126">
        <v>14</v>
      </c>
      <c r="E126">
        <v>1</v>
      </c>
      <c r="F126">
        <v>4</v>
      </c>
      <c r="G126" t="str">
        <f t="shared" si="2"/>
        <v>Low</v>
      </c>
    </row>
    <row r="127" spans="1:7" x14ac:dyDescent="0.3">
      <c r="A127">
        <v>126</v>
      </c>
      <c r="B127" s="1">
        <v>45509</v>
      </c>
      <c r="C127" t="s">
        <v>10</v>
      </c>
      <c r="D127">
        <v>90</v>
      </c>
      <c r="E127">
        <v>1</v>
      </c>
      <c r="F127">
        <v>2</v>
      </c>
      <c r="G127" t="str">
        <f t="shared" si="2"/>
        <v>High</v>
      </c>
    </row>
    <row r="128" spans="1:7" x14ac:dyDescent="0.3">
      <c r="A128">
        <v>127</v>
      </c>
      <c r="B128" s="1">
        <v>45530</v>
      </c>
      <c r="C128" t="s">
        <v>10</v>
      </c>
      <c r="D128">
        <v>62</v>
      </c>
      <c r="E128">
        <v>0</v>
      </c>
      <c r="F128">
        <v>4</v>
      </c>
      <c r="G128" t="str">
        <f t="shared" si="2"/>
        <v>High</v>
      </c>
    </row>
    <row r="129" spans="1:7" x14ac:dyDescent="0.3">
      <c r="A129">
        <v>128</v>
      </c>
      <c r="B129" s="1">
        <v>45505</v>
      </c>
      <c r="C129" t="s">
        <v>10</v>
      </c>
      <c r="D129">
        <v>108</v>
      </c>
      <c r="E129">
        <v>0</v>
      </c>
      <c r="F129">
        <v>2</v>
      </c>
      <c r="G129" t="str">
        <f t="shared" si="2"/>
        <v>High</v>
      </c>
    </row>
    <row r="130" spans="1:7" x14ac:dyDescent="0.3">
      <c r="A130">
        <v>129</v>
      </c>
      <c r="B130" s="1">
        <v>45514</v>
      </c>
      <c r="C130" t="s">
        <v>10</v>
      </c>
      <c r="D130">
        <v>83</v>
      </c>
      <c r="E130">
        <v>1</v>
      </c>
      <c r="F130">
        <v>2</v>
      </c>
      <c r="G130" t="str">
        <f t="shared" si="2"/>
        <v>High</v>
      </c>
    </row>
    <row r="131" spans="1:7" x14ac:dyDescent="0.3">
      <c r="A131">
        <v>130</v>
      </c>
      <c r="B131" s="1">
        <v>45524</v>
      </c>
      <c r="C131" t="s">
        <v>10</v>
      </c>
      <c r="D131">
        <v>109</v>
      </c>
      <c r="E131">
        <v>1</v>
      </c>
      <c r="F131">
        <v>2</v>
      </c>
      <c r="G131" t="str">
        <f t="shared" ref="G131:G194" si="3">LOOKUP(D131, $N$8:$N$10, $O$8:$O$10)</f>
        <v>High</v>
      </c>
    </row>
    <row r="132" spans="1:7" x14ac:dyDescent="0.3">
      <c r="A132">
        <v>131</v>
      </c>
      <c r="B132" s="1">
        <v>45523</v>
      </c>
      <c r="C132" t="s">
        <v>10</v>
      </c>
      <c r="D132">
        <v>72</v>
      </c>
      <c r="E132">
        <v>1</v>
      </c>
      <c r="F132">
        <v>1</v>
      </c>
      <c r="G132" t="str">
        <f t="shared" si="3"/>
        <v>High</v>
      </c>
    </row>
    <row r="133" spans="1:7" x14ac:dyDescent="0.3">
      <c r="A133">
        <v>132</v>
      </c>
      <c r="B133" s="1">
        <v>45528</v>
      </c>
      <c r="C133" t="s">
        <v>10</v>
      </c>
      <c r="D133">
        <v>83</v>
      </c>
      <c r="E133">
        <v>0</v>
      </c>
      <c r="F133">
        <v>4</v>
      </c>
      <c r="G133" t="str">
        <f t="shared" si="3"/>
        <v>High</v>
      </c>
    </row>
    <row r="134" spans="1:7" x14ac:dyDescent="0.3">
      <c r="A134">
        <v>133</v>
      </c>
      <c r="B134" s="1">
        <v>45520</v>
      </c>
      <c r="C134" t="s">
        <v>10</v>
      </c>
      <c r="D134">
        <v>38</v>
      </c>
      <c r="E134">
        <v>1</v>
      </c>
      <c r="F134">
        <v>2</v>
      </c>
      <c r="G134" t="str">
        <f t="shared" si="3"/>
        <v>Medium</v>
      </c>
    </row>
    <row r="135" spans="1:7" x14ac:dyDescent="0.3">
      <c r="A135">
        <v>134</v>
      </c>
      <c r="B135" s="1">
        <v>45521</v>
      </c>
      <c r="C135" t="s">
        <v>10</v>
      </c>
      <c r="D135">
        <v>106</v>
      </c>
      <c r="E135">
        <v>1</v>
      </c>
      <c r="F135">
        <v>3</v>
      </c>
      <c r="G135" t="str">
        <f t="shared" si="3"/>
        <v>High</v>
      </c>
    </row>
    <row r="136" spans="1:7" x14ac:dyDescent="0.3">
      <c r="A136">
        <v>135</v>
      </c>
      <c r="B136" s="1">
        <v>45524</v>
      </c>
      <c r="C136" t="s">
        <v>10</v>
      </c>
      <c r="D136">
        <v>38</v>
      </c>
      <c r="E136">
        <v>1</v>
      </c>
      <c r="F136">
        <v>2</v>
      </c>
      <c r="G136" t="str">
        <f t="shared" si="3"/>
        <v>Medium</v>
      </c>
    </row>
    <row r="137" spans="1:7" x14ac:dyDescent="0.3">
      <c r="A137">
        <v>136</v>
      </c>
      <c r="B137" s="1">
        <v>45507</v>
      </c>
      <c r="C137" t="s">
        <v>10</v>
      </c>
      <c r="D137">
        <v>47</v>
      </c>
      <c r="E137">
        <v>0</v>
      </c>
      <c r="F137">
        <v>5</v>
      </c>
      <c r="G137" t="str">
        <f t="shared" si="3"/>
        <v>Medium</v>
      </c>
    </row>
    <row r="138" spans="1:7" x14ac:dyDescent="0.3">
      <c r="A138">
        <v>137</v>
      </c>
      <c r="B138" s="1">
        <v>45523</v>
      </c>
      <c r="C138" t="s">
        <v>10</v>
      </c>
      <c r="D138">
        <v>57</v>
      </c>
      <c r="E138">
        <v>0</v>
      </c>
      <c r="F138">
        <v>4</v>
      </c>
      <c r="G138" t="str">
        <f t="shared" si="3"/>
        <v>Medium</v>
      </c>
    </row>
    <row r="139" spans="1:7" x14ac:dyDescent="0.3">
      <c r="A139">
        <v>138</v>
      </c>
      <c r="B139" s="1">
        <v>45507</v>
      </c>
      <c r="C139" t="s">
        <v>10</v>
      </c>
      <c r="D139">
        <v>79</v>
      </c>
      <c r="E139">
        <v>0</v>
      </c>
      <c r="F139">
        <v>2</v>
      </c>
      <c r="G139" t="str">
        <f t="shared" si="3"/>
        <v>High</v>
      </c>
    </row>
    <row r="140" spans="1:7" x14ac:dyDescent="0.3">
      <c r="A140">
        <v>139</v>
      </c>
      <c r="B140" s="1">
        <v>45515</v>
      </c>
      <c r="C140" t="s">
        <v>10</v>
      </c>
      <c r="D140">
        <v>58</v>
      </c>
      <c r="E140">
        <v>0</v>
      </c>
      <c r="F140">
        <v>5</v>
      </c>
      <c r="G140" t="str">
        <f t="shared" si="3"/>
        <v>Medium</v>
      </c>
    </row>
    <row r="141" spans="1:7" x14ac:dyDescent="0.3">
      <c r="A141">
        <v>140</v>
      </c>
      <c r="B141" s="1">
        <v>45516</v>
      </c>
      <c r="C141" t="s">
        <v>10</v>
      </c>
      <c r="D141">
        <v>109</v>
      </c>
      <c r="E141">
        <v>1</v>
      </c>
      <c r="F141">
        <v>2</v>
      </c>
      <c r="G141" t="str">
        <f t="shared" si="3"/>
        <v>High</v>
      </c>
    </row>
    <row r="142" spans="1:7" x14ac:dyDescent="0.3">
      <c r="A142">
        <v>141</v>
      </c>
      <c r="B142" s="1">
        <v>45533</v>
      </c>
      <c r="C142" t="s">
        <v>10</v>
      </c>
      <c r="D142">
        <v>49</v>
      </c>
      <c r="E142">
        <v>0</v>
      </c>
      <c r="F142">
        <v>1</v>
      </c>
      <c r="G142" t="str">
        <f t="shared" si="3"/>
        <v>Medium</v>
      </c>
    </row>
    <row r="143" spans="1:7" x14ac:dyDescent="0.3">
      <c r="A143">
        <v>142</v>
      </c>
      <c r="B143" s="1">
        <v>45530</v>
      </c>
      <c r="C143" t="s">
        <v>10</v>
      </c>
      <c r="D143">
        <v>22</v>
      </c>
      <c r="E143">
        <v>0</v>
      </c>
      <c r="F143">
        <v>2</v>
      </c>
      <c r="G143" t="str">
        <f t="shared" si="3"/>
        <v>Low</v>
      </c>
    </row>
    <row r="144" spans="1:7" x14ac:dyDescent="0.3">
      <c r="A144">
        <v>143</v>
      </c>
      <c r="B144" s="1">
        <v>45514</v>
      </c>
      <c r="C144" t="s">
        <v>10</v>
      </c>
      <c r="D144">
        <v>104</v>
      </c>
      <c r="E144">
        <v>1</v>
      </c>
      <c r="F144">
        <v>2</v>
      </c>
      <c r="G144" t="str">
        <f t="shared" si="3"/>
        <v>High</v>
      </c>
    </row>
    <row r="145" spans="1:7" x14ac:dyDescent="0.3">
      <c r="A145">
        <v>144</v>
      </c>
      <c r="B145" s="1">
        <v>45523</v>
      </c>
      <c r="C145" t="s">
        <v>10</v>
      </c>
      <c r="D145">
        <v>119</v>
      </c>
      <c r="E145">
        <v>0</v>
      </c>
      <c r="F145">
        <v>4</v>
      </c>
      <c r="G145" t="str">
        <f t="shared" si="3"/>
        <v>High</v>
      </c>
    </row>
    <row r="146" spans="1:7" x14ac:dyDescent="0.3">
      <c r="A146">
        <v>145</v>
      </c>
      <c r="B146" s="1">
        <v>45530</v>
      </c>
      <c r="C146" t="s">
        <v>10</v>
      </c>
      <c r="D146">
        <v>89</v>
      </c>
      <c r="E146">
        <v>0</v>
      </c>
      <c r="F146">
        <v>4</v>
      </c>
      <c r="G146" t="str">
        <f t="shared" si="3"/>
        <v>High</v>
      </c>
    </row>
    <row r="147" spans="1:7" x14ac:dyDescent="0.3">
      <c r="A147">
        <v>146</v>
      </c>
      <c r="B147" s="1">
        <v>45529</v>
      </c>
      <c r="C147" t="s">
        <v>10</v>
      </c>
      <c r="D147">
        <v>35</v>
      </c>
      <c r="E147">
        <v>0</v>
      </c>
      <c r="F147">
        <v>1</v>
      </c>
      <c r="G147" t="str">
        <f t="shared" si="3"/>
        <v>Medium</v>
      </c>
    </row>
    <row r="148" spans="1:7" x14ac:dyDescent="0.3">
      <c r="A148">
        <v>147</v>
      </c>
      <c r="B148" s="1">
        <v>45508</v>
      </c>
      <c r="C148" t="s">
        <v>10</v>
      </c>
      <c r="D148">
        <v>24</v>
      </c>
      <c r="E148">
        <v>0</v>
      </c>
      <c r="F148">
        <v>1</v>
      </c>
      <c r="G148" t="str">
        <f t="shared" si="3"/>
        <v>Low</v>
      </c>
    </row>
    <row r="149" spans="1:7" x14ac:dyDescent="0.3">
      <c r="A149">
        <v>148</v>
      </c>
      <c r="B149" s="1">
        <v>45528</v>
      </c>
      <c r="C149" t="s">
        <v>10</v>
      </c>
      <c r="D149">
        <v>78</v>
      </c>
      <c r="E149">
        <v>0</v>
      </c>
      <c r="F149">
        <v>1</v>
      </c>
      <c r="G149" t="str">
        <f t="shared" si="3"/>
        <v>High</v>
      </c>
    </row>
    <row r="150" spans="1:7" x14ac:dyDescent="0.3">
      <c r="A150">
        <v>149</v>
      </c>
      <c r="B150" s="1">
        <v>45507</v>
      </c>
      <c r="C150" t="s">
        <v>10</v>
      </c>
      <c r="D150">
        <v>50</v>
      </c>
      <c r="E150">
        <v>1</v>
      </c>
      <c r="F150">
        <v>1</v>
      </c>
      <c r="G150" t="str">
        <f t="shared" si="3"/>
        <v>Medium</v>
      </c>
    </row>
    <row r="151" spans="1:7" x14ac:dyDescent="0.3">
      <c r="A151">
        <v>150</v>
      </c>
      <c r="B151" s="1">
        <v>45511</v>
      </c>
      <c r="C151" t="s">
        <v>10</v>
      </c>
      <c r="D151">
        <v>110</v>
      </c>
      <c r="E151">
        <v>1</v>
      </c>
      <c r="F151">
        <v>5</v>
      </c>
      <c r="G151" t="str">
        <f t="shared" si="3"/>
        <v>High</v>
      </c>
    </row>
    <row r="152" spans="1:7" x14ac:dyDescent="0.3">
      <c r="A152">
        <v>151</v>
      </c>
      <c r="B152" s="1">
        <v>45516</v>
      </c>
      <c r="C152" t="s">
        <v>11</v>
      </c>
      <c r="D152">
        <v>58</v>
      </c>
      <c r="E152">
        <v>64</v>
      </c>
      <c r="F152">
        <v>22</v>
      </c>
      <c r="G152" t="str">
        <f t="shared" si="3"/>
        <v>Medium</v>
      </c>
    </row>
    <row r="153" spans="1:7" x14ac:dyDescent="0.3">
      <c r="A153">
        <v>152</v>
      </c>
      <c r="B153" s="1">
        <v>45527</v>
      </c>
      <c r="C153" t="s">
        <v>11</v>
      </c>
      <c r="D153">
        <v>34</v>
      </c>
      <c r="E153">
        <v>44</v>
      </c>
      <c r="F153">
        <v>50</v>
      </c>
      <c r="G153" t="str">
        <f t="shared" si="3"/>
        <v>Medium</v>
      </c>
    </row>
    <row r="154" spans="1:7" x14ac:dyDescent="0.3">
      <c r="A154">
        <v>153</v>
      </c>
      <c r="B154" s="1">
        <v>45534</v>
      </c>
      <c r="C154" t="s">
        <v>11</v>
      </c>
      <c r="D154">
        <v>26</v>
      </c>
      <c r="E154">
        <v>58</v>
      </c>
      <c r="F154">
        <v>29</v>
      </c>
      <c r="G154" t="str">
        <f t="shared" si="3"/>
        <v>Low</v>
      </c>
    </row>
    <row r="155" spans="1:7" x14ac:dyDescent="0.3">
      <c r="A155">
        <v>154</v>
      </c>
      <c r="B155" s="1">
        <v>45520</v>
      </c>
      <c r="C155" t="s">
        <v>11</v>
      </c>
      <c r="D155">
        <v>34</v>
      </c>
      <c r="E155">
        <v>31</v>
      </c>
      <c r="F155">
        <v>22</v>
      </c>
      <c r="G155" t="str">
        <f t="shared" si="3"/>
        <v>Medium</v>
      </c>
    </row>
    <row r="156" spans="1:7" x14ac:dyDescent="0.3">
      <c r="A156">
        <v>155</v>
      </c>
      <c r="B156" s="1">
        <v>45531</v>
      </c>
      <c r="C156" t="s">
        <v>11</v>
      </c>
      <c r="D156">
        <v>28</v>
      </c>
      <c r="E156">
        <v>58</v>
      </c>
      <c r="F156">
        <v>45</v>
      </c>
      <c r="G156" t="str">
        <f t="shared" si="3"/>
        <v>Low</v>
      </c>
    </row>
    <row r="157" spans="1:7" x14ac:dyDescent="0.3">
      <c r="A157">
        <v>156</v>
      </c>
      <c r="B157" s="1">
        <v>45516</v>
      </c>
      <c r="C157" t="s">
        <v>11</v>
      </c>
      <c r="D157">
        <v>50</v>
      </c>
      <c r="E157">
        <v>28</v>
      </c>
      <c r="F157">
        <v>21</v>
      </c>
      <c r="G157" t="str">
        <f t="shared" si="3"/>
        <v>Medium</v>
      </c>
    </row>
    <row r="158" spans="1:7" x14ac:dyDescent="0.3">
      <c r="A158">
        <v>157</v>
      </c>
      <c r="B158" s="1">
        <v>45513</v>
      </c>
      <c r="C158" t="s">
        <v>11</v>
      </c>
      <c r="D158">
        <v>16</v>
      </c>
      <c r="E158">
        <v>37</v>
      </c>
      <c r="F158">
        <v>23</v>
      </c>
      <c r="G158" t="str">
        <f t="shared" si="3"/>
        <v>Low</v>
      </c>
    </row>
    <row r="159" spans="1:7" x14ac:dyDescent="0.3">
      <c r="A159">
        <v>158</v>
      </c>
      <c r="B159" s="1">
        <v>45524</v>
      </c>
      <c r="C159" t="s">
        <v>11</v>
      </c>
      <c r="D159">
        <v>28</v>
      </c>
      <c r="E159">
        <v>67</v>
      </c>
      <c r="F159">
        <v>25</v>
      </c>
      <c r="G159" t="str">
        <f t="shared" si="3"/>
        <v>Low</v>
      </c>
    </row>
    <row r="160" spans="1:7" x14ac:dyDescent="0.3">
      <c r="A160">
        <v>159</v>
      </c>
      <c r="B160" s="1">
        <v>45525</v>
      </c>
      <c r="C160" t="s">
        <v>11</v>
      </c>
      <c r="D160">
        <v>14</v>
      </c>
      <c r="E160">
        <v>44</v>
      </c>
      <c r="F160">
        <v>21</v>
      </c>
      <c r="G160" t="str">
        <f t="shared" si="3"/>
        <v>Low</v>
      </c>
    </row>
    <row r="161" spans="1:7" x14ac:dyDescent="0.3">
      <c r="A161">
        <v>160</v>
      </c>
      <c r="B161" s="1">
        <v>45529</v>
      </c>
      <c r="C161" t="s">
        <v>11</v>
      </c>
      <c r="D161">
        <v>30</v>
      </c>
      <c r="E161">
        <v>45</v>
      </c>
      <c r="F161">
        <v>32</v>
      </c>
      <c r="G161" t="str">
        <f t="shared" si="3"/>
        <v>Medium</v>
      </c>
    </row>
    <row r="162" spans="1:7" x14ac:dyDescent="0.3">
      <c r="A162">
        <v>161</v>
      </c>
      <c r="B162" s="1">
        <v>45520</v>
      </c>
      <c r="C162" t="s">
        <v>11</v>
      </c>
      <c r="D162">
        <v>48</v>
      </c>
      <c r="E162">
        <v>54</v>
      </c>
      <c r="F162">
        <v>48</v>
      </c>
      <c r="G162" t="str">
        <f t="shared" si="3"/>
        <v>Medium</v>
      </c>
    </row>
    <row r="163" spans="1:7" x14ac:dyDescent="0.3">
      <c r="A163">
        <v>162</v>
      </c>
      <c r="B163" s="1">
        <v>45518</v>
      </c>
      <c r="C163" t="s">
        <v>11</v>
      </c>
      <c r="D163">
        <v>40</v>
      </c>
      <c r="E163">
        <v>67</v>
      </c>
      <c r="F163">
        <v>14</v>
      </c>
      <c r="G163" t="str">
        <f t="shared" si="3"/>
        <v>Medium</v>
      </c>
    </row>
    <row r="164" spans="1:7" x14ac:dyDescent="0.3">
      <c r="A164">
        <v>163</v>
      </c>
      <c r="B164" s="1">
        <v>45507</v>
      </c>
      <c r="C164" t="s">
        <v>11</v>
      </c>
      <c r="D164">
        <v>32</v>
      </c>
      <c r="E164">
        <v>38</v>
      </c>
      <c r="F164">
        <v>20</v>
      </c>
      <c r="G164" t="str">
        <f t="shared" si="3"/>
        <v>Medium</v>
      </c>
    </row>
    <row r="165" spans="1:7" x14ac:dyDescent="0.3">
      <c r="A165">
        <v>164</v>
      </c>
      <c r="B165" s="1">
        <v>45522</v>
      </c>
      <c r="C165" t="s">
        <v>11</v>
      </c>
      <c r="D165">
        <v>56</v>
      </c>
      <c r="E165">
        <v>21</v>
      </c>
      <c r="F165">
        <v>18</v>
      </c>
      <c r="G165" t="str">
        <f t="shared" si="3"/>
        <v>Medium</v>
      </c>
    </row>
    <row r="166" spans="1:7" x14ac:dyDescent="0.3">
      <c r="A166">
        <v>165</v>
      </c>
      <c r="B166" s="1">
        <v>45514</v>
      </c>
      <c r="C166" t="s">
        <v>11</v>
      </c>
      <c r="D166">
        <v>53</v>
      </c>
      <c r="E166">
        <v>26</v>
      </c>
      <c r="F166">
        <v>47</v>
      </c>
      <c r="G166" t="str">
        <f t="shared" si="3"/>
        <v>Medium</v>
      </c>
    </row>
    <row r="167" spans="1:7" x14ac:dyDescent="0.3">
      <c r="A167">
        <v>166</v>
      </c>
      <c r="B167" s="1">
        <v>45511</v>
      </c>
      <c r="C167" t="s">
        <v>11</v>
      </c>
      <c r="D167">
        <v>55</v>
      </c>
      <c r="E167">
        <v>22</v>
      </c>
      <c r="F167">
        <v>49</v>
      </c>
      <c r="G167" t="str">
        <f t="shared" si="3"/>
        <v>Medium</v>
      </c>
    </row>
    <row r="168" spans="1:7" x14ac:dyDescent="0.3">
      <c r="A168">
        <v>167</v>
      </c>
      <c r="B168" s="1">
        <v>45514</v>
      </c>
      <c r="C168" t="s">
        <v>11</v>
      </c>
      <c r="D168">
        <v>18</v>
      </c>
      <c r="E168">
        <v>59</v>
      </c>
      <c r="F168">
        <v>36</v>
      </c>
      <c r="G168" t="str">
        <f t="shared" si="3"/>
        <v>Low</v>
      </c>
    </row>
    <row r="169" spans="1:7" x14ac:dyDescent="0.3">
      <c r="A169">
        <v>168</v>
      </c>
      <c r="B169" s="1">
        <v>45530</v>
      </c>
      <c r="C169" t="s">
        <v>11</v>
      </c>
      <c r="D169">
        <v>11</v>
      </c>
      <c r="E169">
        <v>14</v>
      </c>
      <c r="F169">
        <v>38</v>
      </c>
      <c r="G169" t="str">
        <f t="shared" si="3"/>
        <v>Low</v>
      </c>
    </row>
    <row r="170" spans="1:7" x14ac:dyDescent="0.3">
      <c r="A170">
        <v>169</v>
      </c>
      <c r="B170" s="1">
        <v>45509</v>
      </c>
      <c r="C170" t="s">
        <v>11</v>
      </c>
      <c r="D170">
        <v>47</v>
      </c>
      <c r="E170">
        <v>28</v>
      </c>
      <c r="F170">
        <v>17</v>
      </c>
      <c r="G170" t="str">
        <f t="shared" si="3"/>
        <v>Medium</v>
      </c>
    </row>
    <row r="171" spans="1:7" x14ac:dyDescent="0.3">
      <c r="A171">
        <v>170</v>
      </c>
      <c r="B171" s="1">
        <v>45520</v>
      </c>
      <c r="C171" t="s">
        <v>11</v>
      </c>
      <c r="D171">
        <v>54</v>
      </c>
      <c r="E171">
        <v>10</v>
      </c>
      <c r="F171">
        <v>31</v>
      </c>
      <c r="G171" t="str">
        <f t="shared" si="3"/>
        <v>Medium</v>
      </c>
    </row>
    <row r="172" spans="1:7" x14ac:dyDescent="0.3">
      <c r="A172">
        <v>171</v>
      </c>
      <c r="B172" s="1">
        <v>45524</v>
      </c>
      <c r="C172" t="s">
        <v>11</v>
      </c>
      <c r="D172">
        <v>26</v>
      </c>
      <c r="E172">
        <v>16</v>
      </c>
      <c r="F172">
        <v>34</v>
      </c>
      <c r="G172" t="str">
        <f t="shared" si="3"/>
        <v>Low</v>
      </c>
    </row>
    <row r="173" spans="1:7" x14ac:dyDescent="0.3">
      <c r="A173">
        <v>172</v>
      </c>
      <c r="B173" s="1">
        <v>45517</v>
      </c>
      <c r="C173" t="s">
        <v>11</v>
      </c>
      <c r="D173">
        <v>13</v>
      </c>
      <c r="E173">
        <v>45</v>
      </c>
      <c r="F173">
        <v>15</v>
      </c>
      <c r="G173" t="str">
        <f t="shared" si="3"/>
        <v>Low</v>
      </c>
    </row>
    <row r="174" spans="1:7" x14ac:dyDescent="0.3">
      <c r="A174">
        <v>173</v>
      </c>
      <c r="B174" s="1">
        <v>45532</v>
      </c>
      <c r="C174" t="s">
        <v>11</v>
      </c>
      <c r="D174">
        <v>40</v>
      </c>
      <c r="E174">
        <v>28</v>
      </c>
      <c r="F174">
        <v>48</v>
      </c>
      <c r="G174" t="str">
        <f t="shared" si="3"/>
        <v>Medium</v>
      </c>
    </row>
    <row r="175" spans="1:7" x14ac:dyDescent="0.3">
      <c r="A175">
        <v>174</v>
      </c>
      <c r="B175" s="1">
        <v>45531</v>
      </c>
      <c r="C175" t="s">
        <v>11</v>
      </c>
      <c r="D175">
        <v>19</v>
      </c>
      <c r="E175">
        <v>35</v>
      </c>
      <c r="F175">
        <v>28</v>
      </c>
      <c r="G175" t="str">
        <f t="shared" si="3"/>
        <v>Low</v>
      </c>
    </row>
    <row r="176" spans="1:7" x14ac:dyDescent="0.3">
      <c r="A176">
        <v>175</v>
      </c>
      <c r="B176" s="1">
        <v>45511</v>
      </c>
      <c r="C176" t="s">
        <v>11</v>
      </c>
      <c r="D176">
        <v>12</v>
      </c>
      <c r="E176">
        <v>54</v>
      </c>
      <c r="F176">
        <v>22</v>
      </c>
      <c r="G176" t="str">
        <f t="shared" si="3"/>
        <v>Low</v>
      </c>
    </row>
    <row r="177" spans="1:7" x14ac:dyDescent="0.3">
      <c r="A177">
        <v>176</v>
      </c>
      <c r="B177" s="1">
        <v>45522</v>
      </c>
      <c r="C177" t="s">
        <v>12</v>
      </c>
      <c r="D177">
        <v>24</v>
      </c>
      <c r="E177">
        <v>13</v>
      </c>
      <c r="F177">
        <v>8</v>
      </c>
      <c r="G177" t="str">
        <f t="shared" si="3"/>
        <v>Low</v>
      </c>
    </row>
    <row r="178" spans="1:7" x14ac:dyDescent="0.3">
      <c r="A178">
        <v>177</v>
      </c>
      <c r="B178" s="1">
        <v>45533</v>
      </c>
      <c r="C178" t="s">
        <v>12</v>
      </c>
      <c r="D178">
        <v>13</v>
      </c>
      <c r="E178">
        <v>8</v>
      </c>
      <c r="F178">
        <v>1</v>
      </c>
      <c r="G178" t="str">
        <f t="shared" si="3"/>
        <v>Low</v>
      </c>
    </row>
    <row r="179" spans="1:7" x14ac:dyDescent="0.3">
      <c r="A179">
        <v>178</v>
      </c>
      <c r="B179" s="1">
        <v>45507</v>
      </c>
      <c r="C179" t="s">
        <v>12</v>
      </c>
      <c r="D179">
        <v>17</v>
      </c>
      <c r="E179">
        <v>13</v>
      </c>
      <c r="F179">
        <v>9</v>
      </c>
      <c r="G179" t="str">
        <f t="shared" si="3"/>
        <v>Low</v>
      </c>
    </row>
    <row r="180" spans="1:7" x14ac:dyDescent="0.3">
      <c r="A180">
        <v>179</v>
      </c>
      <c r="B180" s="1">
        <v>45532</v>
      </c>
      <c r="C180" t="s">
        <v>12</v>
      </c>
      <c r="D180">
        <v>21</v>
      </c>
      <c r="E180">
        <v>10</v>
      </c>
      <c r="F180">
        <v>8</v>
      </c>
      <c r="G180" t="str">
        <f t="shared" si="3"/>
        <v>Low</v>
      </c>
    </row>
    <row r="181" spans="1:7" x14ac:dyDescent="0.3">
      <c r="A181">
        <v>180</v>
      </c>
      <c r="B181" s="1">
        <v>45505</v>
      </c>
      <c r="C181" t="s">
        <v>12</v>
      </c>
      <c r="D181">
        <v>10</v>
      </c>
      <c r="E181">
        <v>6</v>
      </c>
      <c r="F181">
        <v>6</v>
      </c>
      <c r="G181" t="str">
        <f t="shared" si="3"/>
        <v>Low</v>
      </c>
    </row>
    <row r="182" spans="1:7" x14ac:dyDescent="0.3">
      <c r="A182">
        <v>181</v>
      </c>
      <c r="B182" s="1">
        <v>45530</v>
      </c>
      <c r="C182" t="s">
        <v>12</v>
      </c>
      <c r="D182">
        <v>16</v>
      </c>
      <c r="E182">
        <v>14</v>
      </c>
      <c r="F182">
        <v>5</v>
      </c>
      <c r="G182" t="str">
        <f t="shared" si="3"/>
        <v>Low</v>
      </c>
    </row>
    <row r="183" spans="1:7" x14ac:dyDescent="0.3">
      <c r="A183">
        <v>182</v>
      </c>
      <c r="B183" s="1">
        <v>45520</v>
      </c>
      <c r="C183" t="s">
        <v>12</v>
      </c>
      <c r="D183">
        <v>25</v>
      </c>
      <c r="E183">
        <v>12</v>
      </c>
      <c r="F183">
        <v>5</v>
      </c>
      <c r="G183" t="str">
        <f t="shared" si="3"/>
        <v>Low</v>
      </c>
    </row>
    <row r="184" spans="1:7" x14ac:dyDescent="0.3">
      <c r="A184">
        <v>183</v>
      </c>
      <c r="B184" s="1">
        <v>45508</v>
      </c>
      <c r="C184" t="s">
        <v>12</v>
      </c>
      <c r="D184">
        <v>7</v>
      </c>
      <c r="E184">
        <v>4</v>
      </c>
      <c r="F184">
        <v>4</v>
      </c>
      <c r="G184" t="str">
        <f t="shared" si="3"/>
        <v>Low</v>
      </c>
    </row>
    <row r="185" spans="1:7" x14ac:dyDescent="0.3">
      <c r="A185">
        <v>184</v>
      </c>
      <c r="B185" s="1">
        <v>45529</v>
      </c>
      <c r="C185" t="s">
        <v>12</v>
      </c>
      <c r="D185">
        <v>22</v>
      </c>
      <c r="E185">
        <v>10</v>
      </c>
      <c r="F185">
        <v>1</v>
      </c>
      <c r="G185" t="str">
        <f t="shared" si="3"/>
        <v>Low</v>
      </c>
    </row>
    <row r="186" spans="1:7" x14ac:dyDescent="0.3">
      <c r="A186">
        <v>185</v>
      </c>
      <c r="B186" s="1">
        <v>45518</v>
      </c>
      <c r="C186" t="s">
        <v>12</v>
      </c>
      <c r="D186">
        <v>19</v>
      </c>
      <c r="E186">
        <v>2</v>
      </c>
      <c r="F186">
        <v>5</v>
      </c>
      <c r="G186" t="str">
        <f t="shared" si="3"/>
        <v>Low</v>
      </c>
    </row>
    <row r="187" spans="1:7" x14ac:dyDescent="0.3">
      <c r="A187">
        <v>186</v>
      </c>
      <c r="B187" s="1">
        <v>45526</v>
      </c>
      <c r="C187" t="s">
        <v>12</v>
      </c>
      <c r="D187">
        <v>7</v>
      </c>
      <c r="E187">
        <v>8</v>
      </c>
      <c r="F187">
        <v>9</v>
      </c>
      <c r="G187" t="str">
        <f t="shared" si="3"/>
        <v>Low</v>
      </c>
    </row>
    <row r="188" spans="1:7" x14ac:dyDescent="0.3">
      <c r="A188">
        <v>187</v>
      </c>
      <c r="B188" s="1">
        <v>45515</v>
      </c>
      <c r="C188" t="s">
        <v>12</v>
      </c>
      <c r="D188">
        <v>16</v>
      </c>
      <c r="E188">
        <v>11</v>
      </c>
      <c r="F188">
        <v>8</v>
      </c>
      <c r="G188" t="str">
        <f t="shared" si="3"/>
        <v>Low</v>
      </c>
    </row>
    <row r="189" spans="1:7" x14ac:dyDescent="0.3">
      <c r="A189">
        <v>188</v>
      </c>
      <c r="B189" s="1">
        <v>45510</v>
      </c>
      <c r="C189" t="s">
        <v>12</v>
      </c>
      <c r="D189">
        <v>16</v>
      </c>
      <c r="E189">
        <v>9</v>
      </c>
      <c r="F189">
        <v>5</v>
      </c>
      <c r="G189" t="str">
        <f t="shared" si="3"/>
        <v>Low</v>
      </c>
    </row>
    <row r="190" spans="1:7" x14ac:dyDescent="0.3">
      <c r="A190">
        <v>189</v>
      </c>
      <c r="B190" s="1">
        <v>45512</v>
      </c>
      <c r="C190" t="s">
        <v>12</v>
      </c>
      <c r="D190">
        <v>8</v>
      </c>
      <c r="E190">
        <v>11</v>
      </c>
      <c r="F190">
        <v>8</v>
      </c>
      <c r="G190" t="str">
        <f t="shared" si="3"/>
        <v>Low</v>
      </c>
    </row>
    <row r="191" spans="1:7" x14ac:dyDescent="0.3">
      <c r="A191">
        <v>190</v>
      </c>
      <c r="B191" s="1">
        <v>45530</v>
      </c>
      <c r="C191" t="s">
        <v>12</v>
      </c>
      <c r="D191">
        <v>22</v>
      </c>
      <c r="E191">
        <v>13</v>
      </c>
      <c r="F191">
        <v>5</v>
      </c>
      <c r="G191" t="str">
        <f t="shared" si="3"/>
        <v>Low</v>
      </c>
    </row>
    <row r="192" spans="1:7" x14ac:dyDescent="0.3">
      <c r="A192">
        <v>191</v>
      </c>
      <c r="B192" s="1">
        <v>45513</v>
      </c>
      <c r="C192" t="s">
        <v>12</v>
      </c>
      <c r="D192">
        <v>8</v>
      </c>
      <c r="E192">
        <v>12</v>
      </c>
      <c r="F192">
        <v>6</v>
      </c>
      <c r="G192" t="str">
        <f t="shared" si="3"/>
        <v>Low</v>
      </c>
    </row>
    <row r="193" spans="1:7" x14ac:dyDescent="0.3">
      <c r="A193">
        <v>192</v>
      </c>
      <c r="B193" s="1">
        <v>45521</v>
      </c>
      <c r="C193" t="s">
        <v>12</v>
      </c>
      <c r="D193">
        <v>13</v>
      </c>
      <c r="E193">
        <v>2</v>
      </c>
      <c r="F193">
        <v>5</v>
      </c>
      <c r="G193" t="str">
        <f t="shared" si="3"/>
        <v>Low</v>
      </c>
    </row>
    <row r="194" spans="1:7" x14ac:dyDescent="0.3">
      <c r="A194">
        <v>193</v>
      </c>
      <c r="B194" s="1">
        <v>45524</v>
      </c>
      <c r="C194" t="s">
        <v>12</v>
      </c>
      <c r="D194">
        <v>17</v>
      </c>
      <c r="E194">
        <v>13</v>
      </c>
      <c r="F194">
        <v>3</v>
      </c>
      <c r="G194" t="str">
        <f t="shared" si="3"/>
        <v>Low</v>
      </c>
    </row>
    <row r="195" spans="1:7" x14ac:dyDescent="0.3">
      <c r="A195">
        <v>194</v>
      </c>
      <c r="B195" s="1">
        <v>45533</v>
      </c>
      <c r="C195" t="s">
        <v>12</v>
      </c>
      <c r="D195">
        <v>10</v>
      </c>
      <c r="E195">
        <v>3</v>
      </c>
      <c r="F195">
        <v>3</v>
      </c>
      <c r="G195" t="str">
        <f t="shared" ref="G195:G201" si="4">LOOKUP(D195, $N$8:$N$10, $O$8:$O$10)</f>
        <v>Low</v>
      </c>
    </row>
    <row r="196" spans="1:7" x14ac:dyDescent="0.3">
      <c r="A196">
        <v>195</v>
      </c>
      <c r="B196" s="1">
        <v>45509</v>
      </c>
      <c r="C196" t="s">
        <v>12</v>
      </c>
      <c r="D196">
        <v>19</v>
      </c>
      <c r="E196">
        <v>10</v>
      </c>
      <c r="F196">
        <v>2</v>
      </c>
      <c r="G196" t="str">
        <f t="shared" si="4"/>
        <v>Low</v>
      </c>
    </row>
    <row r="197" spans="1:7" x14ac:dyDescent="0.3">
      <c r="A197">
        <v>196</v>
      </c>
      <c r="B197" s="1">
        <v>45514</v>
      </c>
      <c r="C197" t="s">
        <v>12</v>
      </c>
      <c r="D197">
        <v>22</v>
      </c>
      <c r="E197">
        <v>12</v>
      </c>
      <c r="F197">
        <v>5</v>
      </c>
      <c r="G197" t="str">
        <f t="shared" si="4"/>
        <v>Low</v>
      </c>
    </row>
    <row r="198" spans="1:7" x14ac:dyDescent="0.3">
      <c r="A198">
        <v>197</v>
      </c>
      <c r="B198" s="1">
        <v>45527</v>
      </c>
      <c r="C198" t="s">
        <v>12</v>
      </c>
      <c r="D198">
        <v>5</v>
      </c>
      <c r="E198">
        <v>7</v>
      </c>
      <c r="F198">
        <v>1</v>
      </c>
      <c r="G198" t="str">
        <f t="shared" si="4"/>
        <v>Low</v>
      </c>
    </row>
    <row r="199" spans="1:7" x14ac:dyDescent="0.3">
      <c r="A199">
        <v>198</v>
      </c>
      <c r="B199" s="1">
        <v>45522</v>
      </c>
      <c r="C199" t="s">
        <v>12</v>
      </c>
      <c r="D199">
        <v>19</v>
      </c>
      <c r="E199">
        <v>2</v>
      </c>
      <c r="F199">
        <v>5</v>
      </c>
      <c r="G199" t="str">
        <f t="shared" si="4"/>
        <v>Low</v>
      </c>
    </row>
    <row r="200" spans="1:7" x14ac:dyDescent="0.3">
      <c r="A200">
        <v>199</v>
      </c>
      <c r="B200" s="1">
        <v>45530</v>
      </c>
      <c r="C200" t="s">
        <v>12</v>
      </c>
      <c r="D200">
        <v>21</v>
      </c>
      <c r="E200">
        <v>14</v>
      </c>
      <c r="F200">
        <v>1</v>
      </c>
      <c r="G200" t="str">
        <f t="shared" si="4"/>
        <v>Low</v>
      </c>
    </row>
    <row r="201" spans="1:7" x14ac:dyDescent="0.3">
      <c r="A201">
        <v>200</v>
      </c>
      <c r="B201" s="1">
        <v>45506</v>
      </c>
      <c r="C201" t="s">
        <v>12</v>
      </c>
      <c r="D201">
        <v>13</v>
      </c>
      <c r="E201">
        <v>4</v>
      </c>
      <c r="F201">
        <v>1</v>
      </c>
      <c r="G201" t="str">
        <f t="shared" si="4"/>
        <v>Low</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 A p p < / s t r i n g > < / k e y > < v a l u e > < i n t > 7 4 < / i n t > < / v a l u e > < / i t e m > < i t e m > < k e y > < s t r i n g > U s a g e   ( m i n u t e s ) < / s t r i n g > < / k e y > < v a l u e > < i n t > 1 6 8 < / i n t > < / v a l u e > < / i t e m > < i t e m > < k e y > < s t r i n g > N o t i f i c a t i o n s < / s t r i n g > < / k e y > < v a l u e > < i n t > 1 4 2 < / i n t > < / v a l u e > < / i t e m > < i t e m > < k e y > < s t r i n g > T i m e s   O p e n e d < / s t r i n g > < / k e y > < v a l u e > < i n t > 1 5 3 < / i n t > < / v a l u e > < / i t e m > < / C o l u m n W i d t h s > < C o l u m n D i s p l a y I n d e x > < i t e m > < k e y > < s t r i n g > D a t e < / s t r i n g > < / k e y > < v a l u e > < i n t > 0 < / i n t > < / v a l u e > < / i t e m > < i t e m > < k e y > < s t r i n g > A p p < / s t r i n g > < / k e y > < v a l u e > < i n t > 1 < / i n t > < / v a l u e > < / i t e m > < i t e m > < k e y > < s t r i n g > U s a g e   ( m i n u t e s ) < / s t r i n g > < / k e y > < v a l u e > < i n t > 2 < / i n t > < / v a l u e > < / i t e m > < i t e m > < k e y > < s t r i n g > N o t i f i c a t i o n s < / s t r i n g > < / k e y > < v a l u e > < i n t > 3 < / i n t > < / v a l u e > < / i t e m > < i t e m > < k e y > < s t r i n g > T i m e s   O p e n e d < / 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 S h e e t 1 _ d f e c e e 9 e - 2 b 6 6 - 4 2 3 a - 9 3 8 8 - b 5 0 9 5 c 9 6 e 2 8 c , R a n g e , R a n g e 1 , T a b l e 1 < / C u s t o m C o n t e n t > < / G e m i n i > 
</file>

<file path=customXml/item12.xml>��< ? x m l   v e r s i o n = " 1 . 0 "   e n c o d i n g = " U T F - 1 6 " ? > < G e m i n i   x m l n s = " h t t p : / / g e m i n i / p i v o t c u s t o m i z a t i o n / T a b l e C o u n t I n S a n d b o x " > < C u s t o m C o n t e n t > 4 < / C u s t o m C o n t e n t > < / G e m i n i > 
</file>

<file path=customXml/item13.xml>��< ? x m l   v e r s i o n = " 1 . 0 "   e n c o d i n g = " U T F - 1 6 " ? > < G e m i n i   x m l n s = " h t t p : / / g e m i n i / p i v o t c u s t o m i z a t i o n / C l i e n t W i n d o w X M L " > < C u s t o m C o n t e n t > < ! [ C D A T A [ R a n g e 1 ] ] > < / C u s t o m C o n t e n t > < / G e m i n i > 
</file>

<file path=customXml/item14.xml>��< ? x m l   v e r s i o n = " 1 . 0 "   e n c o d i n g = " U T F - 1 6 " ? > < G e m i n i   x m l n s = " h t t p : / / g e m i n i / p i v o t c u s t o m i z a t i o n / T a b l e X M L _ R a n g 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 A p p < / s t r i n g > < / k e y > < v a l u e > < i n t > 7 4 < / i n t > < / v a l u e > < / i t e m > < i t e m > < k e y > < s t r i n g > U s a g e   ( m i n u t e s ) < / s t r i n g > < / k e y > < v a l u e > < i n t > 1 6 8 < / i n t > < / v a l u e > < / i t e m > < i t e m > < k e y > < s t r i n g > N o t i f i c a t i o n s < / s t r i n g > < / k e y > < v a l u e > < i n t > 1 4 2 < / i n t > < / v a l u e > < / i t e m > < i t e m > < k e y > < s t r i n g > T i m e s   O p e n e d < / s t r i n g > < / k e y > < v a l u e > < i n t > 1 5 3 < / i n t > < / v a l u e > < / i t e m > < i t e m > < k e y > < s t r i n g > W e e k   n u m b e r < / s t r i n g > < / k e y > < v a l u e > < i n t > 1 5 1 < / i n t > < / v a l u e > < / i t e m > < i t e m > < k e y > < s t r i n g > W e e k   n a m e < / s t r i n g > < / k e y > < v a l u e > < i n t > 1 3 3 < / i n t > < / v a l u e > < / i t e m > < / C o l u m n W i d t h s > < C o l u m n D i s p l a y I n d e x > < i t e m > < k e y > < s t r i n g > D a t e < / s t r i n g > < / k e y > < v a l u e > < i n t > 0 < / i n t > < / v a l u e > < / i t e m > < i t e m > < k e y > < s t r i n g > A p p < / s t r i n g > < / k e y > < v a l u e > < i n t > 1 < / i n t > < / v a l u e > < / i t e m > < i t e m > < k e y > < s t r i n g > U s a g e   ( m i n u t e s ) < / s t r i n g > < / k e y > < v a l u e > < i n t > 2 < / i n t > < / v a l u e > < / i t e m > < i t e m > < k e y > < s t r i n g > N o t i f i c a t i o n s < / s t r i n g > < / k e y > < v a l u e > < i n t > 3 < / i n t > < / v a l u e > < / i t e m > < i t e m > < k e y > < s t r i n g > T i m e s   O p e n e d < / s t r i n g > < / k e y > < v a l u e > < i n t > 4 < / i n t > < / v a l u e > < / i t e m > < i t e m > < k e y > < s t r i n g > W e e k   n u m b e r < / s t r i n g > < / k e y > < v a l u e > < i n t > 5 < / i n t > < / v a l u e > < / i t e m > < i t e m > < k e y > < s t r i n g > W e e k   n a m e < / 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7 5 8 5 8 5 0 4 - 7 8 7 c - 4 5 1 0 - 9 b b b - 4 b 5 b a 1 a 5 4 0 2 3 " > < C u s t o m C o n t e n t > < ! [ C D A T A [ < ? x m l   v e r s i o n = " 1 . 0 "   e n c o d i n g = " u t f - 1 6 " ? > < S e t t i n g s > < C a l c u l a t e d F i e l d s > < i t e m > < M e a s u r e N a m e > S u m   o f   N o t i f i c a t i o n s   2 < / M e a s u r e N a m e > < D i s p l a y N a m e > S u m   o f   N o t i f i c a t i o n s   2 < / D i s p l a y N a m e > < V i s i b l e > F a l s e < / V i s i b l e > < / i t e m > < / C a l c u l a t e d F i e l d s > < S A H o s t H a s h > 0 < / S A H o s t H a s h > < G e m i n i F i e l d L i s t V i s i b l e > T r u e < / G e m i n i F i e l d L i s t V i s i b l e > < / S e t t i n g s > ] ] > < / C u s t o m C o n t e n t > < / G e m i n i > 
</file>

<file path=customXml/item16.xml>��< ? x m l   v e r s i o n = " 1 . 0 "   e n c o d i n g = " U T F - 1 6 " ? > < G e m i n i   x m l n s = " h t t p : / / g e m i n i / p i v o t c u s t o m i z a t i o n / 2 5 8 c 3 9 0 7 - d c 5 7 - 4 2 1 1 - 9 7 1 4 - d d 2 2 f 5 3 6 b 7 9 7 " > < C u s t o m C o n t e n t > < ! [ C D A T A [ < ? x m l   v e r s i o n = " 1 . 0 "   e n c o d i n g = " u t f - 1 6 " ? > < S e t t i n g s > < C a l c u l a t e d F i e l d s > < i t e m > < M e a s u r e N a m e > S u m   o f   N o t i f i c a t i o n s   2 < / M e a s u r e N a m e > < D i s p l a y N a m e > S u m   o f   N o t i f i c a t i o n s   2 < / D i s p l a y N a m e > < V i s i b l e > F a l s e < / V i s i b l e > < / i t e m > < i t e m > < M e a s u r e N a m e > C o u n t   o f   N o t i f i c a t i o n s < / M e a s u r e N a m e > < D i s p l a y N a m e > C o u n t   o f   N o t i f i c a t i o n s < / D i s p l a y N a m e > < V i s i b l e > F a l s e < / V i s i b l e > < / i t e m > < / C a l c u l a t e d F i e l d s > < S A H o s t H a s h > 0 < / S A H o s t H a s h > < G e m i n i F i e l d L i s t V i s i b l e > T r u e < / G e m i n i F i e l d L i s t V i s i b l e > < / S e t t i n g s > ] ] > < / C u s t o m C o n t e n t > < / G e m i n i > 
</file>

<file path=customXml/item17.xml>��< ? x m l   v e r s i o n = " 1 . 0 "   e n c o d i n g = " U T F - 1 6 " ? > < G e m i n i   x m l n s = " h t t p : / / g e m i n i / p i v o t c u s t o m i z a t i o n / a 8 d 9 6 8 5 e - f 9 b f - 4 f 8 2 - 9 3 d 3 - 4 f 3 4 8 a 9 8 9 3 6 0 " > < C u s t o m C o n t e n t > < ! [ C D A T A [ < ? x m l   v e r s i o n = " 1 . 0 "   e n c o d i n g = " u t f - 1 6 " ? > < S e t t i n g s > < C a l c u l a t e d F i e l d s > < i t e m > < M e a s u r e N a m e > S u m   o f   N o t i f i c a t i o n s   2 < / M e a s u r e N a m e > < D i s p l a y N a m e > S u m   o f   N o t i f i c a t i o n s   2 < / D i s p l a y N a m e > < V i s i b l e > F a l s e < / V i s i b l e > < / i t e m > < i t e m > < M e a s u r e N a m e > C o u n t   o f   N o t i f i c a t i o n s < / M e a s u r e N a m e > < D i s p l a y N a m e > C o u n t   o f   N o t i f i c a t i o n s < / D i s p l a y N a m e > < V i s i b l e > F a l s e < / V i s i b l e > < / i t e m > < / C a l c u l a t e d F i e l d s > < S A H o s t H a s h > 0 < / S A H o s t H a s h > < G e m i n i F i e l d L i s t V i s i b l e > T r u e < / G e m i n i F i e l d L i s t V i s i b l e > < / S e t t i n g s > ] ] > < / C u s t o m C o n t e n t > < / G e m i n i > 
</file>

<file path=customXml/item18.xml>��< ? x m l   v e r s i o n = " 1 . 0 "   e n c o d i n g = " U T F - 1 6 " ? > < G e m i n i   x m l n s = " h t t p : / / g e m i n i / p i v o t c u s t o m i z a t i o n / d c 8 d 3 1 0 0 - 4 6 7 7 - 4 3 d 6 - 9 4 d 1 - b 3 4 6 5 a c a b e 7 3 " > < C u s t o m C o n t e n t > < ! [ C D A T A [ < ? x m l   v e r s i o n = " 1 . 0 "   e n c o d i n g = " u t f - 1 6 " ? > < S e t t i n g s > < C a l c u l a t e d F i e l d s > < i t e m > < M e a s u r e N a m e > S u m   o f   N o t i f i c a t i o n s   2 < / M e a s u r e N a m e > < D i s p l a y N a m e > S u m   o f   N o t i f i c a t i o n s   2 < / D i s p l a y N a m e > < V i s i b l e > F a l s e < / V i s i b l e > < / i t e m > < i t e m > < M e a s u r e N a m e > C o u n t   o f   N o t i f i c a t i o n s < / M e a s u r e N a m e > < D i s p l a y N a m e > C o u n t   o f   N o t i f i c a t i o n s < / D i s p l a y N a m e > < V i s i b l e > F a l s e < / V i s i b l e > < / i t e m > < i t e m > < M e a s u r e N a m e > S u m   o f   U s a g e   ( m i n u t e s )   3 < / M e a s u r e N a m e > < D i s p l a y N a m e > S u m   o f   U s a g e   ( m i n u t e s )   3 < / D i s p l a y N a m e > < V i s i b l e > F a l s e < / V i s i b l e > < / i t e m > < i t e m > < M e a s u r e N a m e > S u m   o f   W e e k   n u m b e r < / M e a s u r e N a m e > < D i s p l a y N a m e > S u m   o f   W e e k   n u m b e r < / 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h e e t 1 _ d f e c e e 9 e - 2 b 6 6 - 4 2 3 a - 9 3 8 8 - b 5 0 9 5 c 9 6 e 2 8 c & l t ; / K e y & g t ; & l t ; V a l u e   x m l n s : a = " h t t p : / / s c h e m a s . d a t a c o n t r a c t . o r g / 2 0 0 4 / 0 7 / M i c r o s o f t . A n a l y s i s S e r v i c e s . C o m m o n " & g t ; & l t ; a : H a s F o c u s & g t ; t r u e & l t ; / a : H a s F o c u s & g t ; & l t ; a : S i z e A t D p i 9 6 & g t ; 1 3 4 & l t ; / a : S i z e A t D p i 9 6 & g t ; & l t ; a : V i s i b l e & g t ; t r u e & l t ; / a : V i s i b l e & g t ; & l t ; / V a l u e & g t ; & l t ; / K e y V a l u e O f s t r i n g S a n d b o x E d i t o r . M e a s u r e G r i d S t a t e S c d E 3 5 R y & g t ; & l t ; K e y V a l u e O f s t r i n g S a n d b o x E d i t o r . M e a s u r e G r i d S t a t e S c d E 3 5 R y & g t ; & l t ; K e y & g t ; R a n g e & 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R a n g e 1 & l t ; / K e y & g t ; & l t ; V a l u e   x m l n s : a = " h t t p : / / s c h e m a s . d a t a c o n t r a c t . o r g / 2 0 0 4 / 0 7 / M i c r o s o f t . A n a l y s i s S e r v i c e s . C o m m o n " & g t ; & l t ; a : H a s F o c u s & g t ; t r u e & l t ; / a : H a s F o c u s & g t ; & l t ; a : S i z e A t D p i 9 6 & g t ; 1 2 7 & l t ; / a : S i z e A t D p i 9 6 & g t ; & l t ; a : V i s i b l e & g t ; t r u e & l t ; / a : V i s i b l e & g t ; & l t ; / V a l u e & g t ; & l t ; / K e y V a l u e O f s t r i n g S a n d b o x E d i t o r . M e a s u r e G r i d S t a t e S c d E 3 5 R y & g t ; & l t ; / A r r a y O f K e y V a l u e O f s t r i n g S a n d b o x E d i t o r . M e a s u r e G r i d S t a t e S c d E 3 5 R y & g t ; < / 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6 . 1 7 8 ] ] > < / C u s t o m C o n t e n t > < / G e m i n i > 
</file>

<file path=customXml/item22.xml>��< ? x m l   v e r s i o n = " 1 . 0 "   e n c o d i n g = " U T F - 1 6 " ? > < G e m i n i   x m l n s = " h t t p : / / g e m i n i / p i v o t c u s t o m i z a t i o n / L i n k e d T a b l e s " > < C u s t o m C o n t e n t > < ! [ C D A T A [ < L i n k e d T a b l e s   x m l n s : x s d = " h t t p : / / w w w . w 3 . o r g / 2 0 0 1 / X M L S c h e m a "   x m l n s : x s i = " h t t p : / / w w w . w 3 . o r g / 2 0 0 1 / X M L S c h e m a - i n s t a n c e " > < L i n k e d T a b l e L i s t > < L i n k e d T a b l e I n f o > < E x c e l T a b l e N a m e > T a b l e 1 < / E x c e l T a b l e N a m e > < L i n k e d C o l u m n L i s t   / > < U p d a t e N e e d e d > t r u e < / U p d a t e N e e d e d > < R o w C o u n t > 0 < / R o w C o u n t > < / L i n k e d T a b l e I n f o > < / L i n k e d T a b l e L i s t > < / L i n k e d T a b l e 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 2 0 2 5 - 0 1 - 2 8 T 1 1 : 2 5 : 1 0 . 9 6 4 8 0 8 4 + 0 1 : 0 0 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 C o l u m n s \ A p p < / K e y > < / a : K e y > < a : V a l u e   i : t y p e = " T a b l e W i d g e t B a s e V i e w S t a t e " / > < / a : K e y V a l u e O f D i a g r a m O b j e c t K e y a n y T y p e z b w N T n L X > < a : K e y V a l u e O f D i a g r a m O b j e c t K e y a n y T y p e z b w N T n L X > < a : K e y > < K e y > C o l u m n s \ U s a g e   ( m i n u t e s ) < / K e y > < / a : K e y > < a : V a l u e   i : t y p e = " T a b l e W i d g e t B a s e V i e w S t a t e " / > < / a : K e y V a l u e O f D i a g r a m O b j e c t K e y a n y T y p e z b w N T n L X > < a : K e y V a l u e O f D i a g r a m O b j e c t K e y a n y T y p e z b w N T n L X > < a : K e y > < K e y > C o l u m n s \ N o t i f i c a t i o n s < / K e y > < / a : K e y > < a : V a l u e   i : t y p e = " T a b l e W i d g e t B a s e V i e w S t a t e " / > < / a : K e y V a l u e O f D i a g r a m O b j e c t K e y a n y T y p e z b w N T n L X > < a : K e y V a l u e O f D i a g r a m O b j e c t K e y a n y T y p e z b w N T n L X > < a : K e y > < K e y > C o l u m n s \ T i m e s   O p e n e d 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 C o l u m n s \ A p p < / K e y > < / a : K e y > < a : V a l u e   i : t y p e = " T a b l e W i d g e t B a s e V i e w S t a t e " / > < / a : K e y V a l u e O f D i a g r a m O b j e c t K e y a n y T y p e z b w N T n L X > < a : K e y V a l u e O f D i a g r a m O b j e c t K e y a n y T y p e z b w N T n L X > < a : K e y > < K e y > C o l u m n s \ U s a g e   ( m i n u t e s ) < / K e y > < / a : K e y > < a : V a l u e   i : t y p e = " T a b l e W i d g e t B a s e V i e w S t a t e " / > < / a : K e y V a l u e O f D i a g r a m O b j e c t K e y a n y T y p e z b w N T n L X > < a : K e y V a l u e O f D i a g r a m O b j e c t K e y a n y T y p e z b w N T n L X > < a : K e y > < K e y > C o l u m n s \ N o t i f i c a t i o n s < / K e y > < / a : K e y > < a : V a l u e   i : t y p e = " T a b l e W i d g e t B a s e V i e w S t a t e " / > < / a : K e y V a l u e O f D i a g r a m O b j e c t K e y a n y T y p e z b w N T n L X > < a : K e y V a l u e O f D i a g r a m O b j e c t K e y a n y T y p e z b w N T n L X > < a : K e y > < K e y > C o l u m n s \ T i m e s   O p e n e d 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 C o l u m n s \ A p p < / K e y > < / a : K e y > < a : V a l u e   i : t y p e = " T a b l e W i d g e t B a s e V i e w S t a t e " / > < / a : K e y V a l u e O f D i a g r a m O b j e c t K e y a n y T y p e z b w N T n L X > < a : K e y V a l u e O f D i a g r a m O b j e c t K e y a n y T y p e z b w N T n L X > < a : K e y > < K e y > C o l u m n s \ U s a g e   ( m i n u t e s ) < / K e y > < / a : K e y > < a : V a l u e   i : t y p e = " T a b l e W i d g e t B a s e V i e w S t a t e " / > < / a : K e y V a l u e O f D i a g r a m O b j e c t K e y a n y T y p e z b w N T n L X > < a : K e y V a l u e O f D i a g r a m O b j e c t K e y a n y T y p e z b w N T n L X > < a : K e y > < K e y > C o l u m n s \ N o t i f i c a t i o n s < / K e y > < / a : K e y > < a : V a l u e   i : t y p e = " T a b l e W i d g e t B a s e V i e w S t a t e " / > < / a : K e y V a l u e O f D i a g r a m O b j e c t K e y a n y T y p e z b w N T n L X > < a : K e y V a l u e O f D i a g r a m O b j e c t K e y a n y T y p e z b w N T n L X > < a : K e y > < K e y > C o l u m n s \ T i m e s   O p e n e d < / K e y > < / a : K e y > < a : V a l u e   i : t y p e = " T a b l e W i d g e t B a s e V i e w S t a t e " / > < / a : K e y V a l u e O f D i a g r a m O b j e c t K e y a n y T y p e z b w N T n L X > < a : K e y V a l u e O f D i a g r a m O b j e c t K e y a n y T y p e z b w N T n L X > < a : K e y > < K e y > C o l u m n s \ W e e k   n u m b e r < / 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S h e e t 1 _ d f e c e e 9 e - 2 b 6 6 - 4 2 3 a - 9 3 8 8 - b 5 0 9 5 c 9 6 e 2 8 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 A p p < / s t r i n g > < / k e y > < v a l u e > < i n t > 7 4 < / i n t > < / v a l u e > < / i t e m > < i t e m > < k e y > < s t r i n g > U s a g e   ( m i n u t e s ) < / s t r i n g > < / k e y > < v a l u e > < i n t > 1 6 8 < / i n t > < / v a l u e > < / i t e m > < i t e m > < k e y > < s t r i n g > N o t i f i c a t i o n s < / s t r i n g > < / k e y > < v a l u e > < i n t > 1 4 2 < / i n t > < / v a l u e > < / i t e m > < i t e m > < k e y > < s t r i n g > T i m e s   O p e n e d < / s t r i n g > < / k e y > < v a l u e > < i n t > 1 5 3 < / i n t > < / v a l u e > < / i t e m > < / C o l u m n W i d t h s > < C o l u m n D i s p l a y I n d e x > < i t e m > < k e y > < s t r i n g > D a t e < / s t r i n g > < / k e y > < v a l u e > < i n t > 0 < / i n t > < / v a l u e > < / i t e m > < i t e m > < k e y > < s t r i n g > A p p < / s t r i n g > < / k e y > < v a l u e > < i n t > 1 < / i n t > < / v a l u e > < / i t e m > < i t e m > < k e y > < s t r i n g > U s a g e   ( m i n u t e s ) < / s t r i n g > < / k e y > < v a l u e > < i n t > 2 < / i n t > < / v a l u e > < / i t e m > < i t e m > < k e y > < s t r i n g > N o t i f i c a t i o n s < / s t r i n g > < / k e y > < v a l u e > < i n t > 3 < / i n t > < / v a l u e > < / i t e m > < i t e m > < k e y > < s t r i n g > T i m e s   O p e n e d < / 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R a n 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 i : t y p e = " S a n d b o x E d i t o r M e a s u r e G r i d K e y " & g t ; & l t ; T a b l e N a m e & g t ; R a n g e & l t ; / T a b l e N a m e & g t ; & l t ; / K e y & g t ; & l t ; M a i n t a i n e r 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A p p & l t ; / K e y & g t ; & l t ; / D i a g r a m O b j e c t K e y & g t ; & l t ; D i a g r a m O b j e c t K e y & g t ; & l t ; K e y & g t ; C o l u m n s \ U s a g e   ( m i n u t e s ) & l t ; / K e y & g t ; & l t ; / D i a g r a m O b j e c t K e y & g t ; & l t ; D i a g r a m O b j e c t K e y & g t ; & l t ; K e y & g t ; C o l u m n s \ N o t i f i c a t i o n s & l t ; / K e y & g t ; & l t ; / D i a g r a m O b j e c t K e y & g t ; & l t ; D i a g r a m O b j e c t K e y & g t ; & l t ; K e y & g t ; C o l u m n s \ T i m e s   O p e n e d & l t ; / K e y & g t ; & l t ; / D i a g r a m O b j e c t K e y & g t ; & l t ; D i a g r a m O b j e c t K e y & g t ; & l t ; K e y & g t ; M e a s u r e s \ S u m   o f   U s a g e   ( m i n u t e s ) & l t ; / K e y & g t ; & l t ; / D i a g r a m O b j e c t K e y & g t ; & l t ; D i a g r a m O b j e c t K e y & g t ; & l t ; K e y & g t ; M e a s u r e s \ S u m   o f   U s a g e   ( m i n u t e s ) \ T a g I n f o \ F o r m u l a & l t ; / K e y & g t ; & l t ; / D i a g r a m O b j e c t K e y & g t ; & l t ; D i a g r a m O b j e c t K e y & g t ; & l t ; K e y & g t ; M e a s u r e s \ S u m   o f   U s a g e   ( m i n u t e s ) \ T a g I n f o \ V a l u e & l t ; / K e y & g t ; & l t ; / D i a g r a m O b j e c t K e y & g t ; & l t ; D i a g r a m O b j e c t K e y & g t ; & l t ; K e y & g t ; L i n k s \ & a m p ; l t ; C o l u m n s \ S u m   o f   U s a g e   ( m i n u t e s ) & a m p ; g t ; - & a m p ; l t ; M e a s u r e s \ U s a g e   ( m i n u t e s ) & a m p ; g t ; & l t ; / K e y & g t ; & l t ; / D i a g r a m O b j e c t K e y & g t ; & l t ; D i a g r a m O b j e c t K e y & g t ; & l t ; K e y & g t ; L i n k s \ & a m p ; l t ; C o l u m n s \ S u m   o f   U s a g e   ( m i n u t e s ) & a m p ; g t ; - & a m p ; l t ; M e a s u r e s \ U s a g e   ( m i n u t e s ) & a m p ; g t ; \ C O L U M N & l t ; / K e y & g t ; & l t ; / D i a g r a m O b j e c t K e y & g t ; & l t ; D i a g r a m O b j e c t K e y & g t ; & l t ; K e y & g t ; L i n k s \ & a m p ; l t ; C o l u m n s \ S u m   o f   U s a g e   ( m i n u t e s ) & a m p ; g t ; - & a m p ; l t ; M e a s u r e s \ U s a g e   ( m i n u t 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A p p & l t ; / K e y & g t ; & l t ; / a : K e y & g t ; & l t ; a : V a l u e   i : t y p e = " M e a s u r e G r i d N o d e V i e w S t a t e " & g t ; & l t ; C o l u m n & g t ; 1 & l t ; / C o l u m n & g t ; & l t ; L a y e d O u t & g t ; t r u e & l t ; / L a y e d O u t & g t ; & l t ; / a : V a l u e & g t ; & l t ; / a : K e y V a l u e O f D i a g r a m O b j e c t K e y a n y T y p e z b w N T n L X & g t ; & l t ; a : K e y V a l u e O f D i a g r a m O b j e c t K e y a n y T y p e z b w N T n L X & g t ; & l t ; a : K e y & g t ; & l t ; K e y & g t ; C o l u m n s \ U s a g e   ( m i n u t e s ) & l t ; / K e y & g t ; & l t ; / a : K e y & g t ; & l t ; a : V a l u e   i : t y p e = " M e a s u r e G r i d N o d e V i e w S t a t e " & g t ; & l t ; C o l u m n & g t ; 2 & l t ; / C o l u m n & g t ; & l t ; L a y e d O u t & g t ; t r u e & l t ; / L a y e d O u t & g t ; & l t ; / a : V a l u e & g t ; & l t ; / a : K e y V a l u e O f D i a g r a m O b j e c t K e y a n y T y p e z b w N T n L X & g t ; & l t ; a : K e y V a l u e O f D i a g r a m O b j e c t K e y a n y T y p e z b w N T n L X & g t ; & l t ; a : K e y & g t ; & l t ; K e y & g t ; C o l u m n s \ N o t i f i c a t i o n s & l t ; / K e y & g t ; & l t ; / a : K e y & g t ; & l t ; a : V a l u e   i : t y p e = " M e a s u r e G r i d N o d e V i e w S t a t e " & g t ; & l t ; C o l u m n & g t ; 3 & l t ; / C o l u m n & g t ; & l t ; L a y e d O u t & g t ; t r u e & l t ; / L a y e d O u t & g t ; & l t ; / a : V a l u e & g t ; & l t ; / a : K e y V a l u e O f D i a g r a m O b j e c t K e y a n y T y p e z b w N T n L X & g t ; & l t ; a : K e y V a l u e O f D i a g r a m O b j e c t K e y a n y T y p e z b w N T n L X & g t ; & l t ; a : K e y & g t ; & l t ; K e y & g t ; C o l u m n s \ T i m e s   O p e n e d & l t ; / K e y & g t ; & l t ; / a : K e y & g t ; & l t ; a : V a l u e   i : t y p e = " M e a s u r e G r i d N o d e V i e w S t a t e " & g t ; & l t ; C o l u m n & g t ; 4 & l t ; / C o l u m n & g t ; & l t ; L a y e d O u t & g t ; t r u e & l t ; / L a y e d O u t & g t ; & l t ; / a : V a l u e & g t ; & l t ; / a : K e y V a l u e O f D i a g r a m O b j e c t K e y a n y T y p e z b w N T n L X & g t ; & l t ; a : K e y V a l u e O f D i a g r a m O b j e c t K e y a n y T y p e z b w N T n L X & g t ; & l t ; a : K e y & g t ; & l t ; K e y & g t ; M e a s u r e s \ S u m   o f   U s a g e   ( m i n u t e s ) & l t ; / K e y & g t ; & l t ; / a : K e y & g t ; & l t ; a : V a l u e   i : t y p e = " M e a s u r e G r i d N o d e V i e w S t a t e " & g t ; & l t ; C o l u m n & g t ; 2 & l t ; / C o l u m n & g t ; & l t ; L a y e d O u t & g t ; t r u e & l t ; / L a y e d O u t & g t ; & l t ; W a s U I I n v i s i b l e & g t ; t r u e & l t ; / W a s U I I n v i s i b l e & g t ; & l t ; / a : V a l u e & g t ; & l t ; / a : K e y V a l u e O f D i a g r a m O b j e c t K e y a n y T y p e z b w N T n L X & g t ; & l t ; a : K e y V a l u e O f D i a g r a m O b j e c t K e y a n y T y p e z b w N T n L X & g t ; & l t ; a : K e y & g t ; & l t ; K e y & g t ; M e a s u r e s \ S u m   o f   U s a g e   ( m i n u t e s ) \ T a g I n f o \ F o r m u l a & l t ; / K e y & g t ; & l t ; / a : K e y & g t ; & l t ; a : V a l u e   i : t y p e = " M e a s u r e G r i d V i e w S t a t e I D i a g r a m T a g A d d i t i o n a l I n f o " / & g t ; & l t ; / a : K e y V a l u e O f D i a g r a m O b j e c t K e y a n y T y p e z b w N T n L X & g t ; & l t ; a : K e y V a l u e O f D i a g r a m O b j e c t K e y a n y T y p e z b w N T n L X & g t ; & l t ; a : K e y & g t ; & l t ; K e y & g t ; M e a s u r e s \ S u m   o f   U s a g e   ( m i n u t e s ) \ T a g I n f o \ V a l u e & l t ; / K e y & g t ; & l t ; / a : K e y & g t ; & l t ; a : V a l u e   i : t y p e = " M e a s u r e G r i d V i e w S t a t e I D i a g r a m T a g A d d i t i o n a l I n f o " / & g t ; & l t ; / a : K e y V a l u e O f D i a g r a m O b j e c t K e y a n y T y p e z b w N T n L X & g t ; & l t ; a : K e y V a l u e O f D i a g r a m O b j e c t K e y a n y T y p e z b w N T n L X & g t ; & l t ; a : K e y & g t ; & l t ; K e y & g t ; L i n k s \ & a m p ; l t ; C o l u m n s \ S u m   o f   U s a g e   ( m i n u t e s ) & a m p ; g t ; - & a m p ; l t ; M e a s u r e s \ U s a g e   ( m i n u t e s ) & a m p ; g t ; & l t ; / K e y & g t ; & l t ; / a : K e y & g t ; & l t ; a : V a l u e   i : t y p e = " M e a s u r e G r i d V i e w S t a t e I D i a g r a m L i n k " / & g t ; & l t ; / a : K e y V a l u e O f D i a g r a m O b j e c t K e y a n y T y p e z b w N T n L X & g t ; & l t ; a : K e y V a l u e O f D i a g r a m O b j e c t K e y a n y T y p e z b w N T n L X & g t ; & l t ; a : K e y & g t ; & l t ; K e y & g t ; L i n k s \ & a m p ; l t ; C o l u m n s \ S u m   o f   U s a g e   ( m i n u t e s ) & a m p ; g t ; - & a m p ; l t ; M e a s u r e s \ U s a g e   ( m i n u t e s ) & a m p ; g t ; \ C O L U M N & l t ; / K e y & g t ; & l t ; / a : K e y & g t ; & l t ; a : V a l u e   i : t y p e = " M e a s u r e G r i d V i e w S t a t e I D i a g r a m L i n k E n d p o i n t " / & g t ; & l t ; / a : K e y V a l u e O f D i a g r a m O b j e c t K e y a n y T y p e z b w N T n L X & g t ; & l t ; a : K e y V a l u e O f D i a g r a m O b j e c t K e y a n y T y p e z b w N T n L X & g t ; & l t ; a : K e y & g t ; & l t ; K e y & g t ; L i n k s \ & a m p ; l t ; C o l u m n s \ S u m   o f   U s a g e   ( m i n u t e s ) & a m p ; g t ; - & a m p ; l t ; M e a s u r e s \ U s a g e   ( m i n u t e s ) & a m p ; g t ; \ M E A S U R E & l t ; / K e y & g t ; & l t ; / a : K e y & g t ; & l t ; a : V a l u e   i : t y p e = " M e a s u r e G r i d V i e w S t a t e I D i a g r a m L i n k E n d p o i n t " / & g t ; & l t ; / a : K e y V a l u e O f D i a g r a m O b j e c t K e y a n y T y p e z b w N T n L X & g t ; & l t ; / V i e w S t a t e s & g t ; & l t ; / D i a g r a m M a n a g e r . S e r i a l i z a b l e D i a g r a m & g t ; & l t ; D i a g r a m M a n a g e r . S e r i a l i z a b l e D i a g r a m & g t ; & l t ; A d a p t e r   i : t y p e = " M e a s u r e D i a g r a m S a n d b o x A d a p t e r " & g t ; & l t ; T a b l e N a m e & g t ; S h e e t 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 i : t y p e = " S a n d b o x E d i t o r M e a s u r e G r i d K e y " & g t ; & l t ; T a b l e N a m e & g t ; S h e e t 1 & l t ; / T a b l e N a m e & g t ; & l t ; / K e y & g t ; & l t ; M a i n t a i n e r 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 N o t i f i c a t i o n s & l t ; / K e y & g t ; & l t ; / D i a g r a m O b j e c t K e y & g t ; & l t ; D i a g r a m O b j e c t K e y & g t ; & l t ; K e y & g t ; M e a s u r e s \ S u m   o f   N o t i f i c a t i o n s \ T a g I n f o \ F o r m u l a & l t ; / K e y & g t ; & l t ; / D i a g r a m O b j e c t K e y & g t ; & l t ; D i a g r a m O b j e c t K e y & g t ; & l t ; K e y & g t ; M e a s u r e s \ S u m   o f   N o t i f i c a t i o n s \ T a g I n f o \ V a l u e & l t ; / K e y & g t ; & l t ; / D i a g r a m O b j e c t K e y & g t ; & l t ; D i a g r a m O b j e c t K e y & g t ; & l t ; K e y & g t ; C o l u m n s \ D a t e & l t ; / K e y & g t ; & l t ; / D i a g r a m O b j e c t K e y & g t ; & l t ; D i a g r a m O b j e c t K e y & g t ; & l t ; K e y & g t ; C o l u m n s \ A p p & l t ; / K e y & g t ; & l t ; / D i a g r a m O b j e c t K e y & g t ; & l t ; D i a g r a m O b j e c t K e y & g t ; & l t ; K e y & g t ; C o l u m n s \ U s a g e   ( m i n u t e s ) & l t ; / K e y & g t ; & l t ; / D i a g r a m O b j e c t K e y & g t ; & l t ; D i a g r a m O b j e c t K e y & g t ; & l t ; K e y & g t ; C o l u m n s \ N o t i f i c a t i o n s & l t ; / K e y & g t ; & l t ; / D i a g r a m O b j e c t K e y & g t ; & l t ; D i a g r a m O b j e c t K e y & g t ; & l t ; K e y & g t ; C o l u m n s \ T i m e s   O p e n e d & l t ; / K e y & g t ; & l t ; / D i a g r a m O b j e c t K e y & g t ; & l t ; D i a g r a m O b j e c t K e y & g t ; & l t ; K e y & g t ; L i n k s \ & a m p ; l t ; C o l u m n s \ S u m   o f   N o t i f i c a t i o n s & a m p ; g t ; - & a m p ; l t ; M e a s u r e s \ N o t i f i c a t i o n s & a m p ; g t ; & l t ; / K e y & g t ; & l t ; / D i a g r a m O b j e c t K e y & g t ; & l t ; D i a g r a m O b j e c t K e y & g t ; & l t ; K e y & g t ; L i n k s \ & a m p ; l t ; C o l u m n s \ S u m   o f   N o t i f i c a t i o n s & a m p ; g t ; - & a m p ; l t ; M e a s u r e s \ N o t i f i c a t i o n s & a m p ; g t ; \ C O L U M N & l t ; / K e y & g t ; & l t ; / D i a g r a m O b j e c t K e y & g t ; & l t ; D i a g r a m O b j e c t K e y & g t ; & l t ; K e y & g t ; L i n k s \ & a m p ; l t ; C o l u m n s \ S u m   o f   N o t i f i c a t i o n s & a m p ; g t ; - & a m p ; l t ; M e a s u r e s \ N o t i f i c a t i o n 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 N o t i f i c a t i o n s & l t ; / K e y & g t ; & l t ; / a : K e y & g t ; & l t ; a : V a l u e   i : t y p e = " M e a s u r e G r i d N o d e V i e w S t a t e " & g t ; & l t ; C o l u m n & g t ; 3 & l t ; / C o l u m n & g t ; & l t ; L a y e d O u t & g t ; t r u e & l t ; / L a y e d O u t & g t ; & l t ; W a s U I I n v i s i b l e & g t ; t r u e & l t ; / W a s U I I n v i s i b l e & g t ; & l t ; / a : V a l u e & g t ; & l t ; / a : K e y V a l u e O f D i a g r a m O b j e c t K e y a n y T y p e z b w N T n L X & g t ; & l t ; a : K e y V a l u e O f D i a g r a m O b j e c t K e y a n y T y p e z b w N T n L X & g t ; & l t ; a : K e y & g t ; & l t ; K e y & g t ; M e a s u r e s \ S u m   o f   N o t i f i c a t i o n s \ T a g I n f o \ F o r m u l a & l t ; / K e y & g t ; & l t ; / a : K e y & g t ; & l t ; a : V a l u e   i : t y p e = " M e a s u r e G r i d V i e w S t a t e I D i a g r a m T a g A d d i t i o n a l I n f o " / & g t ; & l t ; / a : K e y V a l u e O f D i a g r a m O b j e c t K e y a n y T y p e z b w N T n L X & g t ; & l t ; a : K e y V a l u e O f D i a g r a m O b j e c t K e y a n y T y p e z b w N T n L X & g t ; & l t ; a : K e y & g t ; & l t ; K e y & g t ; M e a s u r e s \ S u m   o f   N o t i f i c a t i o n s \ T a g I n f o \ V a l u e & l t ; / K e y & g t ; & l t ; / a : K e y & g t ; & l t ; a : V a l u e 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A p p & l t ; / K e y & g t ; & l t ; / a : K e y & g t ; & l t ; a : V a l u e   i : t y p e = " M e a s u r e G r i d N o d e V i e w S t a t e " & g t ; & l t ; C o l u m n & g t ; 1 & l t ; / C o l u m n & g t ; & l t ; L a y e d O u t & g t ; t r u e & l t ; / L a y e d O u t & g t ; & l t ; / a : V a l u e & g t ; & l t ; / a : K e y V a l u e O f D i a g r a m O b j e c t K e y a n y T y p e z b w N T n L X & g t ; & l t ; a : K e y V a l u e O f D i a g r a m O b j e c t K e y a n y T y p e z b w N T n L X & g t ; & l t ; a : K e y & g t ; & l t ; K e y & g t ; C o l u m n s \ U s a g e   ( m i n u t e s ) & l t ; / K e y & g t ; & l t ; / a : K e y & g t ; & l t ; a : V a l u e   i : t y p e = " M e a s u r e G r i d N o d e V i e w S t a t e " & g t ; & l t ; C o l u m n & g t ; 2 & l t ; / C o l u m n & g t ; & l t ; L a y e d O u t & g t ; t r u e & l t ; / L a y e d O u t & g t ; & l t ; / a : V a l u e & g t ; & l t ; / a : K e y V a l u e O f D i a g r a m O b j e c t K e y a n y T y p e z b w N T n L X & g t ; & l t ; a : K e y V a l u e O f D i a g r a m O b j e c t K e y a n y T y p e z b w N T n L X & g t ; & l t ; a : K e y & g t ; & l t ; K e y & g t ; C o l u m n s \ N o t i f i c a t i o n s & l t ; / K e y & g t ; & l t ; / a : K e y & g t ; & l t ; a : V a l u e   i : t y p e = " M e a s u r e G r i d N o d e V i e w S t a t e " & g t ; & l t ; C o l u m n & g t ; 3 & l t ; / C o l u m n & g t ; & l t ; L a y e d O u t & g t ; t r u e & l t ; / L a y e d O u t & g t ; & l t ; / a : V a l u e & g t ; & l t ; / a : K e y V a l u e O f D i a g r a m O b j e c t K e y a n y T y p e z b w N T n L X & g t ; & l t ; a : K e y V a l u e O f D i a g r a m O b j e c t K e y a n y T y p e z b w N T n L X & g t ; & l t ; a : K e y & g t ; & l t ; K e y & g t ; C o l u m n s \ T i m e s   O p e n e d & l t ; / K e y & g t ; & l t ; / a : K e y & g t ; & l t ; a : V a l u e   i : t y p e = " M e a s u r e G r i d N o d e V i e w S t a t e " & g t ; & l t ; C o l u m n & g t ; 4 & l t ; / C o l u m n & g t ; & l t ; L a y e d O u t & g t ; t r u e & l t ; / L a y e d O u t & g t ; & l t ; / a : V a l u e & g t ; & l t ; / a : K e y V a l u e O f D i a g r a m O b j e c t K e y a n y T y p e z b w N T n L X & g t ; & l t ; a : K e y V a l u e O f D i a g r a m O b j e c t K e y a n y T y p e z b w N T n L X & g t ; & l t ; a : K e y & g t ; & l t ; K e y & g t ; L i n k s \ & a m p ; l t ; C o l u m n s \ S u m   o f   N o t i f i c a t i o n s & a m p ; g t ; - & a m p ; l t ; M e a s u r e s \ N o t i f i c a t i o n s & a m p ; g t ; & l t ; / K e y & g t ; & l t ; / a : K e y & g t ; & l t ; a : V a l u e   i : t y p e = " M e a s u r e G r i d V i e w S t a t e I D i a g r a m L i n k " / & g t ; & l t ; / a : K e y V a l u e O f D i a g r a m O b j e c t K e y a n y T y p e z b w N T n L X & g t ; & l t ; a : K e y V a l u e O f D i a g r a m O b j e c t K e y a n y T y p e z b w N T n L X & g t ; & l t ; a : K e y & g t ; & l t ; K e y & g t ; L i n k s \ & a m p ; l t ; C o l u m n s \ S u m   o f   N o t i f i c a t i o n s & a m p ; g t ; - & a m p ; l t ; M e a s u r e s \ N o t i f i c a t i o n s & a m p ; g t ; \ C O L U M N & l t ; / K e y & g t ; & l t ; / a : K e y & g t ; & l t ; a : V a l u e   i : t y p e = " M e a s u r e G r i d V i e w S t a t e I D i a g r a m L i n k E n d p o i n t " / & g t ; & l t ; / a : K e y V a l u e O f D i a g r a m O b j e c t K e y a n y T y p e z b w N T n L X & g t ; & l t ; a : K e y V a l u e O f D i a g r a m O b j e c t K e y a n y T y p e z b w N T n L X & g t ; & l t ; a : K e y & g t ; & l t ; K e y & g t ; L i n k s \ & a m p ; l t ; C o l u m n s \ S u m   o f   N o t i f i c a t i o n s & a m p ; g t ; - & a m p ; l t ; M e a s u r e s \ N o t i f i c a t i o n s & a m p ; g t ; \ M E A S U R E & l t ; / K e y & g t ; & l t ; / a : K e y & g t ; & l t ; a : V a l u e   i : t y p e = " M e a s u r e G r i d V i e w S t a t e I D i a g r a m L i n k E n d p o i n t " / & g t ; & l t ; / a : K e y V a l u e O f D i a g r a m O b j e c t K e y a n y T y p e z b w N T n L X & g t ; & l t ; / V i e w S t a t e s & g t ; & l t ; / D i a g r a m M a n a g e r . S e r i a l i z a b l e D i a g r a m & g t ; & l t ; D i a g r a m M a n a g e r . S e r i a l i z a b l e D i a g r a m & g t ; & l t ; A d a p t e r   i : t y p e = " M e a s u r e D i a g r a m S a n d b o x A d a p t e r " & g t ; & l t ; T a b l e N a m e & g t ; R a n g 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 i : t y p e = " S a n d b o x E d i t o r M e a s u r e G r i d K e y " & g t ; & l t ; T a b l e N a m e & g t ; R a n g e 1 & l t ; / T a b l e N a m e & g t ; & l t ; / K e y & g t ; & l t ; M a i n t a i n e r 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 U s a g e   ( m i n u t e s )   2 & l t ; / K e y & g t ; & l t ; / D i a g r a m O b j e c t K e y & g t ; & l t ; D i a g r a m O b j e c t K e y & g t ; & l t ; K e y & g t ; M e a s u r e s \ S u m   o f   U s a g e   ( m i n u t e s )   2 \ T a g I n f o \ F o r m u l a & l t ; / K e y & g t ; & l t ; / D i a g r a m O b j e c t K e y & g t ; & l t ; D i a g r a m O b j e c t K e y & g t ; & l t ; K e y & g t ; M e a s u r e s \ S u m   o f   U s a g e   ( m i n u t e s )   2 \ T a g I n f o \ V a l u e & l t ; / K e y & g t ; & l t ; / D i a g r a m O b j e c t K e y & g t ; & l t ; D i a g r a m O b j e c t K e y & g t ; & l t ; K e y & g t ; M e a s u r e s \ S u m   o f   T i m e s   O p e n e d & l t ; / K e y & g t ; & l t ; / D i a g r a m O b j e c t K e y & g t ; & l t ; D i a g r a m O b j e c t K e y & g t ; & l t ; K e y & g t ; M e a s u r e s \ S u m   o f   T i m e s   O p e n e d \ T a g I n f o \ F o r m u l a & l t ; / K e y & g t ; & l t ; / D i a g r a m O b j e c t K e y & g t ; & l t ; D i a g r a m O b j e c t K e y & g t ; & l t ; K e y & g t ; M e a s u r e s \ S u m   o f   T i m e s   O p e n e d \ T a g I n f o \ V a l u e & l t ; / K e y & g t ; & l t ; / D i a g r a m O b j e c t K e y & g t ; & l t ; D i a g r a m O b j e c t K e y & g t ; & l t ; K e y & g t ; C o l u m n s \ D a t e & l t ; / K e y & g t ; & l t ; / D i a g r a m O b j e c t K e y & g t ; & l t ; D i a g r a m O b j e c t K e y & g t ; & l t ; K e y & g t ; C o l u m n s \ A p p & l t ; / K e y & g t ; & l t ; / D i a g r a m O b j e c t K e y & g t ; & l t ; D i a g r a m O b j e c t K e y & g t ; & l t ; K e y & g t ; C o l u m n s \ U s a g e   ( m i n u t e s ) & l t ; / K e y & g t ; & l t ; / D i a g r a m O b j e c t K e y & g t ; & l t ; D i a g r a m O b j e c t K e y & g t ; & l t ; K e y & g t ; C o l u m n s \ N o t i f i c a t i o n s & l t ; / K e y & g t ; & l t ; / D i a g r a m O b j e c t K e y & g t ; & l t ; D i a g r a m O b j e c t K e y & g t ; & l t ; K e y & g t ; C o l u m n s \ T i m e s   O p e n e d & l t ; / K e y & g t ; & l t ; / D i a g r a m O b j e c t K e y & g t ; & l t ; D i a g r a m O b j e c t K e y & g t ; & l t ; K e y & g t ; C o l u m n s \ W e e k   n u m b e r & l t ; / K e y & g t ; & l t ; / D i a g r a m O b j e c t K e y & g t ; & l t ; D i a g r a m O b j e c t K e y & g t ; & l t ; K e y & g t ; C o l u m n s \ W e e k   n a m e & l t ; / K e y & g t ; & l t ; / D i a g r a m O b j e c t K e y & g t ; & l t ; D i a g r a m O b j e c t K e y & g t ; & l t ; K e y & g t ; L i n k s \ & a m p ; l t ; C o l u m n s \ S u m   o f   U s a g e   ( m i n u t e s )   2 & a m p ; g t ; - & a m p ; l t ; M e a s u r e s \ U s a g e   ( m i n u t e s ) & a m p ; g t ; & l t ; / K e y & g t ; & l t ; / D i a g r a m O b j e c t K e y & g t ; & l t ; D i a g r a m O b j e c t K e y & g t ; & l t ; K e y & g t ; L i n k s \ & a m p ; l t ; C o l u m n s \ S u m   o f   U s a g e   ( m i n u t e s )   2 & a m p ; g t ; - & a m p ; l t ; M e a s u r e s \ U s a g e   ( m i n u t e s ) & a m p ; g t ; \ C O L U M N & l t ; / K e y & g t ; & l t ; / D i a g r a m O b j e c t K e y & g t ; & l t ; D i a g r a m O b j e c t K e y & g t ; & l t ; K e y & g t ; L i n k s \ & a m p ; l t ; C o l u m n s \ S u m   o f   U s a g e   ( m i n u t e s )   2 & a m p ; g t ; - & a m p ; l t ; M e a s u r e s \ U s a g e   ( m i n u t e s ) & a m p ; g t ; \ M E A S U R E & l t ; / K e y & g t ; & l t ; / D i a g r a m O b j e c t K e y & g t ; & l t ; D i a g r a m O b j e c t K e y & g t ; & l t ; K e y & g t ; L i n k s \ & a m p ; l t ; C o l u m n s \ S u m   o f   T i m e s   O p e n e d & a m p ; g t ; - & a m p ; l t ; M e a s u r e s \ T i m e s   O p e n e d & a m p ; g t ; & l t ; / K e y & g t ; & l t ; / D i a g r a m O b j e c t K e y & g t ; & l t ; D i a g r a m O b j e c t K e y & g t ; & l t ; K e y & g t ; L i n k s \ & a m p ; l t ; C o l u m n s \ S u m   o f   T i m e s   O p e n e d & a m p ; g t ; - & a m p ; l t ; M e a s u r e s \ T i m e s   O p e n e d & a m p ; g t ; \ C O L U M N & l t ; / K e y & g t ; & l t ; / D i a g r a m O b j e c t K e y & g t ; & l t ; D i a g r a m O b j e c t K e y & g t ; & l t ; K e y & g t ; L i n k s \ & a m p ; l t ; C o l u m n s \ S u m   o f   T i m e s   O p e n e d & a m p ; g t ; - & a m p ; l t ; M e a s u r e s \ T i m e s   O p e n 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 U s a g e   ( m i n u t e s )   2 & l t ; / K e y & g t ; & l t ; / a : K e y & g t ; & l t ; a : V a l u e   i : t y p e = " M e a s u r e G r i d N o d e V i e w S t a t e " & g t ; & l t ; C o l u m n & g t ; 2 & l t ; / C o l u m n & g t ; & l t ; L a y e d O u t & g t ; t r u e & l t ; / L a y e d O u t & g t ; & l t ; W a s U I I n v i s i b l e & g t ; t r u e & l t ; / W a s U I I n v i s i b l e & g t ; & l t ; / a : V a l u e & g t ; & l t ; / a : K e y V a l u e O f D i a g r a m O b j e c t K e y a n y T y p e z b w N T n L X & g t ; & l t ; a : K e y V a l u e O f D i a g r a m O b j e c t K e y a n y T y p e z b w N T n L X & g t ; & l t ; a : K e y & g t ; & l t ; K e y & g t ; M e a s u r e s \ S u m   o f   U s a g e   ( m i n u t e s )   2 \ T a g I n f o \ F o r m u l a & l t ; / K e y & g t ; & l t ; / a : K e y & g t ; & l t ; a : V a l u e   i : t y p e = " M e a s u r e G r i d V i e w S t a t e I D i a g r a m T a g A d d i t i o n a l I n f o " / & g t ; & l t ; / a : K e y V a l u e O f D i a g r a m O b j e c t K e y a n y T y p e z b w N T n L X & g t ; & l t ; a : K e y V a l u e O f D i a g r a m O b j e c t K e y a n y T y p e z b w N T n L X & g t ; & l t ; a : K e y & g t ; & l t ; K e y & g t ; M e a s u r e s \ S u m   o f   U s a g e   ( m i n u t e s )   2 \ T a g I n f o \ V a l u e & l t ; / K e y & g t ; & l t ; / a : K e y & g t ; & l t ; a : V a l u e   i : t y p e = " M e a s u r e G r i d V i e w S t a t e I D i a g r a m T a g A d d i t i o n a l I n f o " / & g t ; & l t ; / a : K e y V a l u e O f D i a g r a m O b j e c t K e y a n y T y p e z b w N T n L X & g t ; & l t ; a : K e y V a l u e O f D i a g r a m O b j e c t K e y a n y T y p e z b w N T n L X & g t ; & l t ; a : K e y & g t ; & l t ; K e y & g t ; M e a s u r e s \ S u m   o f   T i m e s   O p e n e d & l t ; / K e y & g t ; & l t ; / a : K e y & g t ; & l t ; a : V a l u e   i : t y p e = " M e a s u r e G r i d N o d e V i e w S t a t e " & g t ; & l t ; C o l u m n & g t ; 4 & l t ; / C o l u m n & g t ; & l t ; L a y e d O u t & g t ; t r u e & l t ; / L a y e d O u t & g t ; & l t ; W a s U I I n v i s i b l e & g t ; t r u e & l t ; / W a s U I I n v i s i b l e & g t ; & l t ; / a : V a l u e & g t ; & l t ; / a : K e y V a l u e O f D i a g r a m O b j e c t K e y a n y T y p e z b w N T n L X & g t ; & l t ; a : K e y V a l u e O f D i a g r a m O b j e c t K e y a n y T y p e z b w N T n L X & g t ; & l t ; a : K e y & g t ; & l t ; K e y & g t ; M e a s u r e s \ S u m   o f   T i m e s   O p e n e d \ T a g I n f o \ F o r m u l a & l t ; / K e y & g t ; & l t ; / a : K e y & g t ; & l t ; a : V a l u e   i : t y p e = " M e a s u r e G r i d V i e w S t a t e I D i a g r a m T a g A d d i t i o n a l I n f o " / & g t ; & l t ; / a : K e y V a l u e O f D i a g r a m O b j e c t K e y a n y T y p e z b w N T n L X & g t ; & l t ; a : K e y V a l u e O f D i a g r a m O b j e c t K e y a n y T y p e z b w N T n L X & g t ; & l t ; a : K e y & g t ; & l t ; K e y & g t ; M e a s u r e s \ S u m   o f   T i m e s   O p e n e d \ T a g I n f o \ V a l u e & l t ; / K e y & g t ; & l t ; / a : K e y & g t ; & l t ; a : V a l u e 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A p p & l t ; / K e y & g t ; & l t ; / a : K e y & g t ; & l t ; a : V a l u e   i : t y p e = " M e a s u r e G r i d N o d e V i e w S t a t e " & g t ; & l t ; C o l u m n & g t ; 1 & l t ; / C o l u m n & g t ; & l t ; L a y e d O u t & g t ; t r u e & l t ; / L a y e d O u t & g t ; & l t ; / a : V a l u e & g t ; & l t ; / a : K e y V a l u e O f D i a g r a m O b j e c t K e y a n y T y p e z b w N T n L X & g t ; & l t ; a : K e y V a l u e O f D i a g r a m O b j e c t K e y a n y T y p e z b w N T n L X & g t ; & l t ; a : K e y & g t ; & l t ; K e y & g t ; C o l u m n s \ U s a g e   ( m i n u t e s ) & l t ; / K e y & g t ; & l t ; / a : K e y & g t ; & l t ; a : V a l u e   i : t y p e = " M e a s u r e G r i d N o d e V i e w S t a t e " & g t ; & l t ; C o l u m n & g t ; 2 & l t ; / C o l u m n & g t ; & l t ; L a y e d O u t & g t ; t r u e & l t ; / L a y e d O u t & g t ; & l t ; / a : V a l u e & g t ; & l t ; / a : K e y V a l u e O f D i a g r a m O b j e c t K e y a n y T y p e z b w N T n L X & g t ; & l t ; a : K e y V a l u e O f D i a g r a m O b j e c t K e y a n y T y p e z b w N T n L X & g t ; & l t ; a : K e y & g t ; & l t ; K e y & g t ; C o l u m n s \ N o t i f i c a t i o n s & l t ; / K e y & g t ; & l t ; / a : K e y & g t ; & l t ; a : V a l u e   i : t y p e = " M e a s u r e G r i d N o d e V i e w S t a t e " & g t ; & l t ; C o l u m n & g t ; 3 & l t ; / C o l u m n & g t ; & l t ; L a y e d O u t & g t ; t r u e & l t ; / L a y e d O u t & g t ; & l t ; / a : V a l u e & g t ; & l t ; / a : K e y V a l u e O f D i a g r a m O b j e c t K e y a n y T y p e z b w N T n L X & g t ; & l t ; a : K e y V a l u e O f D i a g r a m O b j e c t K e y a n y T y p e z b w N T n L X & g t ; & l t ; a : K e y & g t ; & l t ; K e y & g t ; C o l u m n s \ T i m e s   O p e n e d & l t ; / K e y & g t ; & l t ; / a : K e y & g t ; & l t ; a : V a l u e   i : t y p e = " M e a s u r e G r i d N o d e V i e w S t a t e " & g t ; & l t ; C o l u m n & g t ; 4 & l t ; / C o l u m n & g t ; & l t ; L a y e d O u t & g t ; t r u e & l t ; / L a y e d O u t & g t ; & l t ; / a : V a l u e & g t ; & l t ; / a : K e y V a l u e O f D i a g r a m O b j e c t K e y a n y T y p e z b w N T n L X & g t ; & l t ; a : K e y V a l u e O f D i a g r a m O b j e c t K e y a n y T y p e z b w N T n L X & g t ; & l t ; a : K e y & g t ; & l t ; K e y & g t ; C o l u m n s \ W e e k   n u m b e r & l t ; / K e y & g t ; & l t ; / a : K e y & g t ; & l t ; a : V a l u e   i : t y p e = " M e a s u r e G r i d N o d e V i e w S t a t e " & g t ; & l t ; C o l u m n & g t ; 5 & l t ; / C o l u m n & g t ; & l t ; L a y e d O u t & g t ; t r u e & l t ; / L a y e d O u t & g t ; & l t ; / a : V a l u e & g t ; & l t ; / a : K e y V a l u e O f D i a g r a m O b j e c t K e y a n y T y p e z b w N T n L X & g t ; & l t ; a : K e y V a l u e O f D i a g r a m O b j e c t K e y a n y T y p e z b w N T n L X & g t ; & l t ; a : K e y & g t ; & l t ; K e y & g t ; C o l u m n s \ W e e k   n a m e & l t ; / K e y & g t ; & l t ; / a : K e y & g t ; & l t ; a : V a l u e   i : t y p e = " M e a s u r e G r i d N o d e V i e w S t a t e " & g t ; & l t ; C o l u m n & g t ; 6 & l t ; / C o l u m n & g t ; & l t ; L a y e d O u t & g t ; t r u e & l t ; / L a y e d O u t & g t ; & l t ; / a : V a l u e & g t ; & l t ; / a : K e y V a l u e O f D i a g r a m O b j e c t K e y a n y T y p e z b w N T n L X & g t ; & l t ; a : K e y V a l u e O f D i a g r a m O b j e c t K e y a n y T y p e z b w N T n L X & g t ; & l t ; a : K e y & g t ; & l t ; K e y & g t ; L i n k s \ & a m p ; l t ; C o l u m n s \ S u m   o f   U s a g e   ( m i n u t e s )   2 & a m p ; g t ; - & a m p ; l t ; M e a s u r e s \ U s a g e   ( m i n u t e s ) & a m p ; g t ; & l t ; / K e y & g t ; & l t ; / a : K e y & g t ; & l t ; a : V a l u e   i : t y p e = " M e a s u r e G r i d V i e w S t a t e I D i a g r a m L i n k " / & g t ; & l t ; / a : K e y V a l u e O f D i a g r a m O b j e c t K e y a n y T y p e z b w N T n L X & g t ; & l t ; a : K e y V a l u e O f D i a g r a m O b j e c t K e y a n y T y p e z b w N T n L X & g t ; & l t ; a : K e y & g t ; & l t ; K e y & g t ; L i n k s \ & a m p ; l t ; C o l u m n s \ S u m   o f   U s a g e   ( m i n u t e s )   2 & a m p ; g t ; - & a m p ; l t ; M e a s u r e s \ U s a g e   ( m i n u t e s ) & a m p ; g t ; \ C O L U M N & l t ; / K e y & g t ; & l t ; / a : K e y & g t ; & l t ; a : V a l u e   i : t y p e = " M e a s u r e G r i d V i e w S t a t e I D i a g r a m L i n k E n d p o i n t " / & g t ; & l t ; / a : K e y V a l u e O f D i a g r a m O b j e c t K e y a n y T y p e z b w N T n L X & g t ; & l t ; a : K e y V a l u e O f D i a g r a m O b j e c t K e y a n y T y p e z b w N T n L X & g t ; & l t ; a : K e y & g t ; & l t ; K e y & g t ; L i n k s \ & a m p ; l t ; C o l u m n s \ S u m   o f   U s a g e   ( m i n u t e s )   2 & a m p ; g t ; - & a m p ; l t ; M e a s u r e s \ U s a g e   ( m i n u t e s ) & a m p ; g t ; \ M E A S U R E & l t ; / K e y & g t ; & l t ; / a : K e y & g t ; & l t ; a : V a l u e   i : t y p e = " M e a s u r e G r i d V i e w S t a t e I D i a g r a m L i n k E n d p o i n t " / & g t ; & l t ; / a : K e y V a l u e O f D i a g r a m O b j e c t K e y a n y T y p e z b w N T n L X & g t ; & l t ; a : K e y V a l u e O f D i a g r a m O b j e c t K e y a n y T y p e z b w N T n L X & g t ; & l t ; a : K e y & g t ; & l t ; K e y & g t ; L i n k s \ & a m p ; l t ; C o l u m n s \ S u m   o f   T i m e s   O p e n e d & a m p ; g t ; - & a m p ; l t ; M e a s u r e s \ T i m e s   O p e n e d & a m p ; g t ; & l t ; / K e y & g t ; & l t ; / a : K e y & g t ; & l t ; a : V a l u e   i : t y p e = " M e a s u r e G r i d V i e w S t a t e I D i a g r a m L i n k " / & g t ; & l t ; / a : K e y V a l u e O f D i a g r a m O b j e c t K e y a n y T y p e z b w N T n L X & g t ; & l t ; a : K e y V a l u e O f D i a g r a m O b j e c t K e y a n y T y p e z b w N T n L X & g t ; & l t ; a : K e y & g t ; & l t ; K e y & g t ; L i n k s \ & a m p ; l t ; C o l u m n s \ S u m   o f   T i m e s   O p e n e d & a m p ; g t ; - & a m p ; l t ; M e a s u r e s \ T i m e s   O p e n e d & a m p ; g t ; \ C O L U M N & l t ; / K e y & g t ; & l t ; / a : K e y & g t ; & l t ; a : V a l u e   i : t y p e = " M e a s u r e G r i d V i e w S t a t e I D i a g r a m L i n k E n d p o i n t " / & g t ; & l t ; / a : K e y V a l u e O f D i a g r a m O b j e c t K e y a n y T y p e z b w N T n L X & g t ; & l t ; a : K e y V a l u e O f D i a g r a m O b j e c t K e y a n y T y p e z b w N T n L X & g t ; & l t ; a : K e y & g t ; & l t ; K e y & g t ; L i n k s \ & a m p ; l t ; C o l u m n s \ S u m   o f   T i m e s   O p e n e d & a m p ; g t ; - & a m p ; l t ; M e a s u r e s \ T i m e s   O p e n e d & a m p ; g t ; \ M E A S U R E & l t ; / K e y & g t ; & l t ; / a : K e y & g t ; & l t ; a : V a l u e 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 T a g s \ T a b l e s \ & a m p ; l t ; T a b l e s \ S h e e t 1 & a m p ; g t ; & l t ; / K e y & g t ; & l t ; / D i a g r a m O b j e c t K e y & g t ; & l t ; D i a g r a m O b j e c t K e y & g t ; & l t ; K e y & g t ; D y n a m i c   T a g s \ T a b l e s \ & a m p ; l t ; T a b l e s \ R a n g e & a m p ; g t ; & l t ; / K e y & g t ; & l t ; / D i a g r a m O b j e c t K e y & g t ; & l t ; D i a g r a m O b j e c t K e y & g t ; & l t ; K e y & g t ; D y n a m i c   T a g s \ T a b l e s \ & a m p ; l t ; T a b l e s \ R a n g e 1 & a m p ; g t ; & l t ; / K e y & g t ; & l t ; / D i a g r a m O b j e c t K e y & g t ; & l t ; D i a g r a m O b j e c t K e y & g t ; & l t ; K e y & g t ; D y n a m i c   T a g s \ T a b l e s \ & a m p ; l t ; T a b l e s \ T a b l e 1 & a m p ; g t ; & l t ; / K e y & g t ; & l t ; / D i a g r a m O b j e c t K e y & g t ; & l t ; D i a g r a m O b j e c t K e y & g t ; & l t ; K e y & g t ; T a b l e s \ S h e e t 1 & l t ; / K e y & g t ; & l t ; / D i a g r a m O b j e c t K e y & g t ; & l t ; D i a g r a m O b j e c t K e y & g t ; & l t ; K e y & g t ; T a b l e s \ S h e e t 1 \ C o l u m n s \ D a t e & l t ; / K e y & g t ; & l t ; / D i a g r a m O b j e c t K e y & g t ; & l t ; D i a g r a m O b j e c t K e y & g t ; & l t ; K e y & g t ; T a b l e s \ S h e e t 1 \ C o l u m n s \ A p p & l t ; / K e y & g t ; & l t ; / D i a g r a m O b j e c t K e y & g t ; & l t ; D i a g r a m O b j e c t K e y & g t ; & l t ; K e y & g t ; T a b l e s \ S h e e t 1 \ C o l u m n s \ U s a g e   ( m i n u t e s ) & l t ; / K e y & g t ; & l t ; / D i a g r a m O b j e c t K e y & g t ; & l t ; D i a g r a m O b j e c t K e y & g t ; & l t ; K e y & g t ; T a b l e s \ S h e e t 1 \ C o l u m n s \ N o t i f i c a t i o n s & l t ; / K e y & g t ; & l t ; / D i a g r a m O b j e c t K e y & g t ; & l t ; D i a g r a m O b j e c t K e y & g t ; & l t ; K e y & g t ; T a b l e s \ S h e e t 1 \ C o l u m n s \ T i m e s   O p e n e d & l t ; / K e y & g t ; & l t ; / D i a g r a m O b j e c t K e y & g t ; & l t ; D i a g r a m O b j e c t K e y & g t ; & l t ; K e y & g t ; T a b l e s \ S h e e t 1 \ M e a s u r e s \ S u m   o f   N o t i f i c a t i o n s & l t ; / K e y & g t ; & l t ; / D i a g r a m O b j e c t K e y & g t ; & l t ; D i a g r a m O b j e c t K e y & g t ; & l t ; K e y & g t ; T a b l e s \ S h e e t 1 \ S u m   o f   N o t i f i c a t i o n s \ A d d i t i o n a l   I n f o \ I m p l i c i t   M e a s u r e & l t ; / K e y & g t ; & l t ; / D i a g r a m O b j e c t K e y & g t ; & l t ; D i a g r a m O b j e c t K e y & g t ; & l t ; K e y & g t ; T a b l e s \ R a n g e & l t ; / K e y & g t ; & l t ; / D i a g r a m O b j e c t K e y & g t ; & l t ; D i a g r a m O b j e c t K e y & g t ; & l t ; K e y & g t ; T a b l e s \ R a n g e \ C o l u m n s \ D a t e & l t ; / K e y & g t ; & l t ; / D i a g r a m O b j e c t K e y & g t ; & l t ; D i a g r a m O b j e c t K e y & g t ; & l t ; K e y & g t ; T a b l e s \ R a n g e \ C o l u m n s \ A p p & l t ; / K e y & g t ; & l t ; / D i a g r a m O b j e c t K e y & g t ; & l t ; D i a g r a m O b j e c t K e y & g t ; & l t ; K e y & g t ; T a b l e s \ R a n g e \ C o l u m n s \ U s a g e   ( m i n u t e s ) & l t ; / K e y & g t ; & l t ; / D i a g r a m O b j e c t K e y & g t ; & l t ; D i a g r a m O b j e c t K e y & g t ; & l t ; K e y & g t ; T a b l e s \ R a n g e \ C o l u m n s \ N o t i f i c a t i o n s & l t ; / K e y & g t ; & l t ; / D i a g r a m O b j e c t K e y & g t ; & l t ; D i a g r a m O b j e c t K e y & g t ; & l t ; K e y & g t ; T a b l e s \ R a n g e \ C o l u m n s \ T i m e s   O p e n e d & l t ; / K e y & g t ; & l t ; / D i a g r a m O b j e c t K e y & g t ; & l t ; D i a g r a m O b j e c t K e y & g t ; & l t ; K e y & g t ; T a b l e s \ R a n g e \ M e a s u r e s \ S u m   o f   U s a g e   ( m i n u t e s ) & l t ; / K e y & g t ; & l t ; / D i a g r a m O b j e c t K e y & g t ; & l t ; D i a g r a m O b j e c t K e y & g t ; & l t ; K e y & g t ; T a b l e s \ R a n g e \ S u m   o f   U s a g e   ( m i n u t e s ) \ A d d i t i o n a l   I n f o \ I m p l i c i t   M e a s u r e & l t ; / K e y & g t ; & l t ; / D i a g r a m O b j e c t K e y & g t ; & l t ; D i a g r a m O b j e c t K e y & g t ; & l t ; K e y & g t ; T a b l e s \ R a n g e 1 & l t ; / K e y & g t ; & l t ; / D i a g r a m O b j e c t K e y & g t ; & l t ; D i a g r a m O b j e c t K e y & g t ; & l t ; K e y & g t ; T a b l e s \ R a n g e 1 \ C o l u m n s \ D a t e & l t ; / K e y & g t ; & l t ; / D i a g r a m O b j e c t K e y & g t ; & l t ; D i a g r a m O b j e c t K e y & g t ; & l t ; K e y & g t ; T a b l e s \ R a n g e 1 \ C o l u m n s \ A p p & l t ; / K e y & g t ; & l t ; / D i a g r a m O b j e c t K e y & g t ; & l t ; D i a g r a m O b j e c t K e y & g t ; & l t ; K e y & g t ; T a b l e s \ R a n g e 1 \ C o l u m n s \ U s a g e   ( m i n u t e s ) & l t ; / K e y & g t ; & l t ; / D i a g r a m O b j e c t K e y & g t ; & l t ; D i a g r a m O b j e c t K e y & g t ; & l t ; K e y & g t ; T a b l e s \ R a n g e 1 \ C o l u m n s \ N o t i f i c a t i o n s & l t ; / K e y & g t ; & l t ; / D i a g r a m O b j e c t K e y & g t ; & l t ; D i a g r a m O b j e c t K e y & g t ; & l t ; K e y & g t ; T a b l e s \ R a n g e 1 \ C o l u m n s \ T i m e s   O p e n e d & l t ; / K e y & g t ; & l t ; / D i a g r a m O b j e c t K e y & g t ; & l t ; D i a g r a m O b j e c t K e y & g t ; & l t ; K e y & g t ; T a b l e s \ R a n g e 1 \ C o l u m n s \ W e e k   n u m b e r & l t ; / K e y & g t ; & l t ; / D i a g r a m O b j e c t K e y & g t ; & l t ; D i a g r a m O b j e c t K e y & g t ; & l t ; K e y & g t ; T a b l e s \ R a n g e 1 \ C o l u m n s \ W e e k   n a m e & l t ; / K e y & g t ; & l t ; / D i a g r a m O b j e c t K e y & g t ; & l t ; D i a g r a m O b j e c t K e y & g t ; & l t ; K e y & g t ; T a b l e s \ R a n g e 1 \ M e a s u r e s \ S u m   o f   U s a g e   ( m i n u t e s )   2 & l t ; / K e y & g t ; & l t ; / D i a g r a m O b j e c t K e y & g t ; & l t ; D i a g r a m O b j e c t K e y & g t ; & l t ; K e y & g t ; T a b l e s \ R a n g e 1 \ S u m   o f   U s a g e   ( m i n u t e s )   2 \ A d d i t i o n a l   I n f o \ I m p l i c i t   M e a s u r e & l t ; / K e y & g t ; & l t ; / D i a g r a m O b j e c t K e y & g t ; & l t ; D i a g r a m O b j e c t K e y & g t ; & l t ; K e y & g t ; T a b l e s \ R a n g e 1 \ M e a s u r e s \ S u m   o f   T i m e s   O p e n e d & l t ; / K e y & g t ; & l t ; / D i a g r a m O b j e c t K e y & g t ; & l t ; D i a g r a m O b j e c t K e y & g t ; & l t ; K e y & g t ; T a b l e s \ R a n g e 1 \ S u m   o f   T i m e s   O p e n e d \ A d d i t i o n a l   I n f o \ I m p l i c i t   M e a s u r e & l t ; / K e y & g t ; & l t ; / D i a g r a m O b j e c t K e y & g t ; & l t ; D i a g r a m O b j e c t K e y & g t ; & l t ; K e y & g t ; T a b l e s \ T a b l e 1 & l t ; / K e y & g t ; & l t ; / D i a g r a m O b j e c t K e y & g t ; & l t ; D i a g r a m O b j e c t K e y & g t ; & l t ; K e y & g t ; T a b l e s \ T a b l e 1 \ C o l u m n s \ D a t e & l t ; / K e y & g t ; & l t ; / D i a g r a m O b j e c t K e y & g t ; & l t ; D i a g r a m O b j e c t K e y & g t ; & l t ; K e y & g t ; T a b l e s \ T a b l e 1 \ C o l u m n s \ A p p & l t ; / K e y & g t ; & l t ; / D i a g r a m O b j e c t K e y & g t ; & l t ; D i a g r a m O b j e c t K e y & g t ; & l t ; K e y & g t ; T a b l e s \ T a b l e 1 \ C o l u m n s \ U s a g e   ( m i n u t e s ) & l t ; / K e y & g t ; & l t ; / D i a g r a m O b j e c t K e y & g t ; & l t ; D i a g r a m O b j e c t K e y & g t ; & l t ; K e y & g t ; T a b l e s \ T a b l e 1 \ C o l u m n s \ N o t i f i c a t i o n s & l t ; / K e y & g t ; & l t ; / D i a g r a m O b j e c t K e y & g t ; & l t ; D i a g r a m O b j e c t K e y & g t ; & l t ; K e y & g t ; T a b l e s \ T a b l e 1 \ C o l u m n s \ T i m e s   O p e n e d & l t ; / K e y & g t ; & l t ; / D i a g r a m O b j e c t K e y & g t ; & l t ; D i a g r a m O b j e c t K e y & g t ; & l t ; K e y & g t ; T a b l e s \ T a b l e 1 \ C o l u m n s \ W e e k   n u m b e r & l t ; / K e y & g t ; & l t ; / D i a g r a m O b j e c t K e y & g t ; & l t ; D i a g r a m O b j e c t K e y & g t ; & l t ; K e y & g t ; T a b l e s \ T a b l e 1 \ C o l u m n s \ W e e k   n a m e & 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 T a g s \ T a b l e s \ & a m p ; l t ; T a b l e s \ S h e e t 1 & a m p ; g t ; & l t ; / K e y & g t ; & l t ; / a : K e y & g t ; & l t ; a : V a l u e   i : t y p e = " D i a g r a m D i s p l a y T a g V i e w S t a t e " & g t ; & l t ; I s N o t F i l t e r e d O u t & g t ; t r u e & l t ; / I s N o t F i l t e r e d O u t & g t ; & l t ; / a : V a l u e & g t ; & l t ; / a : K e y V a l u e O f D i a g r a m O b j e c t K e y a n y T y p e z b w N T n L X & g t ; & l t ; a : K e y V a l u e O f D i a g r a m O b j e c t K e y a n y T y p e z b w N T n L X & g t ; & l t ; a : K e y & g t ; & l t ; K e y & g t ; D y n a m i c   T a g s \ T a b l e s \ & a m p ; l t ; T a b l e s \ R a n g e & a m p ; g t ; & l t ; / K e y & g t ; & l t ; / a : K e y & g t ; & l t ; a : V a l u e   i : t y p e = " D i a g r a m D i s p l a y T a g V i e w S t a t e " & g t ; & l t ; I s N o t F i l t e r e d O u t & g t ; t r u e & l t ; / I s N o t F i l t e r e d O u t & g t ; & l t ; / a : V a l u e & g t ; & l t ; / a : K e y V a l u e O f D i a g r a m O b j e c t K e y a n y T y p e z b w N T n L X & g t ; & l t ; a : K e y V a l u e O f D i a g r a m O b j e c t K e y a n y T y p e z b w N T n L X & g t ; & l t ; a : K e y & g t ; & l t ; K e y & g t ; D y n a m i c   T a g s \ T a b l e s \ & a m p ; l t ; T a b l e s \ R a n g e 1 & a m p ; g t ; & l t ; / K e y & g t ; & l t ; / a : K e y & g t ; & l t ; a : V a l u e 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S h e e t 1 & l t ; / K e y & g t ; & l t ; / a : K e y & g t ; & l t ; a : V a l u e   i : t y p e = " D i a g r a m D i s p l a y N o d e V i e w S t a t e " & g t ; & l t ; H e i g h t & g t ; 1 5 0 & l t ; / H e i g h t & g t ; & l t ; I s E x p a n d e d & g t ; t r u e & l t ; / I s E x p a n d e d & g t ; & l t ; L a y e d O u t & g t ; t r u e & l t ; / L a y e d O u t & g t ; & l t ; S c r o l l V e r t i c a l O f f s e t & g t ; 1 8 . 4 2 0 0 0 0 0 0 0 0 0 0 0 1 6 & l t ; / S c r o l l V e r t i c a l O f f s e t & g t ; & l t ; W i d t h & g t ; 2 0 0 & l t ; / W i d t h & g t ; & l t ; / a : V a l u e & g t ; & l t ; / a : K e y V a l u e O f D i a g r a m O b j e c t K e y a n y T y p e z b w N T n L X & g t ; & l t ; a : K e y V a l u e O f D i a g r a m O b j e c t K e y a n y T y p e z b w N T n L X & g t ; & l t ; a : K e y & g t ; & l t ; K e y & g t ; T a b l e s \ S h e e t 1 \ C o l u m n s \ D a t e & l t ; / K e y & g t ; & l t ; / a : K e y & g t ; & l t ; a : V a l u e   i : t y p e = " D i a g r a m D i s p l a y N o d e V i e w S t a t e " & g t ; & l t ; H e i g h t & g t ; 1 5 0 & l t ; / H e i g h t & g t ; & l t ; I s E x p a n d e d & g t ; t r u e & l t ; / I s E x p a n d e d & g t ; & l t ; W i d t h & g t ; 2 0 0 & l t ; / W i d t h & g t ; & l t ; / a : V a l u e & g t ; & l t ; / a : K e y V a l u e O f D i a g r a m O b j e c t K e y a n y T y p e z b w N T n L X & g t ; & l t ; a : K e y V a l u e O f D i a g r a m O b j e c t K e y a n y T y p e z b w N T n L X & g t ; & l t ; a : K e y & g t ; & l t ; K e y & g t ; T a b l e s \ S h e e t 1 \ C o l u m n s \ A p p & l t ; / K e y & g t ; & l t ; / a : K e y & g t ; & l t ; a : V a l u e   i : t y p e = " D i a g r a m D i s p l a y N o d e V i e w S t a t e " & g t ; & l t ; H e i g h t & g t ; 1 5 0 & l t ; / H e i g h t & g t ; & l t ; I s E x p a n d e d & g t ; t r u e & l t ; / I s E x p a n d e d & g t ; & l t ; W i d t h & g t ; 2 0 0 & l t ; / W i d t h & g t ; & l t ; / a : V a l u e & g t ; & l t ; / a : K e y V a l u e O f D i a g r a m O b j e c t K e y a n y T y p e z b w N T n L X & g t ; & l t ; a : K e y V a l u e O f D i a g r a m O b j e c t K e y a n y T y p e z b w N T n L X & g t ; & l t ; a : K e y & g t ; & l t ; K e y & g t ; T a b l e s \ S h e e t 1 \ C o l u m n s \ U s a g e   ( m i n u t e s ) & l t ; / K e y & g t ; & l t ; / a : K e y & g t ; & l t ; a : V a l u e   i : t y p e = " D i a g r a m D i s p l a y N o d e V i e w S t a t e " & g t ; & l t ; H e i g h t & g t ; 1 5 0 & l t ; / H e i g h t & g t ; & l t ; I s E x p a n d e d & g t ; t r u e & l t ; / I s E x p a n d e d & g t ; & l t ; W i d t h & g t ; 2 0 0 & l t ; / W i d t h & g t ; & l t ; / a : V a l u e & g t ; & l t ; / a : K e y V a l u e O f D i a g r a m O b j e c t K e y a n y T y p e z b w N T n L X & g t ; & l t ; a : K e y V a l u e O f D i a g r a m O b j e c t K e y a n y T y p e z b w N T n L X & g t ; & l t ; a : K e y & g t ; & l t ; K e y & g t ; T a b l e s \ S h e e t 1 \ C o l u m n s \ N o t i f i c a t i o n s & l t ; / K e y & g t ; & l t ; / a : K e y & g t ; & l t ; a : V a l u e   i : t y p e = " D i a g r a m D i s p l a y N o d e V i e w S t a t e " & g t ; & l t ; H e i g h t & g t ; 1 5 0 & l t ; / H e i g h t & g t ; & l t ; I s E x p a n d e d & g t ; t r u e & l t ; / I s E x p a n d e d & g t ; & l t ; W i d t h & g t ; 2 0 0 & l t ; / W i d t h & g t ; & l t ; / a : V a l u e & g t ; & l t ; / a : K e y V a l u e O f D i a g r a m O b j e c t K e y a n y T y p e z b w N T n L X & g t ; & l t ; a : K e y V a l u e O f D i a g r a m O b j e c t K e y a n y T y p e z b w N T n L X & g t ; & l t ; a : K e y & g t ; & l t ; K e y & g t ; T a b l e s \ S h e e t 1 \ C o l u m n s \ T i m e s   O p e n e d & l t ; / K e y & g t ; & l t ; / a : K e y & g t ; & l t ; a : V a l u e   i : t y p e = " D i a g r a m D i s p l a y N o d e V i e w S t a t e " & g t ; & l t ; H e i g h t & g t ; 1 5 0 & l t ; / H e i g h t & g t ; & l t ; I s E x p a n d e d & g t ; t r u e & l t ; / I s E x p a n d e d & g t ; & l t ; W i d t h & g t ; 2 0 0 & l t ; / W i d t h & g t ; & l t ; / a : V a l u e & g t ; & l t ; / a : K e y V a l u e O f D i a g r a m O b j e c t K e y a n y T y p e z b w N T n L X & g t ; & l t ; a : K e y V a l u e O f D i a g r a m O b j e c t K e y a n y T y p e z b w N T n L X & g t ; & l t ; a : K e y & g t ; & l t ; K e y & g t ; T a b l e s \ S h e e t 1 \ M e a s u r e s \ S u m   o f   N o t i f i c a t i o n s & l t ; / K e y & g t ; & l t ; / a : K e y & g t ; & l t ; a : V a l u e   i : t y p e = " D i a g r a m D i s p l a y N o d e V i e w S t a t e " & g t ; & l t ; H e i g h t & g t ; 1 5 0 & l t ; / H e i g h t & g t ; & l t ; I s E x p a n d e d & g t ; t r u e & l t ; / I s E x p a n d e d & g t ; & l t ; W i d t h & g t ; 2 0 0 & l t ; / W i d t h & g t ; & l t ; / a : V a l u e & g t ; & l t ; / a : K e y V a l u e O f D i a g r a m O b j e c t K e y a n y T y p e z b w N T n L X & g t ; & l t ; a : K e y V a l u e O f D i a g r a m O b j e c t K e y a n y T y p e z b w N T n L X & g t ; & l t ; a : K e y & g t ; & l t ; K e y & g t ; T a b l e s \ S h e e t 1 \ S u m   o f   N o t i f i c a t i o n s \ A d d i t i o n a l   I n f o \ I m p l i c i t   M e a s u r e & l t ; / K e y & g t ; & l t ; / a : K e y & g t ; & l t ; a : V a l u e   i : t y p e = " D i a g r a m D i s p l a y V i e w S t a t e I D i a g r a m T a g A d d i t i o n a l I n f o " / & g t ; & l t ; / a : K e y V a l u e O f D i a g r a m O b j e c t K e y a n y T y p e z b w N T n L X & g t ; & l t ; a : K e y V a l u e O f D i a g r a m O b j e c t K e y a n y T y p e z b w N T n L X & g t ; & l t ; a : K e y & g t ; & l t ; K e y & g t ; T a b l e s \ R a n g e & l t ; / K e y & g t ; & l t ; / a : K e y & g t ; & l t ; a : V a l u e   i : t y p e = " D i a g r a m D i s p l a y N o d e V i e w S t a t e " & g t ; & l t ; H e i g h t & g t ; 1 5 0 & l t ; / H e i g h t & g t ; & l t ; I s E x p a n d e d & g t ; t r u e & l t ; / I s E x p a n d e d & g t ; & l t ; L a y e d O u t & g t ; t r u e & l t ; / L a y e d O u t & g t ; & l t ; L e f t & g t ; 2 4 0 & l t ; / L e f t & g t ; & l t ; S c r o l l V e r t i c a l O f f s e t & g t ; 1 8 . 4 2 0 0 0 0 0 0 0 0 0 0 0 1 6 & l t ; / S c r o l l V e r t i c a l O f f s e t & g t ; & l t ; T a b I n d e x & g t ; 1 & l t ; / T a b I n d e x & g t ; & l t ; W i d t h & g t ; 2 0 0 & l t ; / W i d t h & g t ; & l t ; / a : V a l u e & g t ; & l t ; / a : K e y V a l u e O f D i a g r a m O b j e c t K e y a n y T y p e z b w N T n L X & g t ; & l t ; a : K e y V a l u e O f D i a g r a m O b j e c t K e y a n y T y p e z b w N T n L X & g t ; & l t ; a : K e y & g t ; & l t ; K e y & g t ; T a b l e s \ R a n g e \ C o l u m n s \ D a t e & l t ; / K e y & g t ; & l t ; / a : K e y & g t ; & l t ; a : V a l u e   i : t y p e = " D i a g r a m D i s p l a y N o d e V i e w S t a t e " & g t ; & l t ; H e i g h t & g t ; 1 5 0 & l t ; / H e i g h t & g t ; & l t ; I s E x p a n d e d & g t ; t r u e & l t ; / I s E x p a n d e d & g t ; & l t ; W i d t h & g t ; 2 0 0 & l t ; / W i d t h & g t ; & l t ; / a : V a l u e & g t ; & l t ; / a : K e y V a l u e O f D i a g r a m O b j e c t K e y a n y T y p e z b w N T n L X & g t ; & l t ; a : K e y V a l u e O f D i a g r a m O b j e c t K e y a n y T y p e z b w N T n L X & g t ; & l t ; a : K e y & g t ; & l t ; K e y & g t ; T a b l e s \ R a n g e \ C o l u m n s \ A p p & l t ; / K e y & g t ; & l t ; / a : K e y & g t ; & l t ; a : V a l u e   i : t y p e = " D i a g r a m D i s p l a y N o d e V i e w S t a t e " & g t ; & l t ; H e i g h t & g t ; 1 5 0 & l t ; / H e i g h t & g t ; & l t ; I s E x p a n d e d & g t ; t r u e & l t ; / I s E x p a n d e d & g t ; & l t ; W i d t h & g t ; 2 0 0 & l t ; / W i d t h & g t ; & l t ; / a : V a l u e & g t ; & l t ; / a : K e y V a l u e O f D i a g r a m O b j e c t K e y a n y T y p e z b w N T n L X & g t ; & l t ; a : K e y V a l u e O f D i a g r a m O b j e c t K e y a n y T y p e z b w N T n L X & g t ; & l t ; a : K e y & g t ; & l t ; K e y & g t ; T a b l e s \ R a n g e \ C o l u m n s \ U s a g e   ( m i n u t e s ) & l t ; / K e y & g t ; & l t ; / a : K e y & g t ; & l t ; a : V a l u e   i : t y p e = " D i a g r a m D i s p l a y N o d e V i e w S t a t e " & g t ; & l t ; H e i g h t & g t ; 1 5 0 & l t ; / H e i g h t & g t ; & l t ; I s E x p a n d e d & g t ; t r u e & l t ; / I s E x p a n d e d & g t ; & l t ; W i d t h & g t ; 2 0 0 & l t ; / W i d t h & g t ; & l t ; / a : V a l u e & g t ; & l t ; / a : K e y V a l u e O f D i a g r a m O b j e c t K e y a n y T y p e z b w N T n L X & g t ; & l t ; a : K e y V a l u e O f D i a g r a m O b j e c t K e y a n y T y p e z b w N T n L X & g t ; & l t ; a : K e y & g t ; & l t ; K e y & g t ; T a b l e s \ R a n g e \ C o l u m n s \ N o t i f i c a t i o n s & l t ; / K e y & g t ; & l t ; / a : K e y & g t ; & l t ; a : V a l u e   i : t y p e = " D i a g r a m D i s p l a y N o d e V i e w S t a t e " & g t ; & l t ; H e i g h t & g t ; 1 5 0 & l t ; / H e i g h t & g t ; & l t ; I s E x p a n d e d & g t ; t r u e & l t ; / I s E x p a n d e d & g t ; & l t ; W i d t h & g t ; 2 0 0 & l t ; / W i d t h & g t ; & l t ; / a : V a l u e & g t ; & l t ; / a : K e y V a l u e O f D i a g r a m O b j e c t K e y a n y T y p e z b w N T n L X & g t ; & l t ; a : K e y V a l u e O f D i a g r a m O b j e c t K e y a n y T y p e z b w N T n L X & g t ; & l t ; a : K e y & g t ; & l t ; K e y & g t ; T a b l e s \ R a n g e \ C o l u m n s \ T i m e s   O p e n e d & l t ; / K e y & g t ; & l t ; / a : K e y & g t ; & l t ; a : V a l u e   i : t y p e = " D i a g r a m D i s p l a y N o d e V i e w S t a t e " & g t ; & l t ; H e i g h t & g t ; 1 5 0 & l t ; / H e i g h t & g t ; & l t ; I s E x p a n d e d & g t ; t r u e & l t ; / I s E x p a n d e d & g t ; & l t ; W i d t h & g t ; 2 0 0 & l t ; / W i d t h & g t ; & l t ; / a : V a l u e & g t ; & l t ; / a : K e y V a l u e O f D i a g r a m O b j e c t K e y a n y T y p e z b w N T n L X & g t ; & l t ; a : K e y V a l u e O f D i a g r a m O b j e c t K e y a n y T y p e z b w N T n L X & g t ; & l t ; a : K e y & g t ; & l t ; K e y & g t ; T a b l e s \ R a n g e \ M e a s u r e s \ S u m   o f   U s a g e   ( m i n u t e s ) & l t ; / K e y & g t ; & l t ; / a : K e y & g t ; & l t ; a : V a l u e   i : t y p e = " D i a g r a m D i s p l a y N o d e V i e w S t a t e " & g t ; & l t ; H e i g h t & g t ; 1 5 0 & l t ; / H e i g h t & g t ; & l t ; I s E x p a n d e d & g t ; t r u e & l t ; / I s E x p a n d e d & g t ; & l t ; W i d t h & g t ; 2 0 0 & l t ; / W i d t h & g t ; & l t ; / a : V a l u e & g t ; & l t ; / a : K e y V a l u e O f D i a g r a m O b j e c t K e y a n y T y p e z b w N T n L X & g t ; & l t ; a : K e y V a l u e O f D i a g r a m O b j e c t K e y a n y T y p e z b w N T n L X & g t ; & l t ; a : K e y & g t ; & l t ; K e y & g t ; T a b l e s \ R a n g e \ S u m   o f   U s a g e   ( m i n u t e s ) \ A d d i t i o n a l   I n f o \ I m p l i c i t   M e a s u r e & l t ; / K e y & g t ; & l t ; / a : K e y & g t ; & l t ; a : V a l u e   i : t y p e = " D i a g r a m D i s p l a y V i e w S t a t e I D i a g r a m T a g A d d i t i o n a l I n f o " / & g t ; & l t ; / a : K e y V a l u e O f D i a g r a m O b j e c t K e y a n y T y p e z b w N T n L X & g t ; & l t ; a : K e y V a l u e O f D i a g r a m O b j e c t K e y a n y T y p e z b w N T n L X & g t ; & l t ; a : K e y & g t ; & l t ; K e y & g t ; T a b l e s \ R a n g e 1 & l t ; / K e y & g t ; & l t ; / a : K e y & g t ; & l t ; a : V a l u e   i : t y p e = " D i a g r a m D i s p l a y N o d e V i e w S t a t e " & g t ; & l t ; H e i g h t & g t ; 1 5 0 & l t ; / H e i g h t & g t ; & l t ; I s E x p a n d e d & g t ; t r u e & l t ; / I s E x p a n d e d & g t ; & l t ; L a y e d O u t & g t ; t r u e & l t ; / L a y e d O u t & g t ; & l t ; L e f t & g t ; 4 8 0 & l t ; / L e f t & g t ; & l t ; S c r o l l V e r t i c a l O f f s e t & g t ; 6 6 . 2 2 6 6 6 6 6 6 6 6 6 6 6 8 8 & l t ; / S c r o l l V e r t i c a l O f f s e t & g t ; & l t ; T a b I n d e x & g t ; 2 & l t ; / T a b I n d e x & g t ; & l t ; W i d t h & g t ; 2 0 0 & l t ; / W i d t h & g t ; & l t ; / a : V a l u e & g t ; & l t ; / a : K e y V a l u e O f D i a g r a m O b j e c t K e y a n y T y p e z b w N T n L X & g t ; & l t ; a : K e y V a l u e O f D i a g r a m O b j e c t K e y a n y T y p e z b w N T n L X & g t ; & l t ; a : K e y & g t ; & l t ; K e y & g t ; T a b l e s \ R a n g e 1 \ C o l u m n s \ D a t e & l t ; / K e y & g t ; & l t ; / a : K e y & g t ; & l t ; a : V a l u e   i : t y p e = " D i a g r a m D i s p l a y N o d e V i e w S t a t e " & g t ; & l t ; H e i g h t & g t ; 1 5 0 & l t ; / H e i g h t & g t ; & l t ; I s E x p a n d e d & g t ; t r u e & l t ; / I s E x p a n d e d & g t ; & l t ; W i d t h & g t ; 2 0 0 & l t ; / W i d t h & g t ; & l t ; / a : V a l u e & g t ; & l t ; / a : K e y V a l u e O f D i a g r a m O b j e c t K e y a n y T y p e z b w N T n L X & g t ; & l t ; a : K e y V a l u e O f D i a g r a m O b j e c t K e y a n y T y p e z b w N T n L X & g t ; & l t ; a : K e y & g t ; & l t ; K e y & g t ; T a b l e s \ R a n g e 1 \ C o l u m n s \ A p p & l t ; / K e y & g t ; & l t ; / a : K e y & g t ; & l t ; a : V a l u e   i : t y p e = " D i a g r a m D i s p l a y N o d e V i e w S t a t e " & g t ; & l t ; H e i g h t & g t ; 1 5 0 & l t ; / H e i g h t & g t ; & l t ; I s E x p a n d e d & g t ; t r u e & l t ; / I s E x p a n d e d & g t ; & l t ; W i d t h & g t ; 2 0 0 & l t ; / W i d t h & g t ; & l t ; / a : V a l u e & g t ; & l t ; / a : K e y V a l u e O f D i a g r a m O b j e c t K e y a n y T y p e z b w N T n L X & g t ; & l t ; a : K e y V a l u e O f D i a g r a m O b j e c t K e y a n y T y p e z b w N T n L X & g t ; & l t ; a : K e y & g t ; & l t ; K e y & g t ; T a b l e s \ R a n g e 1 \ C o l u m n s \ U s a g e   ( m i n u t e s ) & l t ; / K e y & g t ; & l t ; / a : K e y & g t ; & l t ; a : V a l u e   i : t y p e = " D i a g r a m D i s p l a y N o d e V i e w S t a t e " & g t ; & l t ; H e i g h t & g t ; 1 5 0 & l t ; / H e i g h t & g t ; & l t ; I s E x p a n d e d & g t ; t r u e & l t ; / I s E x p a n d e d & g t ; & l t ; W i d t h & g t ; 2 0 0 & l t ; / W i d t h & g t ; & l t ; / a : V a l u e & g t ; & l t ; / a : K e y V a l u e O f D i a g r a m O b j e c t K e y a n y T y p e z b w N T n L X & g t ; & l t ; a : K e y V a l u e O f D i a g r a m O b j e c t K e y a n y T y p e z b w N T n L X & g t ; & l t ; a : K e y & g t ; & l t ; K e y & g t ; T a b l e s \ R a n g e 1 \ C o l u m n s \ N o t i f i c a t i o n s & l t ; / K e y & g t ; & l t ; / a : K e y & g t ; & l t ; a : V a l u e   i : t y p e = " D i a g r a m D i s p l a y N o d e V i e w S t a t e " & g t ; & l t ; H e i g h t & g t ; 1 5 0 & l t ; / H e i g h t & g t ; & l t ; I s E x p a n d e d & g t ; t r u e & l t ; / I s E x p a n d e d & g t ; & l t ; W i d t h & g t ; 2 0 0 & l t ; / W i d t h & g t ; & l t ; / a : V a l u e & g t ; & l t ; / a : K e y V a l u e O f D i a g r a m O b j e c t K e y a n y T y p e z b w N T n L X & g t ; & l t ; a : K e y V a l u e O f D i a g r a m O b j e c t K e y a n y T y p e z b w N T n L X & g t ; & l t ; a : K e y & g t ; & l t ; K e y & g t ; T a b l e s \ R a n g e 1 \ C o l u m n s \ T i m e s   O p e n e d & l t ; / K e y & g t ; & l t ; / a : K e y & g t ; & l t ; a : V a l u e   i : t y p e = " D i a g r a m D i s p l a y N o d e V i e w S t a t e " & g t ; & l t ; H e i g h t & g t ; 1 5 0 & l t ; / H e i g h t & g t ; & l t ; I s E x p a n d e d & g t ; t r u e & l t ; / I s E x p a n d e d & g t ; & l t ; W i d t h & g t ; 2 0 0 & l t ; / W i d t h & g t ; & l t ; / a : V a l u e & g t ; & l t ; / a : K e y V a l u e O f D i a g r a m O b j e c t K e y a n y T y p e z b w N T n L X & g t ; & l t ; a : K e y V a l u e O f D i a g r a m O b j e c t K e y a n y T y p e z b w N T n L X & g t ; & l t ; a : K e y & g t ; & l t ; K e y & g t ; T a b l e s \ R a n g e 1 \ C o l u m n s \ W e e k   n u m b e r & l t ; / K e y & g t ; & l t ; / a : K e y & g t ; & l t ; a : V a l u e   i : t y p e = " D i a g r a m D i s p l a y N o d e V i e w S t a t e " & g t ; & l t ; H e i g h t & g t ; 1 5 0 & l t ; / H e i g h t & g t ; & l t ; I s E x p a n d e d & g t ; t r u e & l t ; / I s E x p a n d e d & g t ; & l t ; W i d t h & g t ; 2 0 0 & l t ; / W i d t h & g t ; & l t ; / a : V a l u e & g t ; & l t ; / a : K e y V a l u e O f D i a g r a m O b j e c t K e y a n y T y p e z b w N T n L X & g t ; & l t ; a : K e y V a l u e O f D i a g r a m O b j e c t K e y a n y T y p e z b w N T n L X & g t ; & l t ; a : K e y & g t ; & l t ; K e y & g t ; T a b l e s \ R a n g e 1 \ C o l u m n s \ W e e k   n a m e & l t ; / K e y & g t ; & l t ; / a : K e y & g t ; & l t ; a : V a l u e   i : t y p e = " D i a g r a m D i s p l a y N o d e V i e w S t a t e " & g t ; & l t ; H e i g h t & g t ; 1 5 0 & l t ; / H e i g h t & g t ; & l t ; I s E x p a n d e d & g t ; t r u e & l t ; / I s E x p a n d e d & g t ; & l t ; W i d t h & g t ; 2 0 0 & l t ; / W i d t h & g t ; & l t ; / a : V a l u e & g t ; & l t ; / a : K e y V a l u e O f D i a g r a m O b j e c t K e y a n y T y p e z b w N T n L X & g t ; & l t ; a : K e y V a l u e O f D i a g r a m O b j e c t K e y a n y T y p e z b w N T n L X & g t ; & l t ; a : K e y & g t ; & l t ; K e y & g t ; T a b l e s \ R a n g e 1 \ M e a s u r e s \ S u m   o f   U s a g e   ( m i n u t e s )   2 & l t ; / K e y & g t ; & l t ; / a : K e y & g t ; & l t ; a : V a l u e   i : t y p e = " D i a g r a m D i s p l a y N o d e V i e w S t a t e " & g t ; & l t ; H e i g h t & g t ; 1 5 0 & l t ; / H e i g h t & g t ; & l t ; I s E x p a n d e d & g t ; t r u e & l t ; / I s E x p a n d e d & g t ; & l t ; W i d t h & g t ; 2 0 0 & l t ; / W i d t h & g t ; & l t ; / a : V a l u e & g t ; & l t ; / a : K e y V a l u e O f D i a g r a m O b j e c t K e y a n y T y p e z b w N T n L X & g t ; & l t ; a : K e y V a l u e O f D i a g r a m O b j e c t K e y a n y T y p e z b w N T n L X & g t ; & l t ; a : K e y & g t ; & l t ; K e y & g t ; T a b l e s \ R a n g e 1 \ S u m   o f   U s a g e   ( m i n u t e s )   2 \ A d d i t i o n a l   I n f o \ I m p l i c i t   M e a s u r e & l t ; / K e y & g t ; & l t ; / a : K e y & g t ; & l t ; a : V a l u e   i : t y p e = " D i a g r a m D i s p l a y V i e w S t a t e I D i a g r a m T a g A d d i t i o n a l I n f o " / & g t ; & l t ; / a : K e y V a l u e O f D i a g r a m O b j e c t K e y a n y T y p e z b w N T n L X & g t ; & l t ; a : K e y V a l u e O f D i a g r a m O b j e c t K e y a n y T y p e z b w N T n L X & g t ; & l t ; a : K e y & g t ; & l t ; K e y & g t ; T a b l e s \ R a n g e 1 \ M e a s u r e s \ S u m   o f   T i m e s   O p e n e d & l t ; / K e y & g t ; & l t ; / a : K e y & g t ; & l t ; a : V a l u e   i : t y p e = " D i a g r a m D i s p l a y N o d e V i e w S t a t e " & g t ; & l t ; H e i g h t & g t ; 1 5 0 & l t ; / H e i g h t & g t ; & l t ; I s E x p a n d e d & g t ; t r u e & l t ; / I s E x p a n d e d & g t ; & l t ; W i d t h & g t ; 2 0 0 & l t ; / W i d t h & g t ; & l t ; / a : V a l u e & g t ; & l t ; / a : K e y V a l u e O f D i a g r a m O b j e c t K e y a n y T y p e z b w N T n L X & g t ; & l t ; a : K e y V a l u e O f D i a g r a m O b j e c t K e y a n y T y p e z b w N T n L X & g t ; & l t ; a : K e y & g t ; & l t ; K e y & g t ; T a b l e s \ R a n g e 1 \ S u m   o f   T i m e s   O p e n e d \ A d d i t i o n a l   I n f o \ I m p l i c i t   M e a s u r e & l t ; / K e y & g t ; & l t ; / a : K e y & g t ; & l t ; a : V a l u e   i : t y p e = " D i a g r a m D i s p l a y V i e w S t a t e I D i a g r a m T a g A d d i t i o n a l I n f o " / & g t ; & l t ; / a : K e y V a l u e O f D i a g r a m O b j e c t K e y a n y T y p e z b w N T n L X & g t ; & l t ; a : K e y V a l u e O f D i a g r a m O b j e c t K e y a n y T y p e z b w N T n L X & g t ; & l t ; a : K e y & g t ; & l t ; K e y & g t ; T a b l e s \ T a b l e 1 & l t ; / K e y & g t ; & l t ; / a : K e y & g t ; & l t ; a : V a l u e   i : t y p e = " D i a g r a m D i s p l a y N o d e V i e w S t a t e " & g t ; & l t ; H e i g h t & g t ; 1 5 0 & l t ; / H e i g h t & g t ; & l t ; I s E x p a n d e d & g t ; t r u e & l t ; / I s E x p a n d e d & g t ; & l t ; L a y e d O u t & g t ; t r u e & l t ; / L a y e d O u t & g t ; & l t ; L e f t & g t ; 7 2 0 & l t ; / L e f t & g t ; & l t ; S c r o l l V e r t i c a l O f f s e t & g t ; 6 6 . 2 2 6 6 6 6 6 6 6 6 6 6 6 8 8 & l t ; / S c r o l l V e r t i c a l O f f s e t & g t ; & l t ; T a b I n d e x & g t ; 3 & l t ; / T a b I n d e x & g t ; & l t ; W i d t h & g t ; 2 0 0 & l t ; / W i d t h & g t ; & l t ; / a : V a l u e & g t ; & l t ; / a : K e y V a l u e O f D i a g r a m O b j e c t K e y a n y T y p e z b w N T n L X & g t ; & l t ; a : K e y V a l u e O f D i a g r a m O b j e c t K e y a n y T y p e z b w N T n L X & g t ; & l t ; a : K e y & g t ; & l t ; K e y & g t ; T a b l e s \ T a b l e 1 \ C o l u m n s \ D a t e & l t ; / K e y & g t ; & l t ; / a : K e y & g t ; & l t ; a : V a l u e   i : t y p e = " D i a g r a m D i s p l a y N o d e V i e w S t a t e " & g t ; & l t ; H e i g h t & g t ; 1 5 0 & l t ; / H e i g h t & g t ; & l t ; I s E x p a n d e d & g t ; t r u e & l t ; / I s E x p a n d e d & g t ; & l t ; W i d t h & g t ; 2 0 0 & l t ; / W i d t h & g t ; & l t ; / a : V a l u e & g t ; & l t ; / a : K e y V a l u e O f D i a g r a m O b j e c t K e y a n y T y p e z b w N T n L X & g t ; & l t ; a : K e y V a l u e O f D i a g r a m O b j e c t K e y a n y T y p e z b w N T n L X & g t ; & l t ; a : K e y & g t ; & l t ; K e y & g t ; T a b l e s \ T a b l e 1 \ C o l u m n s \ A p p & l t ; / K e y & g t ; & l t ; / a : K e y & g t ; & l t ; a : V a l u e   i : t y p e = " D i a g r a m D i s p l a y N o d e V i e w S t a t e " & g t ; & l t ; H e i g h t & g t ; 1 5 0 & l t ; / H e i g h t & g t ; & l t ; I s E x p a n d e d & g t ; t r u e & l t ; / I s E x p a n d e d & g t ; & l t ; W i d t h & g t ; 2 0 0 & l t ; / W i d t h & g t ; & l t ; / a : V a l u e & g t ; & l t ; / a : K e y V a l u e O f D i a g r a m O b j e c t K e y a n y T y p e z b w N T n L X & g t ; & l t ; a : K e y V a l u e O f D i a g r a m O b j e c t K e y a n y T y p e z b w N T n L X & g t ; & l t ; a : K e y & g t ; & l t ; K e y & g t ; T a b l e s \ T a b l e 1 \ C o l u m n s \ U s a g e   ( m i n u t e s ) & l t ; / K e y & g t ; & l t ; / a : K e y & g t ; & l t ; a : V a l u e   i : t y p e = " D i a g r a m D i s p l a y N o d e V i e w S t a t e " & g t ; & l t ; H e i g h t & g t ; 1 5 0 & l t ; / H e i g h t & g t ; & l t ; I s E x p a n d e d & g t ; t r u e & l t ; / I s E x p a n d e d & g t ; & l t ; W i d t h & g t ; 2 0 0 & l t ; / W i d t h & g t ; & l t ; / a : V a l u e & g t ; & l t ; / a : K e y V a l u e O f D i a g r a m O b j e c t K e y a n y T y p e z b w N T n L X & g t ; & l t ; a : K e y V a l u e O f D i a g r a m O b j e c t K e y a n y T y p e z b w N T n L X & g t ; & l t ; a : K e y & g t ; & l t ; K e y & g t ; T a b l e s \ T a b l e 1 \ C o l u m n s \ N o t i f i c a t i o n s & l t ; / K e y & g t ; & l t ; / a : K e y & g t ; & l t ; a : V a l u e   i : t y p e = " D i a g r a m D i s p l a y N o d e V i e w S t a t e " & g t ; & l t ; H e i g h t & g t ; 1 5 0 & l t ; / H e i g h t & g t ; & l t ; I s E x p a n d e d & g t ; t r u e & l t ; / I s E x p a n d e d & g t ; & l t ; W i d t h & g t ; 2 0 0 & l t ; / W i d t h & g t ; & l t ; / a : V a l u e & g t ; & l t ; / a : K e y V a l u e O f D i a g r a m O b j e c t K e y a n y T y p e z b w N T n L X & g t ; & l t ; a : K e y V a l u e O f D i a g r a m O b j e c t K e y a n y T y p e z b w N T n L X & g t ; & l t ; a : K e y & g t ; & l t ; K e y & g t ; T a b l e s \ T a b l e 1 \ C o l u m n s \ T i m e s   O p e n e d & l t ; / K e y & g t ; & l t ; / a : K e y & g t ; & l t ; a : V a l u e   i : t y p e = " D i a g r a m D i s p l a y N o d e V i e w S t a t e " & g t ; & l t ; H e i g h t & g t ; 1 5 0 & l t ; / H e i g h t & g t ; & l t ; I s E x p a n d e d & g t ; t r u e & l t ; / I s E x p a n d e d & g t ; & l t ; W i d t h & g t ; 2 0 0 & l t ; / W i d t h & g t ; & l t ; / a : V a l u e & g t ; & l t ; / a : K e y V a l u e O f D i a g r a m O b j e c t K e y a n y T y p e z b w N T n L X & g t ; & l t ; a : K e y V a l u e O f D i a g r a m O b j e c t K e y a n y T y p e z b w N T n L X & g t ; & l t ; a : K e y & g t ; & l t ; K e y & g t ; T a b l e s \ T a b l e 1 \ C o l u m n s \ W e e k   n u m b e r & l t ; / K e y & g t ; & l t ; / a : K e y & g t ; & l t ; a : V a l u e   i : t y p e = " D i a g r a m D i s p l a y N o d e V i e w S t a t e " & g t ; & l t ; H e i g h t & g t ; 1 5 0 & l t ; / H e i g h t & g t ; & l t ; I s E x p a n d e d & g t ; t r u e & l t ; / I s E x p a n d e d & g t ; & l t ; W i d t h & g t ; 2 0 0 & l t ; / W i d t h & g t ; & l t ; / a : V a l u e & g t ; & l t ; / a : K e y V a l u e O f D i a g r a m O b j e c t K e y a n y T y p e z b w N T n L X & g t ; & l t ; a : K e y V a l u e O f D i a g r a m O b j e c t K e y a n y T y p e z b w N T n L X & g t ; & l t ; a : K e y & g t ; & l t ; K e y & g t ; T a b l e s \ T a b l e 1 \ C o l u m n s \ W e e k   n a m e & l t ; / K e y & g t ; & l t ; / a : K e y & g t ; & l t ; a : V a l u e 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EA164E27-F850-437A-B82E-349B3A078974}">
  <ds:schemaRefs/>
</ds:datastoreItem>
</file>

<file path=customXml/itemProps10.xml><?xml version="1.0" encoding="utf-8"?>
<ds:datastoreItem xmlns:ds="http://schemas.openxmlformats.org/officeDocument/2006/customXml" ds:itemID="{4FDA010C-CCE6-4566-A023-07541653D2D7}">
  <ds:schemaRefs/>
</ds:datastoreItem>
</file>

<file path=customXml/itemProps11.xml><?xml version="1.0" encoding="utf-8"?>
<ds:datastoreItem xmlns:ds="http://schemas.openxmlformats.org/officeDocument/2006/customXml" ds:itemID="{56FACFB2-D4FE-4B57-B618-54133B784025}">
  <ds:schemaRefs/>
</ds:datastoreItem>
</file>

<file path=customXml/itemProps12.xml><?xml version="1.0" encoding="utf-8"?>
<ds:datastoreItem xmlns:ds="http://schemas.openxmlformats.org/officeDocument/2006/customXml" ds:itemID="{1825EB50-055C-4D58-B1BB-A7B84D99BEF7}">
  <ds:schemaRefs/>
</ds:datastoreItem>
</file>

<file path=customXml/itemProps13.xml><?xml version="1.0" encoding="utf-8"?>
<ds:datastoreItem xmlns:ds="http://schemas.openxmlformats.org/officeDocument/2006/customXml" ds:itemID="{0A450D38-FC4D-486C-B957-FC94336D0533}">
  <ds:schemaRefs/>
</ds:datastoreItem>
</file>

<file path=customXml/itemProps14.xml><?xml version="1.0" encoding="utf-8"?>
<ds:datastoreItem xmlns:ds="http://schemas.openxmlformats.org/officeDocument/2006/customXml" ds:itemID="{B402E4BC-8FF4-47AB-8A8B-99B77F56BB95}">
  <ds:schemaRefs/>
</ds:datastoreItem>
</file>

<file path=customXml/itemProps15.xml><?xml version="1.0" encoding="utf-8"?>
<ds:datastoreItem xmlns:ds="http://schemas.openxmlformats.org/officeDocument/2006/customXml" ds:itemID="{89D4E6A6-F9A4-43F9-A9E0-E39BCB3D5473}">
  <ds:schemaRefs/>
</ds:datastoreItem>
</file>

<file path=customXml/itemProps16.xml><?xml version="1.0" encoding="utf-8"?>
<ds:datastoreItem xmlns:ds="http://schemas.openxmlformats.org/officeDocument/2006/customXml" ds:itemID="{75F9A6E1-BE35-4A52-879F-0D6B04C29E42}">
  <ds:schemaRefs/>
</ds:datastoreItem>
</file>

<file path=customXml/itemProps17.xml><?xml version="1.0" encoding="utf-8"?>
<ds:datastoreItem xmlns:ds="http://schemas.openxmlformats.org/officeDocument/2006/customXml" ds:itemID="{1A12BAA9-3618-425B-A06B-462DA1FF059B}">
  <ds:schemaRefs/>
</ds:datastoreItem>
</file>

<file path=customXml/itemProps18.xml><?xml version="1.0" encoding="utf-8"?>
<ds:datastoreItem xmlns:ds="http://schemas.openxmlformats.org/officeDocument/2006/customXml" ds:itemID="{3DF07E1B-A2F2-434C-A369-ECBED7EA49B0}">
  <ds:schemaRefs/>
</ds:datastoreItem>
</file>

<file path=customXml/itemProps19.xml><?xml version="1.0" encoding="utf-8"?>
<ds:datastoreItem xmlns:ds="http://schemas.openxmlformats.org/officeDocument/2006/customXml" ds:itemID="{C930AB6E-3653-4486-9433-CCECB7A09A32}">
  <ds:schemaRefs/>
</ds:datastoreItem>
</file>

<file path=customXml/itemProps2.xml><?xml version="1.0" encoding="utf-8"?>
<ds:datastoreItem xmlns:ds="http://schemas.openxmlformats.org/officeDocument/2006/customXml" ds:itemID="{2FE975AD-EB84-44B7-9804-C17795AD3DBE}">
  <ds:schemaRefs/>
</ds:datastoreItem>
</file>

<file path=customXml/itemProps20.xml><?xml version="1.0" encoding="utf-8"?>
<ds:datastoreItem xmlns:ds="http://schemas.openxmlformats.org/officeDocument/2006/customXml" ds:itemID="{FCF6AD40-C3F3-4754-997C-D7435A57F2A3}">
  <ds:schemaRefs/>
</ds:datastoreItem>
</file>

<file path=customXml/itemProps21.xml><?xml version="1.0" encoding="utf-8"?>
<ds:datastoreItem xmlns:ds="http://schemas.openxmlformats.org/officeDocument/2006/customXml" ds:itemID="{CEDDD0F2-E15C-478F-BBFB-F08CDB5D9B85}">
  <ds:schemaRefs/>
</ds:datastoreItem>
</file>

<file path=customXml/itemProps22.xml><?xml version="1.0" encoding="utf-8"?>
<ds:datastoreItem xmlns:ds="http://schemas.openxmlformats.org/officeDocument/2006/customXml" ds:itemID="{B9AE1581-9D22-4237-BB79-EFEFEF61F172}">
  <ds:schemaRefs/>
</ds:datastoreItem>
</file>

<file path=customXml/itemProps23.xml><?xml version="1.0" encoding="utf-8"?>
<ds:datastoreItem xmlns:ds="http://schemas.openxmlformats.org/officeDocument/2006/customXml" ds:itemID="{C37A8727-1D5F-4833-A20D-411A1ED3BE8E}">
  <ds:schemaRefs/>
</ds:datastoreItem>
</file>

<file path=customXml/itemProps24.xml><?xml version="1.0" encoding="utf-8"?>
<ds:datastoreItem xmlns:ds="http://schemas.openxmlformats.org/officeDocument/2006/customXml" ds:itemID="{2C03E276-18A2-4CC5-BC2F-8F2B6FBAFEEF}">
  <ds:schemaRefs/>
</ds:datastoreItem>
</file>

<file path=customXml/itemProps3.xml><?xml version="1.0" encoding="utf-8"?>
<ds:datastoreItem xmlns:ds="http://schemas.openxmlformats.org/officeDocument/2006/customXml" ds:itemID="{37B8A114-F595-45FC-902B-0A62C4FE06CC}">
  <ds:schemaRefs/>
</ds:datastoreItem>
</file>

<file path=customXml/itemProps4.xml><?xml version="1.0" encoding="utf-8"?>
<ds:datastoreItem xmlns:ds="http://schemas.openxmlformats.org/officeDocument/2006/customXml" ds:itemID="{1FD39806-B088-463B-9A10-EC405B23B399}">
  <ds:schemaRefs/>
</ds:datastoreItem>
</file>

<file path=customXml/itemProps5.xml><?xml version="1.0" encoding="utf-8"?>
<ds:datastoreItem xmlns:ds="http://schemas.openxmlformats.org/officeDocument/2006/customXml" ds:itemID="{37028518-F135-453D-9F0E-DE06FD88F051}">
  <ds:schemaRefs/>
</ds:datastoreItem>
</file>

<file path=customXml/itemProps6.xml><?xml version="1.0" encoding="utf-8"?>
<ds:datastoreItem xmlns:ds="http://schemas.openxmlformats.org/officeDocument/2006/customXml" ds:itemID="{B0A385A4-D754-48A9-A87C-75BC810D5496}">
  <ds:schemaRefs/>
</ds:datastoreItem>
</file>

<file path=customXml/itemProps7.xml><?xml version="1.0" encoding="utf-8"?>
<ds:datastoreItem xmlns:ds="http://schemas.openxmlformats.org/officeDocument/2006/customXml" ds:itemID="{E4A0394D-8E76-4160-838A-F9C0833D74CB}">
  <ds:schemaRefs/>
</ds:datastoreItem>
</file>

<file path=customXml/itemProps8.xml><?xml version="1.0" encoding="utf-8"?>
<ds:datastoreItem xmlns:ds="http://schemas.openxmlformats.org/officeDocument/2006/customXml" ds:itemID="{66CBC6CE-DA71-4DD9-9CD2-A612350242BA}">
  <ds:schemaRefs/>
</ds:datastoreItem>
</file>

<file path=customXml/itemProps9.xml><?xml version="1.0" encoding="utf-8"?>
<ds:datastoreItem xmlns:ds="http://schemas.openxmlformats.org/officeDocument/2006/customXml" ds:itemID="{AA4BF43C-49FE-4837-8279-9A479EFC2C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screentime_analysis</vt:lpstr>
      <vt:lpstr>Pivot table</vt:lpstr>
      <vt:lpstr>Dashboard</vt:lpstr>
      <vt:lpstr>Data Validation</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2025-01-06T13:38:45Z</dcterms:created>
  <dcterms:modified xsi:type="dcterms:W3CDTF">2025-01-28T10:25:12Z</dcterms:modified>
</cp:coreProperties>
</file>