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2/"/>
    </mc:Choice>
  </mc:AlternateContent>
  <xr:revisionPtr revIDLastSave="0" documentId="13_ncr:1_{9E637749-B1C9-E945-A6F9-39F9DE3A06C8}" xr6:coauthVersionLast="47" xr6:coauthVersionMax="47" xr10:uidLastSave="{00000000-0000-0000-0000-000000000000}"/>
  <bookViews>
    <workbookView xWindow="7360" yWindow="1700" windowWidth="28180" windowHeight="1698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ER (2)" sheetId="13" r:id="rId6"/>
    <sheet name="Sheet1" sheetId="12" r:id="rId7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3" i="5"/>
  <c r="H11" i="13"/>
  <c r="H10" i="13"/>
  <c r="H9" i="13"/>
  <c r="H8" i="13"/>
  <c r="H7" i="13"/>
  <c r="H6" i="13"/>
  <c r="H5" i="13"/>
  <c r="H4" i="13"/>
  <c r="H5" i="5"/>
  <c r="H4" i="5"/>
  <c r="B4" i="12"/>
  <c r="B3" i="12"/>
  <c r="B2" i="12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<sst xmlns="http://schemas.openxmlformats.org/spreadsheetml/2006/main" count="2510" uniqueCount="415">
  <si>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</si>
  <si>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</si>
  <si>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</si>
  <si>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</si>
  <si>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</si>
  <si>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</si>
  <si>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</si>
  <si>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</si>
  <si>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</si>
  <si>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</si>
  <si>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</si>
  <si>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</si>
  <si>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</si>
  <si>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</si>
  <si>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</si>
  <si>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</si>
  <si>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</si>
  <si>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</si>
  <si>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</si>
  <si>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</si>
  <si>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</si>
  <si>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</si>
  <si>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</si>
  <si>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</si>
  <si>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</si>
  <si>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</si>
  <si>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</si>
  <si>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</si>
  <si>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</si>
  <si>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</si>
  <si>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</si>
  <si>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</si>
  <si>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</si>
  <si>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</si>
  <si>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</si>
  <si>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</si>
  <si>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</si>
  <si>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</si>
  <si>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</si>
  <si>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</si>
  <si>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</si>
  <si>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</si>
  <si>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</si>
  <si>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</si>
  <si>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</si>
  <si>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</si>
  <si>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</si>
  <si>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</si>
  <si>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</si>
  <si>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</si>
  <si>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</si>
  <si>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</si>
  <si>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</si>
  <si>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</si>
  <si>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</si>
  <si>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</si>
  <si>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</si>
  <si>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</si>
  <si>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</si>
  <si>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</si>
  <si>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</si>
  <si>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</si>
  <si>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</si>
  <si>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</si>
  <si>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</si>
  <si>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</si>
  <si>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</si>
  <si>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</si>
  <si>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</si>
  <si>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</si>
  <si>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</si>
  <si>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</si>
  <si>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</si>
  <si>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</si>
  <si>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</si>
  <si>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</si>
  <si>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</si>
  <si>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</si>
  <si>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</si>
  <si>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</si>
  <si>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</si>
  <si>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</si>
  <si>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</si>
  <si>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</si>
  <si>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</si>
  <si>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</si>
  <si>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</si>
  <si>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</si>
  <si>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</si>
  <si>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</si>
  <si>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</si>
  <si>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</si>
  <si>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</si>
  <si>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</si>
  <si>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</si>
  <si>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</si>
  <si>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</si>
  <si>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</si>
  <si>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</si>
  <si>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</si>
  <si>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</si>
  <si>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</si>
  <si>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</si>
  <si>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</si>
  <si>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</si>
  <si>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</si>
  <si>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</si>
  <si>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</si>
  <si>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</si>
  <si>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</si>
  <si>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</si>
  <si>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</si>
  <si>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</si>
  <si>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</si>
  <si>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</si>
  <si>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</si>
  <si>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</si>
  <si>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</si>
  <si>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</si>
  <si>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</si>
  <si>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</si>
  <si>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</si>
  <si>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</si>
  <si>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</si>
  <si>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</si>
  <si>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</si>
  <si>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</si>
  <si>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</si>
  <si>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</si>
  <si>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</si>
  <si>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</si>
  <si>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</si>
  <si>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</si>
  <si>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</si>
  <si>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</si>
  <si>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</si>
  <si>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</si>
  <si>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</si>
  <si>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</si>
  <si>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</si>
  <si>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</si>
  <si>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</si>
  <si>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</si>
  <si>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</si>
  <si>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</si>
  <si>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</si>
  <si>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</si>
  <si>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</si>
  <si>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</si>
  <si>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</si>
  <si>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</si>
  <si>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</si>
  <si>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</si>
  <si>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</si>
  <si>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</si>
  <si>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</si>
  <si>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</si>
  <si>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</si>
  <si>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</si>
  <si>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</si>
  <si>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</si>
  <si>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</si>
  <si>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</si>
  <si>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</si>
  <si>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</si>
  <si>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</si>
  <si>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</si>
  <si>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</si>
  <si>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</si>
  <si>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</si>
  <si>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</si>
  <si>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</si>
  <si>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</si>
  <si>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</si>
  <si>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</si>
  <si>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</si>
  <si>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</si>
  <si>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</si>
  <si>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</si>
  <si>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</si>
  <si>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</si>
  <si>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</si>
  <si>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</si>
  <si>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</si>
  <si>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</si>
  <si>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</si>
  <si>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</si>
  <si>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</si>
  <si>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</si>
  <si>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</si>
  <si>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</si>
  <si>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</si>
  <si>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</si>
  <si>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</si>
  <si>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</si>
  <si>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</si>
  <si>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</si>
  <si>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</si>
  <si>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</si>
  <si>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</si>
  <si>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</si>
  <si>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</si>
  <si>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</si>
  <si>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</si>
  <si>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</si>
  <si>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</si>
  <si>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</si>
  <si>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</si>
  <si>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</si>
  <si>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</si>
  <si>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</si>
  <si>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</si>
  <si>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</si>
  <si>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</si>
  <si>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</si>
  <si>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</si>
  <si>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</si>
  <si>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</si>
  <si>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</si>
  <si>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</si>
  <si>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</si>
  <si>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</si>
  <si>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</si>
  <si>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</si>
  <si>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</si>
  <si>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</si>
  <si>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</si>
  <si>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</si>
  <si>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</si>
  <si>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</si>
  <si>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</si>
  <si>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</si>
  <si>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</si>
  <si>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</si>
  <si>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</si>
  <si>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</si>
  <si>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</si>
  <si>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</si>
  <si>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</si>
  <si>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</si>
  <si>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</si>
  <si>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</si>
  <si>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</si>
  <si>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</si>
  <si>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</si>
  <si>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</si>
  <si>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</si>
  <si>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</si>
  <si>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</si>
  <si>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</si>
  <si>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</si>
  <si>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</si>
  <si>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</si>
  <si>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</si>
  <si>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</si>
  <si>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</si>
  <si>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</si>
  <si>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</si>
  <si>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</si>
  <si>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</si>
  <si>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</si>
  <si>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</si>
  <si>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</si>
  <si>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</si>
  <si>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</si>
  <si>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</si>
  <si>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</si>
  <si>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</si>
  <si>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</si>
  <si>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</si>
  <si>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</si>
  <si>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</si>
  <si>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</si>
  <si>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</si>
  <si>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</si>
  <si>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</si>
  <si>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</si>
  <si>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</si>
  <si>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</si>
  <si>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</si>
  <si>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</si>
  <si>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</si>
  <si>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</si>
  <si>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</si>
  <si>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</si>
  <si>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</si>
  <si>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</si>
  <si>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</si>
  <si>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</si>
  <si>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</si>
  <si>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</si>
  <si>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</si>
  <si>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</si>
  <si>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</si>
  <si>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</si>
  <si>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</si>
  <si>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</si>
  <si>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</si>
  <si>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</si>
  <si>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</si>
  <si>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</si>
  <si>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</si>
  <si>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</si>
  <si>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</si>
  <si>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</si>
  <si>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</si>
  <si>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</si>
  <si>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</si>
  <si>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</si>
  <si>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</si>
  <si>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</si>
  <si>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</si>
  <si>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</si>
  <si>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</si>
  <si>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</si>
  <si>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</si>
  <si>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</si>
  <si>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</si>
  <si>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</si>
  <si>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</si>
  <si>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</si>
  <si>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</si>
  <si>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</si>
  <si>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</si>
  <si>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</si>
  <si>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</si>
  <si>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</si>
  <si>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</si>
  <si>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</si>
  <si>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</si>
  <si>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</si>
  <si>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</si>
  <si>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</si>
  <si>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</si>
  <si>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</si>
  <si>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</si>
  <si>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</si>
  <si>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</si>
  <si>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</si>
  <si>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</si>
  <si>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</si>
  <si>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</si>
  <si>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</si>
  <si>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</si>
  <si>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</si>
  <si>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</si>
  <si>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</si>
  <si>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</si>
  <si>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</si>
  <si>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</si>
  <si>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</si>
  <si>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</si>
  <si>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</si>
  <si>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</si>
  <si>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</si>
  <si>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</si>
  <si>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</si>
  <si>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</si>
  <si>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</si>
  <si>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</si>
  <si>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</si>
  <si>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</si>
  <si>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</si>
  <si>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</si>
  <si>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</si>
  <si>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</si>
  <si>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</si>
  <si>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</si>
  <si>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</si>
  <si>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</si>
  <si>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</si>
  <si>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</si>
  <si>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</si>
  <si>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</si>
  <si>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</si>
  <si>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</si>
  <si>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</si>
  <si>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</si>
  <si>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</si>
  <si>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</si>
  <si>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</si>
  <si>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SIMPLE</t>
  </si>
  <si>
    <t>METER</t>
  </si>
  <si>
    <t>Minutes</t>
  </si>
  <si>
    <t>m2/d</t>
  </si>
  <si>
    <t>m2/s</t>
  </si>
  <si>
    <t>m2/min</t>
  </si>
  <si>
    <t>cm2/min</t>
  </si>
  <si>
    <t>Henry problem by Modflow Development Team (2023) in Henry problem.</t>
  </si>
  <si>
    <t>Used by GEO-SLOPE InternationalLit, Calgary, Alberta Canada in their paper.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</si>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</sst>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26" zoomScale="130" zoomScaleNormal="130" workbookViewId="0">
      <selection activeCell="B35" sqref="B3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33" zoomScale="200" zoomScaleNormal="200" workbookViewId="0">
      <selection activeCell="A46" sqref="A46:C80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6" zoomScale="182" zoomScaleNormal="182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381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414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t="s">
        <v>19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t="s">
        <v>19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t="s">
        <v>19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382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t="s">
        <v>19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t="s">
        <v>19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t="s">
        <v>19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t="s">
        <v>19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t="s">
        <v>19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t="s">
        <v>19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t="s">
        <v>19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t="s">
        <v>19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413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t="s">
        <v>19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t="s">
        <v>19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t="s">
        <v>19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t="s">
        <v>19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t="s">
        <v>19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413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t="s">
        <v>19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t="s">
        <v>19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t="s">
        <v>19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t="s">
        <v>19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t="s">
        <v>19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t="s">
        <v>19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t="s">
        <v>19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0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t="s">
        <v>19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t="s">
        <v>19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t="s">
        <v>19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0" zoomScale="203" zoomScaleNormal="203" workbookViewId="0">
      <selection activeCell="C20" sqref="C2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414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t="s">
        <v>19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t="s">
        <v>19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t="s">
        <v>19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t="s">
        <v>19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t="s">
        <v>19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t="s">
        <v>19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t="s">
        <v>19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t="s">
        <v>19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t="s">
        <v>19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t="s">
        <v>19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t="s">
        <v>19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t="s">
        <v>19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t="s">
        <v>19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t="s">
        <v>19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t="s">
        <v>19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t="s">
        <v>19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t="s">
        <v>19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t="s">
        <v>19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t="s">
        <v>19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tabSelected="1"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383</v>
      </c>
    </row>
    <row r="2" spans="1:9" s="6" customFormat="1" x14ac:dyDescent="0.15">
      <c r="A2" s="3" t="s">
        <v>4</v>
      </c>
      <c r="B2" s="3" t="s">
        <v>399</v>
      </c>
      <c r="C2" s="3" t="s">
        <v>5</v>
      </c>
      <c r="D2" s="4" t="s">
        <v>6</v>
      </c>
      <c r="E2" s="4" t="s">
        <v>7</v>
      </c>
      <c r="F2" s="4" t="s">
        <v>410</v>
      </c>
      <c r="G2" s="4" t="s">
        <v>409</v>
      </c>
      <c r="H2" s="6" t="s">
        <v>411</v>
      </c>
      <c r="I2" s="6" t="s">
        <v>412</v>
      </c>
    </row>
    <row r="3" spans="1:9" x14ac:dyDescent="0.15">
      <c r="A3">
        <v>0</v>
      </c>
      <c r="B3" t="s">
        <v>390</v>
      </c>
      <c r="C3">
        <v>10</v>
      </c>
      <c r="D3" s="8">
        <f>C3</f>
        <v>10</v>
      </c>
      <c r="E3" s="8">
        <v>1</v>
      </c>
      <c r="F3" t="s">
        <v>400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391</v>
      </c>
      <c r="C4">
        <v>120</v>
      </c>
      <c r="D4" s="8">
        <f t="shared" ref="D4:D5" si="0">C4</f>
        <v>120</v>
      </c>
      <c r="E4" s="8">
        <v>1</v>
      </c>
      <c r="F4" t="s">
        <v>401</v>
      </c>
      <c r="G4">
        <v>1</v>
      </c>
      <c r="H4">
        <f>SUM($C$3:C3)</f>
        <v>10</v>
      </c>
      <c r="I4">
        <v>40</v>
      </c>
    </row>
    <row r="5" spans="1:9" x14ac:dyDescent="0.15">
      <c r="A5">
        <v>2</v>
      </c>
      <c r="B5" t="s">
        <v>396</v>
      </c>
      <c r="C5">
        <v>120</v>
      </c>
      <c r="D5" s="8">
        <f t="shared" si="0"/>
        <v>120</v>
      </c>
      <c r="E5" s="8">
        <v>1</v>
      </c>
      <c r="F5" t="s">
        <v>406</v>
      </c>
      <c r="G5">
        <v>0</v>
      </c>
      <c r="H5">
        <f>SUM($C$3:C4)</f>
        <v>130</v>
      </c>
      <c r="I5">
        <v>260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G7" sqref="G7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383</v>
      </c>
    </row>
    <row r="2" spans="1:9" s="6" customFormat="1" x14ac:dyDescent="0.15">
      <c r="A2" s="3" t="s">
        <v>4</v>
      </c>
      <c r="B2" s="3" t="s">
        <v>399</v>
      </c>
      <c r="C2" s="3" t="s">
        <v>5</v>
      </c>
      <c r="D2" s="4" t="s">
        <v>6</v>
      </c>
      <c r="E2" s="4" t="s">
        <v>7</v>
      </c>
      <c r="F2" s="4" t="s">
        <v>410</v>
      </c>
      <c r="G2" s="4" t="s">
        <v>409</v>
      </c>
      <c r="H2" s="6" t="s">
        <v>411</v>
      </c>
      <c r="I2" s="6" t="s">
        <v>412</v>
      </c>
    </row>
    <row r="3" spans="1:9" x14ac:dyDescent="0.15">
      <c r="A3">
        <v>0</v>
      </c>
      <c r="B3" t="s">
        <v>390</v>
      </c>
      <c r="C3">
        <v>40.00000000007276</v>
      </c>
      <c r="D3" s="8">
        <v>40.00000000007276</v>
      </c>
      <c r="E3" s="8">
        <v>1</v>
      </c>
      <c r="F3" t="s">
        <v>400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391</v>
      </c>
      <c r="C4">
        <v>14.999999999781721</v>
      </c>
      <c r="D4" s="8">
        <v>14.999999999781721</v>
      </c>
      <c r="E4" s="8">
        <v>1</v>
      </c>
      <c r="F4" t="s">
        <v>401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392</v>
      </c>
      <c r="C5">
        <v>25.000000000291038</v>
      </c>
      <c r="D5" s="8">
        <v>25.000000000291038</v>
      </c>
      <c r="E5" s="8">
        <v>1</v>
      </c>
      <c r="F5" t="s">
        <v>402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393</v>
      </c>
      <c r="C6">
        <v>34.999999999818101</v>
      </c>
      <c r="D6" s="8">
        <v>34.999999999818101</v>
      </c>
      <c r="E6" s="8">
        <v>1</v>
      </c>
      <c r="F6" t="s">
        <v>403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394</v>
      </c>
      <c r="C7">
        <v>29.999999999890861</v>
      </c>
      <c r="D7" s="8">
        <v>29.999999999890861</v>
      </c>
      <c r="E7" s="8">
        <v>1</v>
      </c>
      <c r="F7" t="s">
        <v>404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395</v>
      </c>
      <c r="C8">
        <v>115.00000000029104</v>
      </c>
      <c r="D8" s="8">
        <v>115.00000000029104</v>
      </c>
      <c r="E8" s="8">
        <v>1</v>
      </c>
      <c r="F8" t="s">
        <v>405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396</v>
      </c>
      <c r="C9">
        <v>54.999999999854481</v>
      </c>
      <c r="D9" s="8">
        <v>54.999999999854481</v>
      </c>
      <c r="E9" s="8">
        <v>1</v>
      </c>
      <c r="F9" t="s">
        <v>406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397</v>
      </c>
      <c r="C10">
        <v>935.00000000014552</v>
      </c>
      <c r="D10" s="8">
        <v>935.00000000014552</v>
      </c>
      <c r="E10" s="8">
        <v>1</v>
      </c>
      <c r="F10" t="s">
        <v>407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398</v>
      </c>
      <c r="C11">
        <v>10</v>
      </c>
      <c r="D11" s="8">
        <v>10</v>
      </c>
      <c r="E11" s="8">
        <v>1</v>
      </c>
      <c r="F11" t="s">
        <v>408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9E7A-CAF4-AC46-949F-DB1752B1DF3A}">
  <dimension ref="A1:D7"/>
  <sheetViews>
    <sheetView workbookViewId="0">
      <selection activeCell="B3" sqref="B3"/>
    </sheetView>
  </sheetViews>
  <sheetFormatPr baseColWidth="10" defaultRowHeight="13" x14ac:dyDescent="0.15"/>
  <sheetData>
    <row r="1" spans="1:4" x14ac:dyDescent="0.15">
      <c r="A1" s="9" t="s">
        <v>148</v>
      </c>
      <c r="B1">
        <v>0.57023999999999997</v>
      </c>
      <c r="C1" s="9" t="s">
        <v>384</v>
      </c>
      <c r="D1" s="9" t="s">
        <v>388</v>
      </c>
    </row>
    <row r="2" spans="1:4" x14ac:dyDescent="0.15">
      <c r="A2" s="9" t="s">
        <v>148</v>
      </c>
      <c r="B2" s="2">
        <f>B1/86400</f>
        <v>6.5999999999999995E-6</v>
      </c>
      <c r="C2" s="9" t="s">
        <v>385</v>
      </c>
    </row>
    <row r="3" spans="1:4" x14ac:dyDescent="0.15">
      <c r="A3" s="9" t="s">
        <v>148</v>
      </c>
      <c r="B3" s="2">
        <f>B1/(24*60)</f>
        <v>3.9599999999999998E-4</v>
      </c>
      <c r="C3" s="9" t="s">
        <v>386</v>
      </c>
    </row>
    <row r="4" spans="1:4" x14ac:dyDescent="0.15">
      <c r="A4" s="9" t="s">
        <v>148</v>
      </c>
      <c r="B4">
        <f>B3*10000</f>
        <v>3.96</v>
      </c>
      <c r="C4" s="9" t="s">
        <v>387</v>
      </c>
    </row>
    <row r="6" spans="1:4" x14ac:dyDescent="0.15">
      <c r="A6" s="9" t="s">
        <v>148</v>
      </c>
      <c r="B6" s="2">
        <v>1.8899999999999999E-5</v>
      </c>
      <c r="C6" s="9" t="s">
        <v>385</v>
      </c>
      <c r="D6" s="9" t="s">
        <v>389</v>
      </c>
    </row>
    <row r="7" spans="1:4" x14ac:dyDescent="0.15">
      <c r="B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</vt:lpstr>
      <vt:lpstr>SIM6</vt:lpstr>
      <vt:lpstr>GWF6</vt:lpstr>
      <vt:lpstr>GWT6</vt:lpstr>
      <vt:lpstr>PER</vt:lpstr>
      <vt:lpstr>PER (2)</vt:lpstr>
      <vt:lpstr>Sheet1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2024-01-13T23:12:06Z</dcterms:modified>
</cp:coreProperties>
</file>