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6960" yWindow="40" windowWidth="24960" windowHeight="15180" activeTab="2"/>
  </bookViews>
  <sheets>
    <sheet name="Collars" sheetId="1" r:id="rId1"/>
    <sheet name="Lithology" sheetId="2" r:id="rId2"/>
    <sheet name="screen" sheetId="4" r:id="rId3"/>
    <sheet name="Waterpeil" sheetId="6" r:id="rId4"/>
  </sheets>
  <definedNames>
    <definedName name="_xlnm._FilterDatabase" localSheetId="0" hidden="1">Collars!$A$1:$H$6</definedName>
    <definedName name="_xlnm._FilterDatabase" localSheetId="1" hidden="1">Lithology!$A$1:$F$39</definedName>
    <definedName name="_xlnm._FilterDatabase" localSheetId="2" hidden="1">screen!$A$1:$D$6</definedName>
    <definedName name="laaghoogtes_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" i="6" l="1"/>
  <c r="B133" i="6"/>
  <c r="C132" i="6"/>
  <c r="B132" i="6"/>
  <c r="C129" i="6"/>
  <c r="B129" i="6"/>
  <c r="C130" i="6"/>
  <c r="C131" i="6"/>
  <c r="B131" i="6"/>
  <c r="B130" i="6"/>
  <c r="B128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8" i="2"/>
  <c r="B9" i="2"/>
  <c r="B10" i="2"/>
  <c r="A3" i="2"/>
  <c r="A4" i="2"/>
  <c r="A5" i="2"/>
  <c r="A6" i="2"/>
  <c r="A7" i="2"/>
  <c r="A8" i="2"/>
  <c r="A9" i="2"/>
  <c r="A10" i="2"/>
  <c r="B4" i="2"/>
  <c r="B5" i="2"/>
  <c r="B6" i="2"/>
  <c r="B7" i="2"/>
  <c r="B3" i="2"/>
  <c r="B101" i="6"/>
  <c r="B100" i="6"/>
  <c r="B99" i="6"/>
  <c r="B26" i="2"/>
  <c r="B27" i="2"/>
  <c r="B25" i="2"/>
  <c r="C97" i="6"/>
  <c r="B97" i="6"/>
  <c r="B98" i="6"/>
  <c r="C96" i="6"/>
  <c r="B96" i="6"/>
  <c r="B95" i="6"/>
  <c r="B94" i="6"/>
  <c r="B93" i="6"/>
  <c r="C52" i="6"/>
  <c r="C49" i="6"/>
  <c r="C33" i="6"/>
  <c r="C34" i="6"/>
  <c r="C31" i="6"/>
  <c r="C23" i="6"/>
  <c r="C24" i="6"/>
  <c r="C20" i="6"/>
  <c r="C19" i="6"/>
  <c r="C12" i="6"/>
  <c r="C11" i="6"/>
  <c r="C85" i="6"/>
  <c r="C81" i="6"/>
  <c r="B80" i="6"/>
  <c r="C79" i="6"/>
  <c r="B78" i="6"/>
  <c r="B77" i="6"/>
  <c r="C76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9" i="6"/>
  <c r="B81" i="6"/>
  <c r="B83" i="6"/>
  <c r="B84" i="6"/>
  <c r="B85" i="6"/>
  <c r="B86" i="6"/>
  <c r="B87" i="6"/>
  <c r="B88" i="6"/>
  <c r="B89" i="6"/>
  <c r="B90" i="6"/>
  <c r="B91" i="6"/>
  <c r="B92" i="6"/>
  <c r="B19" i="6"/>
  <c r="B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C82" i="6"/>
  <c r="B82" i="6"/>
</calcChain>
</file>

<file path=xl/sharedStrings.xml><?xml version="1.0" encoding="utf-8"?>
<sst xmlns="http://schemas.openxmlformats.org/spreadsheetml/2006/main" count="816" uniqueCount="239">
  <si>
    <t>Hole ID</t>
  </si>
  <si>
    <t>Easting</t>
  </si>
  <si>
    <t>Northing</t>
  </si>
  <si>
    <t>Elevation</t>
  </si>
  <si>
    <t>Ending Depth</t>
  </si>
  <si>
    <t>Boordatum</t>
  </si>
  <si>
    <t>Boormethode</t>
  </si>
  <si>
    <t>Boordiameter</t>
  </si>
  <si>
    <t>PB-T-010</t>
  </si>
  <si>
    <t>Pulsboring</t>
  </si>
  <si>
    <t>PB-T-014</t>
  </si>
  <si>
    <t>PB-T-015</t>
  </si>
  <si>
    <t>PB-T-025</t>
  </si>
  <si>
    <t>PB-T-032</t>
  </si>
  <si>
    <t>PB-T-037</t>
  </si>
  <si>
    <t>PB-T-040</t>
  </si>
  <si>
    <t>PB-T-041</t>
  </si>
  <si>
    <t>PB-U-000</t>
  </si>
  <si>
    <t>PB-U-002</t>
  </si>
  <si>
    <t>PB-U-003</t>
  </si>
  <si>
    <t>PB-U-004</t>
  </si>
  <si>
    <t>PB-U-005</t>
  </si>
  <si>
    <t>PB-U-007</t>
  </si>
  <si>
    <t>PB-U-008</t>
  </si>
  <si>
    <t>PB-U-009</t>
  </si>
  <si>
    <t>PB-U-010</t>
  </si>
  <si>
    <t>PB-U-011</t>
  </si>
  <si>
    <t>PB-U-012</t>
  </si>
  <si>
    <t>PB-U-014</t>
  </si>
  <si>
    <t>PB-U-016</t>
  </si>
  <si>
    <t>PB-U-017</t>
  </si>
  <si>
    <t>PB-U-019</t>
  </si>
  <si>
    <t>PB-U-020</t>
  </si>
  <si>
    <t>PB-U-021</t>
  </si>
  <si>
    <t>PB-U-023</t>
  </si>
  <si>
    <t>PB-U-024</t>
  </si>
  <si>
    <t>PB-U-026</t>
  </si>
  <si>
    <t>PB-U-027</t>
  </si>
  <si>
    <t>PB-U-028</t>
  </si>
  <si>
    <t>PB-U-029</t>
  </si>
  <si>
    <t>PB-U-031</t>
  </si>
  <si>
    <t>PB-U-032</t>
  </si>
  <si>
    <t>PB-U-033</t>
  </si>
  <si>
    <t>PB-U-034</t>
  </si>
  <si>
    <t>PB-U-035</t>
  </si>
  <si>
    <t>PB-U-037</t>
  </si>
  <si>
    <t>PB-U-038</t>
  </si>
  <si>
    <t>PB-U-039</t>
  </si>
  <si>
    <t>PB-U-041</t>
  </si>
  <si>
    <t>PB-U-042</t>
  </si>
  <si>
    <t>PB-U-044</t>
  </si>
  <si>
    <t>PB-U-045</t>
  </si>
  <si>
    <t>PB-U-046</t>
  </si>
  <si>
    <t>PB-U-047</t>
  </si>
  <si>
    <t>PB-U-048</t>
  </si>
  <si>
    <t>PB-U-049</t>
  </si>
  <si>
    <t>PB-U-050</t>
  </si>
  <si>
    <t>PB-U-051</t>
  </si>
  <si>
    <t>PB-U-052</t>
  </si>
  <si>
    <t>PB-U-053</t>
  </si>
  <si>
    <t>PB-U-054</t>
  </si>
  <si>
    <t>PB-U-055</t>
  </si>
  <si>
    <t>PB-U-057</t>
  </si>
  <si>
    <t>PB-U-058</t>
  </si>
  <si>
    <t>PB-U-059</t>
  </si>
  <si>
    <t>PB-U-060</t>
  </si>
  <si>
    <t>PP-U-001</t>
  </si>
  <si>
    <t>PP-U-003</t>
  </si>
  <si>
    <t>PP-U-006</t>
  </si>
  <si>
    <t>PP-U-013</t>
  </si>
  <si>
    <t>PP-U-015</t>
  </si>
  <si>
    <t>PP-U-018</t>
  </si>
  <si>
    <t>PP-U-022</t>
  </si>
  <si>
    <t>PP-U-025</t>
  </si>
  <si>
    <t>PP-U-036</t>
  </si>
  <si>
    <t>PP-U-040</t>
  </si>
  <si>
    <t>PP-U-043</t>
  </si>
  <si>
    <t>PP-U-056</t>
  </si>
  <si>
    <t>From</t>
  </si>
  <si>
    <t>To</t>
  </si>
  <si>
    <t>Leem</t>
  </si>
  <si>
    <t>Klei</t>
  </si>
  <si>
    <t>Leem, sterk zandig, lichtbruin</t>
  </si>
  <si>
    <t>Fijn zand</t>
  </si>
  <si>
    <t>Leem, sterk zandig, bruin</t>
  </si>
  <si>
    <t>Fijn grind</t>
  </si>
  <si>
    <t>Klei, matig zandig, bruin</t>
  </si>
  <si>
    <t>Klei, matig zandig, lichtgrijs</t>
  </si>
  <si>
    <t>Outer Diameter</t>
  </si>
  <si>
    <t>Inner Diameter</t>
  </si>
  <si>
    <t>Offset</t>
  </si>
  <si>
    <t>Item</t>
  </si>
  <si>
    <t>Opmerkingen</t>
  </si>
  <si>
    <t>Peil</t>
  </si>
  <si>
    <t>Droog</t>
  </si>
  <si>
    <t>Matig grof zand</t>
  </si>
  <si>
    <t>Matig grof grind</t>
  </si>
  <si>
    <t>Grof grind</t>
  </si>
  <si>
    <t>PB-U-201</t>
  </si>
  <si>
    <t>PB-U-202</t>
  </si>
  <si>
    <t>PB-U-203</t>
  </si>
  <si>
    <t>PB-U-204</t>
  </si>
  <si>
    <t>Leem, sterk zandig, zwak humeus, zwak grindig, donkerbruin</t>
  </si>
  <si>
    <t>Leem, sterk zandig, wortels, bruin</t>
  </si>
  <si>
    <t>PB-GRA-2</t>
  </si>
  <si>
    <t>Leem, sterk zandig, zwak humeus, donkerbruin</t>
  </si>
  <si>
    <t>Leem, sterk zandig, laagjes grind, bruin</t>
  </si>
  <si>
    <t>PB-GRA-3</t>
  </si>
  <si>
    <t>PB-GRA-4</t>
  </si>
  <si>
    <t>PB-GRA-5</t>
  </si>
  <si>
    <t>PB-GRA-1</t>
  </si>
  <si>
    <t>Klei, matig zandig, matig grindig, bruinrood</t>
  </si>
  <si>
    <t>PB-KB-01</t>
  </si>
  <si>
    <t>PB-KB-02</t>
  </si>
  <si>
    <t>PB-KB-03</t>
  </si>
  <si>
    <t>PB-KB-04</t>
  </si>
  <si>
    <t>PB-KB-05</t>
  </si>
  <si>
    <t>PB-KB-06</t>
  </si>
  <si>
    <t>PB-KB-07</t>
  </si>
  <si>
    <t>PB-KB-08</t>
  </si>
  <si>
    <t>PB-KB-09</t>
  </si>
  <si>
    <t>PB-KB-10</t>
  </si>
  <si>
    <t>PB-KB-11</t>
  </si>
  <si>
    <t>PB-KB-12</t>
  </si>
  <si>
    <t>PB-KB-13</t>
  </si>
  <si>
    <t>PB-KB-14</t>
  </si>
  <si>
    <t>PB-KB-15</t>
  </si>
  <si>
    <t>PB-KB-16</t>
  </si>
  <si>
    <t>PB-KB-17</t>
  </si>
  <si>
    <t>PB-KB-18</t>
  </si>
  <si>
    <t>PB-KB-19</t>
  </si>
  <si>
    <t>PB-KB-20</t>
  </si>
  <si>
    <t>PB-KB-21</t>
  </si>
  <si>
    <t>PB-KB-22</t>
  </si>
  <si>
    <t>PB-KB-23</t>
  </si>
  <si>
    <t>PB-KB-24</t>
  </si>
  <si>
    <t>PB-KB-25</t>
  </si>
  <si>
    <t>PB-KB-26</t>
  </si>
  <si>
    <t>PB-U-099</t>
  </si>
  <si>
    <t>PB-U-094</t>
  </si>
  <si>
    <t>PB-U-095</t>
  </si>
  <si>
    <t>PB-U-096</t>
  </si>
  <si>
    <t>PB-U-097</t>
  </si>
  <si>
    <t>PB-U-098</t>
  </si>
  <si>
    <t>2017-24</t>
  </si>
  <si>
    <t>2017-22</t>
  </si>
  <si>
    <t>2017-21</t>
  </si>
  <si>
    <t>2017-30</t>
  </si>
  <si>
    <t>2017-26</t>
  </si>
  <si>
    <t>2017-29</t>
  </si>
  <si>
    <t>2017-28</t>
  </si>
  <si>
    <t>2017-25</t>
  </si>
  <si>
    <t>2017-19</t>
  </si>
  <si>
    <t>2017-23</t>
  </si>
  <si>
    <t>2017-20</t>
  </si>
  <si>
    <t>2017-27</t>
  </si>
  <si>
    <t>2017-15</t>
  </si>
  <si>
    <t>2017-18</t>
  </si>
  <si>
    <t>2017-16</t>
  </si>
  <si>
    <t>2017-31</t>
  </si>
  <si>
    <t>2017-12</t>
  </si>
  <si>
    <t>2017-13</t>
  </si>
  <si>
    <t>2017-09</t>
  </si>
  <si>
    <t>2017-10</t>
  </si>
  <si>
    <t>2017-14</t>
  </si>
  <si>
    <t>2017-17</t>
  </si>
  <si>
    <t>2017-01</t>
  </si>
  <si>
    <t>2017-02</t>
  </si>
  <si>
    <t>2017-11</t>
  </si>
  <si>
    <t>2017-32</t>
  </si>
  <si>
    <t>2017-06</t>
  </si>
  <si>
    <t>2017-03</t>
  </si>
  <si>
    <t>2017-04</t>
  </si>
  <si>
    <t>2017-05</t>
  </si>
  <si>
    <t>2017-07</t>
  </si>
  <si>
    <t>2017-08</t>
  </si>
  <si>
    <t>Lithology Keyword Edited</t>
  </si>
  <si>
    <t>Lithology Description Edited</t>
  </si>
  <si>
    <t>matig grof zand, matig siltig, zwak grindig, grijsbruin</t>
  </si>
  <si>
    <t>matig grof zand, zwak siltig, matig humeus, bruingrijs</t>
  </si>
  <si>
    <t>uiterst fijn zand, zwak siltig, zwak grindig, groengrijs</t>
  </si>
  <si>
    <t>fijn grind, matig zandig, stenen, bruin</t>
  </si>
  <si>
    <t>fijn grind, sterk zandig, stenen, bruin</t>
  </si>
  <si>
    <t>fijn grind, matig zandig, bruin</t>
  </si>
  <si>
    <t>zeer fijn zand, zwak siltig, zwak humeus, matig grindig, donkerbruin</t>
  </si>
  <si>
    <t>zeer fijn zand, sterk siltig, licht grijsgroen</t>
  </si>
  <si>
    <t>zeer grof grind, sterk zandig, bruin</t>
  </si>
  <si>
    <t>Klei, sterk zandig, laagjes zand, sterk ijzeroxide, bruinrood</t>
  </si>
  <si>
    <t>Klei, sterk zandig, laagjes zand, uiterst ijzeroxide, bruinrood</t>
  </si>
  <si>
    <t>matig fijn zand, sterk siltig, uiterst ijzeroxide, bruinrood</t>
  </si>
  <si>
    <t>Leem, sterk zandig, uiterst ijzeroxide, bruinrood</t>
  </si>
  <si>
    <t>Klei, sterk zandig, sterk ijzeroxide, bruinrood</t>
  </si>
  <si>
    <t>Klei, sterk zandig, laagjes grind, weinig ijzeroxide, bruinrood</t>
  </si>
  <si>
    <t>fijn grind, sterk zandig, weinig ijzeroxide, bruinrood</t>
  </si>
  <si>
    <t>fijn grind, siltig, weinig ijzeroxide, bruinrood</t>
  </si>
  <si>
    <t>fijn grind, matig zandig, weinig ijzeroxide, stenen, roodbruin</t>
  </si>
  <si>
    <t>zeer fijn zand, zwak siltig, sterk grindig, kleilenzen, grijsbruin</t>
  </si>
  <si>
    <t>fijn grind, zwak zandig, met zeer veel stenen, grijsbruin, boring gestaakt</t>
  </si>
  <si>
    <t>zeer grof grind, zwak zandig, met zeer veel stenen, boring gestaakt</t>
  </si>
  <si>
    <t>zeer grof grind, zwak zandig, met veel stenen, grijsbruin</t>
  </si>
  <si>
    <t>zeer grof grind, matig zandig, met veel stenen, met veel puin, grijsbruin</t>
  </si>
  <si>
    <t>matig grof grind, zwak zandig, met stenen, grijsbruin</t>
  </si>
  <si>
    <t>matig fijn zand, matig siltig, matig humeus, weinig wortels, bruinrood</t>
  </si>
  <si>
    <t>matig fijn zand, matig siltig, sterk humeus, veel wortelresten, grijsbruin</t>
  </si>
  <si>
    <t>fijn grind, sterk zandig, met stenen, bruin</t>
  </si>
  <si>
    <t>fijn grind, uiterst zandig, met stenen, bruin</t>
  </si>
  <si>
    <t>fijn grind, uiterst zandig, met stenen, weinig ijzeroxide, roodbruin</t>
  </si>
  <si>
    <t>Onbekend</t>
  </si>
  <si>
    <t>geen</t>
  </si>
  <si>
    <t>Filter</t>
  </si>
  <si>
    <t>Lithology Description</t>
  </si>
  <si>
    <t>Zand, matig fijn, matig siltig, matig humeus, matig wortelhoudend, bruinrood</t>
  </si>
  <si>
    <t>Klei, sterk zandig, laagjes zand, sterk roesthoudend, bruinrood</t>
  </si>
  <si>
    <t>Klei, sterk zandig, laagjes zand, uiterst roesthoudend, bruinrood</t>
  </si>
  <si>
    <t>Zand, matig fijn, sterk siltig, uiterst roesthoudend, bruinrood</t>
  </si>
  <si>
    <t>Leem, sterk zandig, uiterst roesthoudend, bruinrood</t>
  </si>
  <si>
    <t>Klei, sterk zandig, sterk roesthoudend, bruinrood</t>
  </si>
  <si>
    <t>Zand, matig grof, matig siltig, zwak grindig, grijsbruin</t>
  </si>
  <si>
    <t>Grind, zeer grof, zwak zandig, uiterst steenhoudend, boring gestaakt</t>
  </si>
  <si>
    <t>Zand, zeer fijn, zwak siltig, sterk grindig, lenzen klei, grijsbruin</t>
  </si>
  <si>
    <t>Grind, fijn, matig zandig, stenen, bruin</t>
  </si>
  <si>
    <t>Grind, fijn, matig zandig, zwak roesthoudend, stenen, roodbruin</t>
  </si>
  <si>
    <t>Klei, sterk zandig, laagjes grind, zwak roesthoudend, bruinrood</t>
  </si>
  <si>
    <t>Grind, fijn, sterk zandig, stenen, bruin</t>
  </si>
  <si>
    <t>Grind, fijn, uiterst zandig, stenen, bruin</t>
  </si>
  <si>
    <t>Grind, fijn, uiterst zandig, stenen, zwak roesthoudend, roodbruin</t>
  </si>
  <si>
    <t>Grind, fijn, sterk zandig, zwak roesthoudend, bruinrood</t>
  </si>
  <si>
    <t>Grind, fijn, matig zandig, bruin</t>
  </si>
  <si>
    <t>Zand, zeer fijn, zwak siltig, zwak humeus, matig grindig, donkerbruin</t>
  </si>
  <si>
    <t>Grind, fijn, siltig, zwak roesthoudend, bruinrood</t>
  </si>
  <si>
    <t>Zand, uiterst fijn, zwak siltig, zwak grindig, groengrijs</t>
  </si>
  <si>
    <t>Zand, matig fijn, matig siltig, sterk humeus, sterk wortelhoudend, grijsbruin</t>
  </si>
  <si>
    <t>Grind, zeer grof, matig zandig, sterk steenhoudend, sterk puinhoudend, grijsbruin</t>
  </si>
  <si>
    <t>Grind, matig grof, zwak zandig, matig steenhoudend, grijsbruin</t>
  </si>
  <si>
    <t>Grind, zeer grof, zwak zandig, sterk steenhoudend, grijsbruin</t>
  </si>
  <si>
    <t>Zand, matig grof, zwak siltig, matig humeus, bruingrijs</t>
  </si>
  <si>
    <t>Grind, fijn, zwak zandig, uiterst steenhoudend, grijsbruin, boring gestaakt</t>
  </si>
  <si>
    <t>Grind, zeer grof, sterk zandig, bruin</t>
  </si>
  <si>
    <t>Zand, zeer fijn, sterk siltig, licht grijsgroen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</si>
</sst>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/mm/yyyy;@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0">
    <xf numFmtId="0" fontId="0" fillId="0" borderId="0"/>
    <xf numFmtId="0" fontId="2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1" applyFont="1" applyFill="1" applyBorder="1"/>
    <xf numFmtId="0" fontId="3" fillId="0" borderId="0" xfId="0" applyFont="1" applyFill="1" applyBorder="1"/>
    <xf numFmtId="164" fontId="0" fillId="0" borderId="0" xfId="0" applyNumberFormat="1"/>
    <xf numFmtId="164" fontId="3" fillId="0" borderId="0" xfId="1" applyNumberFormat="1" applyFont="1" applyFill="1" applyBorder="1"/>
    <xf numFmtId="165" fontId="3" fillId="0" borderId="0" xfId="1" applyNumberFormat="1" applyFont="1" applyFill="1" applyBorder="1"/>
    <xf numFmtId="165" fontId="0" fillId="0" borderId="0" xfId="0" applyNumberFormat="1"/>
    <xf numFmtId="0" fontId="1" fillId="0" borderId="0" xfId="5"/>
    <xf numFmtId="0" fontId="3" fillId="0" borderId="0" xfId="1" applyFont="1" applyFill="1" applyBorder="1"/>
    <xf numFmtId="0" fontId="0" fillId="0" borderId="0" xfId="0"/>
    <xf numFmtId="0" fontId="3" fillId="0" borderId="0" xfId="1" applyFont="1" applyFill="1" applyBorder="1"/>
    <xf numFmtId="0" fontId="6" fillId="0" borderId="0" xfId="0" applyFont="1"/>
    <xf numFmtId="0" fontId="9" fillId="0" borderId="0" xfId="1" applyFont="1"/>
  </cellXfs>
  <cellStyles count="160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Standaard 2" xfId="1"/>
    <cellStyle name="Standaard 2 2" xfId="4"/>
    <cellStyle name="Standaard 2 2 2" xfId="7"/>
    <cellStyle name="Standaard 3" xfId="3"/>
    <cellStyle name="Standaard 4" xfId="2"/>
    <cellStyle name="Standaard 4 2" xfId="6"/>
    <cellStyle name="Standaard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32.6640625" customWidth="1"/>
    <col min="2" max="3" width="11" bestFit="1" customWidth="1"/>
    <col min="4" max="4" width="8.83203125" style="3"/>
    <col min="6" max="6" width="16.6640625" style="6" bestFit="1" customWidth="1"/>
  </cols>
  <sheetData>
    <row r="1" spans="1:8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5" t="s">
        <v>5</v>
      </c>
      <c r="G1" s="1" t="s">
        <v>6</v>
      </c>
      <c r="H1" s="1" t="s">
        <v>7</v>
      </c>
    </row>
    <row r="2" spans="1:8">
      <c r="A2" s="1" t="s">
        <v>110</v>
      </c>
      <c r="B2" s="3">
        <v>183275</v>
      </c>
      <c r="C2" s="3">
        <v>337509</v>
      </c>
      <c r="D2" s="3">
        <v>38.81</v>
      </c>
      <c r="E2" s="1">
        <v>8</v>
      </c>
      <c r="F2" s="6">
        <v>42611</v>
      </c>
      <c r="G2" s="1" t="s">
        <v>9</v>
      </c>
      <c r="H2" s="1">
        <v>219</v>
      </c>
    </row>
    <row r="3" spans="1:8">
      <c r="A3" s="1" t="s">
        <v>104</v>
      </c>
      <c r="B3">
        <v>183289</v>
      </c>
      <c r="C3">
        <v>337380</v>
      </c>
      <c r="D3" s="3">
        <v>43.52</v>
      </c>
      <c r="E3" s="1">
        <v>15.5</v>
      </c>
      <c r="F3" s="6">
        <v>42633</v>
      </c>
      <c r="G3" s="1" t="s">
        <v>9</v>
      </c>
      <c r="H3" s="1">
        <v>219</v>
      </c>
    </row>
    <row r="4" spans="1:8">
      <c r="A4" s="1" t="s">
        <v>107</v>
      </c>
      <c r="B4">
        <v>183244</v>
      </c>
      <c r="C4">
        <v>337264</v>
      </c>
      <c r="D4" s="3">
        <v>43.45</v>
      </c>
      <c r="E4" s="1">
        <v>8.8000000000000007</v>
      </c>
      <c r="F4" s="6">
        <v>42633</v>
      </c>
      <c r="G4" s="1" t="s">
        <v>9</v>
      </c>
      <c r="H4" s="1">
        <v>219</v>
      </c>
    </row>
    <row r="5" spans="1:8">
      <c r="A5" s="1" t="s">
        <v>108</v>
      </c>
      <c r="B5">
        <v>182906</v>
      </c>
      <c r="C5">
        <v>337464</v>
      </c>
      <c r="D5" s="3">
        <v>35.520000000000003</v>
      </c>
      <c r="E5" s="1">
        <v>6.6</v>
      </c>
      <c r="F5" s="6">
        <v>42633</v>
      </c>
      <c r="G5" s="1" t="s">
        <v>9</v>
      </c>
      <c r="H5" s="1">
        <v>219</v>
      </c>
    </row>
    <row r="6" spans="1:8">
      <c r="A6" s="1" t="s">
        <v>109</v>
      </c>
      <c r="B6">
        <v>182689</v>
      </c>
      <c r="C6">
        <v>337566</v>
      </c>
      <c r="D6" s="3">
        <v>34.93</v>
      </c>
      <c r="E6" s="1">
        <v>10</v>
      </c>
      <c r="F6" s="6">
        <v>42639</v>
      </c>
      <c r="G6" s="1" t="s">
        <v>9</v>
      </c>
      <c r="H6" s="1">
        <v>219</v>
      </c>
    </row>
  </sheetData>
  <autoFilter ref="A1:H6"/>
  <sortState ref="A112:U143">
    <sortCondition ref="A112:A143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4" x14ac:dyDescent="0"/>
  <cols>
    <col min="1" max="1" width="9.5" bestFit="1" customWidth="1"/>
    <col min="4" max="4" width="20.83203125" bestFit="1" customWidth="1"/>
    <col min="5" max="5" width="61.5" style="9" customWidth="1"/>
    <col min="6" max="6" width="81" bestFit="1" customWidth="1"/>
  </cols>
  <sheetData>
    <row r="1" spans="1:16382">
      <c r="A1" s="2" t="s">
        <v>0</v>
      </c>
      <c r="B1" s="2" t="s">
        <v>78</v>
      </c>
      <c r="C1" s="2" t="s">
        <v>79</v>
      </c>
      <c r="D1" s="2" t="s">
        <v>176</v>
      </c>
      <c r="E1" s="2" t="s">
        <v>210</v>
      </c>
      <c r="F1" s="2" t="s">
        <v>177</v>
      </c>
    </row>
    <row r="2" spans="1:16382">
      <c r="A2" s="1" t="s">
        <v>110</v>
      </c>
      <c r="B2" s="1">
        <v>0</v>
      </c>
      <c r="C2" s="1">
        <v>0.35</v>
      </c>
      <c r="D2" s="1" t="s">
        <v>95</v>
      </c>
      <c r="E2" s="10" t="s">
        <v>211</v>
      </c>
      <c r="F2" s="1" t="s">
        <v>202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</row>
    <row r="3" spans="1:16382">
      <c r="A3" s="1" t="str">
        <f>A2</f>
        <v>PB-GRA-1</v>
      </c>
      <c r="B3" s="1">
        <f>C2</f>
        <v>0.35</v>
      </c>
      <c r="C3" s="1">
        <v>2.2999999999999998</v>
      </c>
      <c r="D3" s="1" t="s">
        <v>81</v>
      </c>
      <c r="E3" s="10" t="s">
        <v>212</v>
      </c>
      <c r="F3" s="1" t="s">
        <v>187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</row>
    <row r="4" spans="1:16382">
      <c r="A4" s="1" t="str">
        <f t="shared" ref="A4:A10" si="0">A3</f>
        <v>PB-GRA-1</v>
      </c>
      <c r="B4" s="1">
        <f t="shared" ref="B4:B10" si="1">C3</f>
        <v>2.2999999999999998</v>
      </c>
      <c r="C4" s="1">
        <v>2.65</v>
      </c>
      <c r="D4" s="1" t="s">
        <v>81</v>
      </c>
      <c r="E4" s="10" t="s">
        <v>111</v>
      </c>
      <c r="F4" s="1" t="s">
        <v>111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</row>
    <row r="5" spans="1:16382">
      <c r="A5" s="1" t="str">
        <f t="shared" si="0"/>
        <v>PB-GRA-1</v>
      </c>
      <c r="B5" s="1">
        <f t="shared" si="1"/>
        <v>2.65</v>
      </c>
      <c r="C5" s="1">
        <v>3</v>
      </c>
      <c r="D5" s="1" t="s">
        <v>81</v>
      </c>
      <c r="E5" s="10" t="s">
        <v>213</v>
      </c>
      <c r="F5" s="1" t="s">
        <v>188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  <c r="XFA5" s="1"/>
      <c r="XFB5" s="1"/>
    </row>
    <row r="6" spans="1:16382">
      <c r="A6" s="1" t="str">
        <f t="shared" si="0"/>
        <v>PB-GRA-1</v>
      </c>
      <c r="B6" s="1">
        <f t="shared" si="1"/>
        <v>3</v>
      </c>
      <c r="C6" s="1">
        <v>4</v>
      </c>
      <c r="D6" s="1" t="s">
        <v>95</v>
      </c>
      <c r="E6" s="10" t="s">
        <v>214</v>
      </c>
      <c r="F6" s="1" t="s">
        <v>189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  <c r="XFB6" s="1"/>
    </row>
    <row r="7" spans="1:16382">
      <c r="A7" s="1" t="str">
        <f t="shared" si="0"/>
        <v>PB-GRA-1</v>
      </c>
      <c r="B7" s="1">
        <f t="shared" si="1"/>
        <v>4</v>
      </c>
      <c r="C7" s="1">
        <v>4.5999999999999996</v>
      </c>
      <c r="D7" s="1" t="s">
        <v>80</v>
      </c>
      <c r="E7" s="10" t="s">
        <v>215</v>
      </c>
      <c r="F7" s="1" t="s">
        <v>190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</row>
    <row r="8" spans="1:16382">
      <c r="A8" s="1" t="str">
        <f t="shared" si="0"/>
        <v>PB-GRA-1</v>
      </c>
      <c r="B8" s="1">
        <f t="shared" si="1"/>
        <v>4.5999999999999996</v>
      </c>
      <c r="C8" s="1">
        <v>5</v>
      </c>
      <c r="D8" s="1" t="s">
        <v>81</v>
      </c>
      <c r="E8" s="10" t="s">
        <v>216</v>
      </c>
      <c r="F8" s="1" t="s">
        <v>191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</row>
    <row r="9" spans="1:16382">
      <c r="A9" s="1" t="str">
        <f t="shared" si="0"/>
        <v>PB-GRA-1</v>
      </c>
      <c r="B9" s="1">
        <f t="shared" si="1"/>
        <v>5</v>
      </c>
      <c r="C9" s="1">
        <v>6.5</v>
      </c>
      <c r="D9" s="1" t="s">
        <v>95</v>
      </c>
      <c r="E9" s="10" t="s">
        <v>217</v>
      </c>
      <c r="F9" s="1" t="s">
        <v>178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</row>
    <row r="10" spans="1:16382">
      <c r="A10" s="1" t="str">
        <f t="shared" si="0"/>
        <v>PB-GRA-1</v>
      </c>
      <c r="B10" s="1">
        <f t="shared" si="1"/>
        <v>6.5</v>
      </c>
      <c r="C10" s="1">
        <v>8</v>
      </c>
      <c r="D10" s="1" t="s">
        <v>97</v>
      </c>
      <c r="E10" s="10" t="s">
        <v>218</v>
      </c>
      <c r="F10" s="1" t="s">
        <v>198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</row>
    <row r="11" spans="1:16382">
      <c r="A11" s="1" t="s">
        <v>104</v>
      </c>
      <c r="B11" s="2">
        <v>0</v>
      </c>
      <c r="C11" s="2">
        <v>0.3</v>
      </c>
      <c r="D11" s="2" t="s">
        <v>80</v>
      </c>
      <c r="E11" s="2" t="s">
        <v>102</v>
      </c>
      <c r="F11" s="2" t="s">
        <v>102</v>
      </c>
    </row>
    <row r="12" spans="1:16382">
      <c r="A12" s="1" t="s">
        <v>104</v>
      </c>
      <c r="B12" s="2">
        <v>0.3</v>
      </c>
      <c r="C12" s="2">
        <v>1.4</v>
      </c>
      <c r="D12" s="2" t="s">
        <v>80</v>
      </c>
      <c r="E12" s="9" t="s">
        <v>82</v>
      </c>
      <c r="F12" t="s">
        <v>82</v>
      </c>
    </row>
    <row r="13" spans="1:16382">
      <c r="A13" s="1" t="s">
        <v>104</v>
      </c>
      <c r="B13" s="2">
        <v>1.4</v>
      </c>
      <c r="C13" s="2">
        <v>2.9</v>
      </c>
      <c r="D13" s="2" t="s">
        <v>83</v>
      </c>
      <c r="E13" s="9" t="s">
        <v>219</v>
      </c>
      <c r="F13" t="s">
        <v>196</v>
      </c>
    </row>
    <row r="14" spans="1:16382">
      <c r="A14" s="1" t="s">
        <v>104</v>
      </c>
      <c r="B14" s="2">
        <v>2.9</v>
      </c>
      <c r="C14" s="2">
        <v>4</v>
      </c>
      <c r="D14" s="2" t="s">
        <v>80</v>
      </c>
      <c r="E14" s="9" t="s">
        <v>103</v>
      </c>
      <c r="F14" t="s">
        <v>103</v>
      </c>
    </row>
    <row r="15" spans="1:16382">
      <c r="A15" s="1" t="s">
        <v>104</v>
      </c>
      <c r="B15" s="2">
        <v>4</v>
      </c>
      <c r="C15" s="2">
        <v>7</v>
      </c>
      <c r="D15" s="2" t="s">
        <v>85</v>
      </c>
      <c r="E15" s="9" t="s">
        <v>220</v>
      </c>
      <c r="F15" t="s">
        <v>181</v>
      </c>
    </row>
    <row r="16" spans="1:16382">
      <c r="A16" s="1" t="s">
        <v>104</v>
      </c>
      <c r="B16" s="2">
        <v>7</v>
      </c>
      <c r="C16" s="2">
        <v>7.5</v>
      </c>
      <c r="D16" s="2" t="s">
        <v>85</v>
      </c>
      <c r="E16" s="9" t="s">
        <v>221</v>
      </c>
      <c r="F16" t="s">
        <v>195</v>
      </c>
    </row>
    <row r="17" spans="1:6">
      <c r="A17" s="1" t="s">
        <v>104</v>
      </c>
      <c r="B17" s="2">
        <v>7.5</v>
      </c>
      <c r="C17" s="2">
        <v>8.1999999999999993</v>
      </c>
      <c r="D17" s="2" t="s">
        <v>81</v>
      </c>
      <c r="E17" s="9" t="s">
        <v>86</v>
      </c>
      <c r="F17" t="s">
        <v>86</v>
      </c>
    </row>
    <row r="18" spans="1:6">
      <c r="A18" s="1" t="s">
        <v>104</v>
      </c>
      <c r="B18" s="2">
        <v>8.1999999999999993</v>
      </c>
      <c r="C18" s="2">
        <v>9.1999999999999993</v>
      </c>
      <c r="D18" s="2" t="s">
        <v>81</v>
      </c>
      <c r="E18" s="9" t="s">
        <v>222</v>
      </c>
      <c r="F18" t="s">
        <v>192</v>
      </c>
    </row>
    <row r="19" spans="1:6">
      <c r="A19" s="1" t="s">
        <v>104</v>
      </c>
      <c r="B19" s="2">
        <v>9.1999999999999993</v>
      </c>
      <c r="C19" s="2">
        <v>10.199999999999999</v>
      </c>
      <c r="D19" s="2" t="s">
        <v>85</v>
      </c>
      <c r="E19" s="9" t="s">
        <v>223</v>
      </c>
      <c r="F19" t="s">
        <v>204</v>
      </c>
    </row>
    <row r="20" spans="1:6">
      <c r="A20" s="1" t="s">
        <v>104</v>
      </c>
      <c r="B20" s="2">
        <v>10.199999999999999</v>
      </c>
      <c r="C20" s="2">
        <v>11.5</v>
      </c>
      <c r="D20" s="2" t="s">
        <v>85</v>
      </c>
      <c r="E20" s="9" t="s">
        <v>224</v>
      </c>
      <c r="F20" t="s">
        <v>205</v>
      </c>
    </row>
    <row r="21" spans="1:6">
      <c r="A21" s="1" t="s">
        <v>104</v>
      </c>
      <c r="B21" s="2">
        <v>11.5</v>
      </c>
      <c r="C21" s="2">
        <v>13.4</v>
      </c>
      <c r="D21" s="2" t="s">
        <v>85</v>
      </c>
      <c r="E21" s="9" t="s">
        <v>225</v>
      </c>
      <c r="F21" t="s">
        <v>206</v>
      </c>
    </row>
    <row r="22" spans="1:6">
      <c r="A22" s="1" t="s">
        <v>104</v>
      </c>
      <c r="B22" s="2">
        <v>13.4</v>
      </c>
      <c r="C22" s="2">
        <v>13.7</v>
      </c>
      <c r="D22" s="2" t="s">
        <v>81</v>
      </c>
      <c r="E22" s="9" t="s">
        <v>87</v>
      </c>
      <c r="F22" t="s">
        <v>87</v>
      </c>
    </row>
    <row r="23" spans="1:6">
      <c r="A23" s="1" t="s">
        <v>104</v>
      </c>
      <c r="B23" s="2">
        <v>13.7</v>
      </c>
      <c r="C23" s="2">
        <v>15.5</v>
      </c>
      <c r="D23" s="2" t="s">
        <v>85</v>
      </c>
      <c r="E23" s="9" t="s">
        <v>226</v>
      </c>
      <c r="F23" t="s">
        <v>193</v>
      </c>
    </row>
    <row r="24" spans="1:6">
      <c r="A24" s="1" t="s">
        <v>107</v>
      </c>
      <c r="B24" s="2">
        <v>0</v>
      </c>
      <c r="C24" s="2">
        <v>0.3</v>
      </c>
      <c r="D24" s="2" t="s">
        <v>80</v>
      </c>
      <c r="E24" s="9" t="s">
        <v>105</v>
      </c>
      <c r="F24" t="s">
        <v>105</v>
      </c>
    </row>
    <row r="25" spans="1:6">
      <c r="A25" s="1" t="s">
        <v>107</v>
      </c>
      <c r="B25">
        <f>C24</f>
        <v>0.3</v>
      </c>
      <c r="C25" s="2">
        <v>1.8</v>
      </c>
      <c r="D25" s="2" t="s">
        <v>80</v>
      </c>
      <c r="E25" s="9" t="s">
        <v>84</v>
      </c>
      <c r="F25" t="s">
        <v>84</v>
      </c>
    </row>
    <row r="26" spans="1:6">
      <c r="A26" s="1" t="s">
        <v>107</v>
      </c>
      <c r="B26">
        <f t="shared" ref="B26:B27" si="2">C25</f>
        <v>1.8</v>
      </c>
      <c r="C26" s="2">
        <v>3.4</v>
      </c>
      <c r="D26" s="2" t="s">
        <v>80</v>
      </c>
      <c r="E26" s="9" t="s">
        <v>106</v>
      </c>
      <c r="F26" t="s">
        <v>106</v>
      </c>
    </row>
    <row r="27" spans="1:6">
      <c r="A27" s="1" t="s">
        <v>107</v>
      </c>
      <c r="B27">
        <f t="shared" si="2"/>
        <v>3.4</v>
      </c>
      <c r="C27" s="2">
        <v>8.8000000000000007</v>
      </c>
      <c r="D27" s="2" t="s">
        <v>85</v>
      </c>
      <c r="E27" s="9" t="s">
        <v>227</v>
      </c>
      <c r="F27" t="s">
        <v>183</v>
      </c>
    </row>
    <row r="28" spans="1:6">
      <c r="A28" s="1" t="s">
        <v>108</v>
      </c>
      <c r="B28">
        <v>0</v>
      </c>
      <c r="C28" s="2">
        <v>0.2</v>
      </c>
      <c r="D28" s="2" t="s">
        <v>83</v>
      </c>
      <c r="E28" s="9" t="s">
        <v>228</v>
      </c>
      <c r="F28" t="s">
        <v>184</v>
      </c>
    </row>
    <row r="29" spans="1:6">
      <c r="A29" s="1" t="s">
        <v>108</v>
      </c>
      <c r="B29">
        <v>0.2</v>
      </c>
      <c r="C29" s="2">
        <v>4</v>
      </c>
      <c r="D29" s="2" t="s">
        <v>85</v>
      </c>
      <c r="E29" s="9" t="s">
        <v>223</v>
      </c>
      <c r="F29" t="s">
        <v>182</v>
      </c>
    </row>
    <row r="30" spans="1:6">
      <c r="A30" s="1" t="s">
        <v>108</v>
      </c>
      <c r="B30">
        <v>4</v>
      </c>
      <c r="C30" s="2">
        <v>5.6</v>
      </c>
      <c r="D30" s="2" t="s">
        <v>85</v>
      </c>
      <c r="E30" s="9" t="s">
        <v>229</v>
      </c>
      <c r="F30" t="s">
        <v>194</v>
      </c>
    </row>
    <row r="31" spans="1:6">
      <c r="A31" s="1" t="s">
        <v>108</v>
      </c>
      <c r="B31">
        <v>5.6</v>
      </c>
      <c r="C31" s="2">
        <v>6.6</v>
      </c>
      <c r="D31" s="2" t="s">
        <v>83</v>
      </c>
      <c r="E31" s="9" t="s">
        <v>230</v>
      </c>
      <c r="F31" t="s">
        <v>180</v>
      </c>
    </row>
    <row r="32" spans="1:6">
      <c r="A32" s="1" t="s">
        <v>109</v>
      </c>
      <c r="B32">
        <v>0</v>
      </c>
      <c r="C32" s="2">
        <v>0.4</v>
      </c>
      <c r="D32" s="2" t="s">
        <v>83</v>
      </c>
      <c r="E32" s="9" t="s">
        <v>231</v>
      </c>
      <c r="F32" t="s">
        <v>203</v>
      </c>
    </row>
    <row r="33" spans="1:6">
      <c r="A33" s="1" t="s">
        <v>109</v>
      </c>
      <c r="B33">
        <v>0.4</v>
      </c>
      <c r="C33" s="2">
        <v>1.7</v>
      </c>
      <c r="D33" s="2" t="s">
        <v>97</v>
      </c>
      <c r="E33" s="9" t="s">
        <v>232</v>
      </c>
      <c r="F33" t="s">
        <v>200</v>
      </c>
    </row>
    <row r="34" spans="1:6">
      <c r="A34" s="1" t="s">
        <v>109</v>
      </c>
      <c r="B34">
        <v>1.7</v>
      </c>
      <c r="C34" s="2">
        <v>2</v>
      </c>
      <c r="D34" s="2" t="s">
        <v>96</v>
      </c>
      <c r="E34" s="9" t="s">
        <v>233</v>
      </c>
      <c r="F34" t="s">
        <v>201</v>
      </c>
    </row>
    <row r="35" spans="1:6">
      <c r="A35" s="1" t="s">
        <v>109</v>
      </c>
      <c r="B35">
        <v>2</v>
      </c>
      <c r="C35" s="2">
        <v>3</v>
      </c>
      <c r="D35" s="2" t="s">
        <v>97</v>
      </c>
      <c r="E35" s="9" t="s">
        <v>234</v>
      </c>
      <c r="F35" t="s">
        <v>199</v>
      </c>
    </row>
    <row r="36" spans="1:6">
      <c r="A36" s="1" t="s">
        <v>109</v>
      </c>
      <c r="B36">
        <v>3</v>
      </c>
      <c r="C36" s="2">
        <v>3.9</v>
      </c>
      <c r="D36" s="2" t="s">
        <v>95</v>
      </c>
      <c r="E36" s="9" t="s">
        <v>235</v>
      </c>
      <c r="F36" t="s">
        <v>179</v>
      </c>
    </row>
    <row r="37" spans="1:6">
      <c r="A37" s="1" t="s">
        <v>109</v>
      </c>
      <c r="B37">
        <v>3.9</v>
      </c>
      <c r="C37" s="2">
        <v>5.2</v>
      </c>
      <c r="D37" s="2" t="s">
        <v>85</v>
      </c>
      <c r="E37" s="9" t="s">
        <v>236</v>
      </c>
      <c r="F37" t="s">
        <v>197</v>
      </c>
    </row>
    <row r="38" spans="1:6">
      <c r="A38" s="1" t="s">
        <v>109</v>
      </c>
      <c r="B38">
        <v>5.2</v>
      </c>
      <c r="C38" s="2">
        <v>8.1999999999999993</v>
      </c>
      <c r="D38" s="2" t="s">
        <v>97</v>
      </c>
      <c r="E38" s="9" t="s">
        <v>237</v>
      </c>
      <c r="F38" t="s">
        <v>186</v>
      </c>
    </row>
    <row r="39" spans="1:6">
      <c r="A39" s="1" t="s">
        <v>109</v>
      </c>
      <c r="B39">
        <v>8.1999999999999993</v>
      </c>
      <c r="C39" s="2">
        <v>10</v>
      </c>
      <c r="D39" s="2" t="s">
        <v>83</v>
      </c>
      <c r="E39" s="9" t="s">
        <v>238</v>
      </c>
      <c r="F39" t="s">
        <v>185</v>
      </c>
    </row>
  </sheetData>
  <sortState ref="A2:F866">
    <sortCondition ref="A2:A866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4" x14ac:dyDescent="0"/>
  <cols>
    <col min="1" max="1" width="9" bestFit="1" customWidth="1"/>
    <col min="2" max="3" width="6.6640625" style="3" bestFit="1" customWidth="1"/>
    <col min="4" max="4" width="13.5" bestFit="1" customWidth="1"/>
  </cols>
  <sheetData>
    <row r="1" spans="1:4">
      <c r="A1" s="1" t="s">
        <v>0</v>
      </c>
      <c r="B1" s="4" t="s">
        <v>78</v>
      </c>
      <c r="C1" s="4" t="s">
        <v>79</v>
      </c>
      <c r="D1" s="1" t="s">
        <v>88</v>
      </c>
    </row>
    <row r="2" spans="1:4">
      <c r="A2" s="1" t="s">
        <v>110</v>
      </c>
      <c r="B2" s="3">
        <v>7</v>
      </c>
      <c r="C2" s="3">
        <v>8</v>
      </c>
      <c r="D2" s="1">
        <v>63</v>
      </c>
    </row>
    <row r="3" spans="1:4">
      <c r="A3" s="1" t="s">
        <v>104</v>
      </c>
      <c r="B3" s="3">
        <v>14.5</v>
      </c>
      <c r="C3" s="3">
        <v>15.5</v>
      </c>
      <c r="D3" s="1">
        <v>63</v>
      </c>
    </row>
    <row r="4" spans="1:4">
      <c r="A4" s="1" t="s">
        <v>107</v>
      </c>
      <c r="B4" s="3">
        <v>7.8</v>
      </c>
      <c r="C4" s="3">
        <v>8.8000000000000007</v>
      </c>
      <c r="D4" s="1">
        <v>63</v>
      </c>
    </row>
    <row r="5" spans="1:4">
      <c r="A5" s="1" t="s">
        <v>108</v>
      </c>
      <c r="B5" s="3">
        <v>4.5</v>
      </c>
      <c r="C5" s="3">
        <v>5.5</v>
      </c>
      <c r="D5" s="1">
        <v>63</v>
      </c>
    </row>
    <row r="6" spans="1:4">
      <c r="A6" s="1" t="s">
        <v>109</v>
      </c>
      <c r="B6" s="3">
        <v>7</v>
      </c>
      <c r="C6" s="3">
        <v>8</v>
      </c>
      <c r="D6" s="1">
        <v>63</v>
      </c>
    </row>
  </sheetData>
  <autoFilter ref="A1:D6"/>
  <sortState ref="A2:H205">
    <sortCondition ref="A2:A20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ColWidth="8.83203125" defaultRowHeight="14" x14ac:dyDescent="0"/>
  <cols>
    <col min="4" max="4" width="13.5" bestFit="1" customWidth="1"/>
  </cols>
  <sheetData>
    <row r="1" spans="1:9">
      <c r="A1" s="1" t="s">
        <v>0</v>
      </c>
      <c r="B1" s="1" t="s">
        <v>78</v>
      </c>
      <c r="C1" s="1" t="s">
        <v>79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0" t="s">
        <v>209</v>
      </c>
    </row>
    <row r="2" spans="1:9">
      <c r="A2" s="10" t="s">
        <v>8</v>
      </c>
      <c r="B2" s="10">
        <f t="shared" ref="B2:B33" si="0">C2-0.3</f>
        <v>4.9000000000000004</v>
      </c>
      <c r="C2" s="10">
        <v>5.2</v>
      </c>
      <c r="D2" s="1">
        <v>50</v>
      </c>
      <c r="E2" s="1">
        <v>0</v>
      </c>
      <c r="F2" s="1">
        <v>0</v>
      </c>
      <c r="G2" s="1" t="s">
        <v>93</v>
      </c>
      <c r="H2" s="12" t="s">
        <v>208</v>
      </c>
      <c r="I2" s="10">
        <v>1</v>
      </c>
    </row>
    <row r="3" spans="1:9">
      <c r="A3" s="10" t="s">
        <v>10</v>
      </c>
      <c r="B3" s="10">
        <f t="shared" si="0"/>
        <v>14</v>
      </c>
      <c r="C3" s="10">
        <v>14.3</v>
      </c>
      <c r="D3" s="1">
        <v>50</v>
      </c>
      <c r="E3" s="1">
        <v>0</v>
      </c>
      <c r="F3" s="1">
        <v>0</v>
      </c>
      <c r="G3" s="10" t="s">
        <v>93</v>
      </c>
      <c r="H3" s="12" t="s">
        <v>208</v>
      </c>
      <c r="I3" s="9">
        <v>1</v>
      </c>
    </row>
    <row r="4" spans="1:9">
      <c r="A4" s="10" t="s">
        <v>11</v>
      </c>
      <c r="B4" s="10">
        <f t="shared" si="0"/>
        <v>15.739999999999998</v>
      </c>
      <c r="C4" s="10">
        <v>16.04</v>
      </c>
      <c r="D4" s="1">
        <v>50</v>
      </c>
      <c r="E4" s="1">
        <v>0</v>
      </c>
      <c r="F4" s="1">
        <v>0</v>
      </c>
      <c r="G4" s="10" t="s">
        <v>93</v>
      </c>
      <c r="H4" s="12" t="s">
        <v>208</v>
      </c>
      <c r="I4" s="9">
        <v>1</v>
      </c>
    </row>
    <row r="5" spans="1:9">
      <c r="A5" s="10" t="s">
        <v>12</v>
      </c>
      <c r="B5" s="10">
        <f t="shared" si="0"/>
        <v>12.02</v>
      </c>
      <c r="C5" s="10">
        <v>12.32</v>
      </c>
      <c r="D5" s="1">
        <v>50</v>
      </c>
      <c r="E5" s="1">
        <v>0</v>
      </c>
      <c r="F5" s="1">
        <v>0</v>
      </c>
      <c r="G5" s="10" t="s">
        <v>93</v>
      </c>
      <c r="H5" s="12" t="s">
        <v>208</v>
      </c>
      <c r="I5" s="9">
        <v>1</v>
      </c>
    </row>
    <row r="6" spans="1:9">
      <c r="A6" s="10" t="s">
        <v>13</v>
      </c>
      <c r="B6" s="10">
        <f t="shared" si="0"/>
        <v>11.819999999999999</v>
      </c>
      <c r="C6" s="10">
        <v>12.12</v>
      </c>
      <c r="D6" s="1">
        <v>50</v>
      </c>
      <c r="E6" s="1">
        <v>0</v>
      </c>
      <c r="F6" s="1">
        <v>0</v>
      </c>
      <c r="G6" s="10" t="s">
        <v>93</v>
      </c>
      <c r="H6" s="12" t="s">
        <v>208</v>
      </c>
      <c r="I6" s="9">
        <v>1</v>
      </c>
    </row>
    <row r="7" spans="1:9">
      <c r="A7" s="10" t="s">
        <v>14</v>
      </c>
      <c r="B7" s="10">
        <f t="shared" si="0"/>
        <v>7.95</v>
      </c>
      <c r="C7" s="10">
        <v>8.25</v>
      </c>
      <c r="D7" s="1">
        <v>50</v>
      </c>
      <c r="E7" s="1">
        <v>0</v>
      </c>
      <c r="F7" s="1">
        <v>0</v>
      </c>
      <c r="G7" s="10" t="s">
        <v>93</v>
      </c>
      <c r="H7" s="12" t="s">
        <v>208</v>
      </c>
      <c r="I7" s="9">
        <v>1</v>
      </c>
    </row>
    <row r="8" spans="1:9">
      <c r="A8" s="10" t="s">
        <v>15</v>
      </c>
      <c r="B8" s="10">
        <f t="shared" si="0"/>
        <v>7.37</v>
      </c>
      <c r="C8" s="10">
        <v>7.67</v>
      </c>
      <c r="D8" s="1">
        <v>50</v>
      </c>
      <c r="E8" s="1">
        <v>0</v>
      </c>
      <c r="F8" s="1">
        <v>0</v>
      </c>
      <c r="G8" s="10" t="s">
        <v>93</v>
      </c>
      <c r="H8" s="12" t="s">
        <v>208</v>
      </c>
      <c r="I8" s="9">
        <v>1</v>
      </c>
    </row>
    <row r="9" spans="1:9">
      <c r="A9" s="10" t="s">
        <v>16</v>
      </c>
      <c r="B9" s="10">
        <f t="shared" si="0"/>
        <v>7.03</v>
      </c>
      <c r="C9" s="10">
        <v>7.33</v>
      </c>
      <c r="D9" s="1">
        <v>50</v>
      </c>
      <c r="E9" s="1">
        <v>0</v>
      </c>
      <c r="F9" s="1">
        <v>0</v>
      </c>
      <c r="G9" s="10" t="s">
        <v>93</v>
      </c>
      <c r="H9" s="12" t="s">
        <v>208</v>
      </c>
      <c r="I9" s="9">
        <v>1</v>
      </c>
    </row>
    <row r="10" spans="1:9">
      <c r="A10" s="10" t="s">
        <v>17</v>
      </c>
      <c r="B10" s="10">
        <f t="shared" si="0"/>
        <v>3.27</v>
      </c>
      <c r="C10" s="10">
        <v>3.57</v>
      </c>
      <c r="D10" s="1">
        <v>63</v>
      </c>
      <c r="E10" s="1">
        <v>0</v>
      </c>
      <c r="F10" s="1">
        <v>0</v>
      </c>
      <c r="G10" s="10" t="s">
        <v>93</v>
      </c>
      <c r="H10" s="12" t="s">
        <v>208</v>
      </c>
      <c r="I10" s="9">
        <v>1</v>
      </c>
    </row>
    <row r="11" spans="1:9">
      <c r="A11" s="10" t="s">
        <v>18</v>
      </c>
      <c r="B11" s="10">
        <f t="shared" si="0"/>
        <v>6.7160000000000002</v>
      </c>
      <c r="C11" s="10">
        <f>7.52-0.504</f>
        <v>7.016</v>
      </c>
      <c r="D11" s="1">
        <v>63</v>
      </c>
      <c r="E11" s="1">
        <v>0</v>
      </c>
      <c r="F11" s="1">
        <v>-47</v>
      </c>
      <c r="G11" s="10" t="s">
        <v>93</v>
      </c>
      <c r="H11" s="12" t="s">
        <v>208</v>
      </c>
      <c r="I11" s="9">
        <v>1</v>
      </c>
    </row>
    <row r="12" spans="1:9">
      <c r="A12" s="10" t="s">
        <v>18</v>
      </c>
      <c r="B12" s="10">
        <f t="shared" si="0"/>
        <v>3.8639999999999999</v>
      </c>
      <c r="C12" s="10">
        <f>4.71-0.546</f>
        <v>4.1639999999999997</v>
      </c>
      <c r="D12" s="1">
        <v>63</v>
      </c>
      <c r="E12" s="1">
        <v>0</v>
      </c>
      <c r="F12" s="1">
        <v>47</v>
      </c>
      <c r="G12" s="10" t="s">
        <v>93</v>
      </c>
      <c r="H12" s="12" t="s">
        <v>208</v>
      </c>
      <c r="I12" s="9">
        <v>2</v>
      </c>
    </row>
    <row r="13" spans="1:9">
      <c r="A13" s="10" t="s">
        <v>19</v>
      </c>
      <c r="B13" s="10">
        <f t="shared" si="0"/>
        <v>13.479999999999999</v>
      </c>
      <c r="C13" s="10">
        <v>13.78</v>
      </c>
      <c r="D13" s="1">
        <v>63</v>
      </c>
      <c r="E13" s="1">
        <v>0</v>
      </c>
      <c r="F13" s="1">
        <v>0</v>
      </c>
      <c r="G13" s="10" t="s">
        <v>93</v>
      </c>
      <c r="H13" s="12" t="s">
        <v>208</v>
      </c>
      <c r="I13" s="9">
        <v>1</v>
      </c>
    </row>
    <row r="14" spans="1:9">
      <c r="A14" s="10" t="s">
        <v>20</v>
      </c>
      <c r="B14" s="10">
        <f t="shared" si="0"/>
        <v>15.54</v>
      </c>
      <c r="C14" s="10">
        <v>15.84</v>
      </c>
      <c r="D14" s="1">
        <v>63</v>
      </c>
      <c r="E14" s="1">
        <v>0</v>
      </c>
      <c r="F14" s="1">
        <v>0</v>
      </c>
      <c r="G14" s="10" t="s">
        <v>93</v>
      </c>
      <c r="H14" s="12" t="s">
        <v>208</v>
      </c>
      <c r="I14" s="9">
        <v>1</v>
      </c>
    </row>
    <row r="15" spans="1:9">
      <c r="A15" s="10" t="s">
        <v>21</v>
      </c>
      <c r="B15" s="10">
        <f t="shared" si="0"/>
        <v>17.489999999999998</v>
      </c>
      <c r="C15" s="10">
        <v>17.79</v>
      </c>
      <c r="D15" s="1">
        <v>63</v>
      </c>
      <c r="E15" s="1">
        <v>0</v>
      </c>
      <c r="F15" s="1">
        <v>0</v>
      </c>
      <c r="G15" s="10" t="s">
        <v>93</v>
      </c>
      <c r="H15" s="12" t="s">
        <v>208</v>
      </c>
      <c r="I15" s="9">
        <v>1</v>
      </c>
    </row>
    <row r="16" spans="1:9">
      <c r="A16" s="10" t="s">
        <v>22</v>
      </c>
      <c r="B16" s="10">
        <f t="shared" si="0"/>
        <v>16.36</v>
      </c>
      <c r="C16" s="10">
        <v>16.66</v>
      </c>
      <c r="D16" s="1">
        <v>63</v>
      </c>
      <c r="E16" s="1">
        <v>0</v>
      </c>
      <c r="F16" s="1">
        <v>0</v>
      </c>
      <c r="G16" s="10" t="s">
        <v>93</v>
      </c>
      <c r="H16" s="12" t="s">
        <v>208</v>
      </c>
      <c r="I16" s="9">
        <v>1</v>
      </c>
    </row>
    <row r="17" spans="1:9">
      <c r="A17" s="10" t="s">
        <v>23</v>
      </c>
      <c r="B17" s="10">
        <f t="shared" si="0"/>
        <v>15.25</v>
      </c>
      <c r="C17" s="10">
        <v>15.55</v>
      </c>
      <c r="D17" s="1">
        <v>63</v>
      </c>
      <c r="E17" s="1">
        <v>0</v>
      </c>
      <c r="F17" s="1">
        <v>0</v>
      </c>
      <c r="G17" s="10" t="s">
        <v>93</v>
      </c>
      <c r="H17" s="12" t="s">
        <v>208</v>
      </c>
      <c r="I17" s="9">
        <v>1</v>
      </c>
    </row>
    <row r="18" spans="1:9">
      <c r="A18" s="10" t="s">
        <v>24</v>
      </c>
      <c r="B18" s="10">
        <f t="shared" si="0"/>
        <v>6.63</v>
      </c>
      <c r="C18" s="10">
        <v>6.93</v>
      </c>
      <c r="D18" s="1">
        <v>63</v>
      </c>
      <c r="E18" s="1">
        <v>0</v>
      </c>
      <c r="F18" s="1">
        <v>0</v>
      </c>
      <c r="G18" s="10" t="s">
        <v>93</v>
      </c>
      <c r="H18" s="12" t="s">
        <v>208</v>
      </c>
      <c r="I18" s="9">
        <v>1</v>
      </c>
    </row>
    <row r="19" spans="1:9">
      <c r="A19" s="10" t="s">
        <v>25</v>
      </c>
      <c r="B19" s="10">
        <f t="shared" si="0"/>
        <v>7.6150000000000002</v>
      </c>
      <c r="C19" s="10">
        <f>8.41-0.495</f>
        <v>7.915</v>
      </c>
      <c r="D19" s="1">
        <v>63</v>
      </c>
      <c r="E19" s="1">
        <v>0</v>
      </c>
      <c r="F19" s="1">
        <v>0</v>
      </c>
      <c r="G19" s="10" t="s">
        <v>93</v>
      </c>
      <c r="H19" s="12" t="s">
        <v>208</v>
      </c>
      <c r="I19" s="9">
        <v>1</v>
      </c>
    </row>
    <row r="20" spans="1:9">
      <c r="A20" s="10" t="s">
        <v>26</v>
      </c>
      <c r="B20" s="10">
        <f t="shared" si="0"/>
        <v>12.382</v>
      </c>
      <c r="C20" s="10">
        <f>12.58+0.102</f>
        <v>12.682</v>
      </c>
      <c r="D20" s="1">
        <v>63</v>
      </c>
      <c r="E20" s="1">
        <v>0</v>
      </c>
      <c r="F20" s="1">
        <v>0</v>
      </c>
      <c r="G20" s="10" t="s">
        <v>93</v>
      </c>
      <c r="H20" s="12" t="s">
        <v>208</v>
      </c>
      <c r="I20" s="9">
        <v>1</v>
      </c>
    </row>
    <row r="21" spans="1:9">
      <c r="A21" s="10" t="s">
        <v>27</v>
      </c>
      <c r="B21" s="10">
        <f t="shared" si="0"/>
        <v>10.7</v>
      </c>
      <c r="C21" s="10">
        <v>11</v>
      </c>
      <c r="D21" s="10">
        <v>63</v>
      </c>
      <c r="E21" s="10">
        <v>0</v>
      </c>
      <c r="F21" s="10">
        <v>-47</v>
      </c>
      <c r="G21" s="10" t="s">
        <v>93</v>
      </c>
      <c r="H21" s="10" t="s">
        <v>94</v>
      </c>
      <c r="I21" s="9">
        <v>1</v>
      </c>
    </row>
    <row r="22" spans="1:9">
      <c r="A22" s="10" t="s">
        <v>27</v>
      </c>
      <c r="B22" s="10">
        <f t="shared" si="0"/>
        <v>15.75</v>
      </c>
      <c r="C22" s="10">
        <v>16.05</v>
      </c>
      <c r="D22" s="1">
        <v>63</v>
      </c>
      <c r="E22" s="1">
        <v>0</v>
      </c>
      <c r="F22" s="1">
        <v>47</v>
      </c>
      <c r="G22" s="10" t="s">
        <v>93</v>
      </c>
      <c r="H22" s="12" t="s">
        <v>208</v>
      </c>
      <c r="I22" s="9">
        <v>2</v>
      </c>
    </row>
    <row r="23" spans="1:9">
      <c r="A23" s="10" t="s">
        <v>28</v>
      </c>
      <c r="B23" s="10">
        <f t="shared" si="0"/>
        <v>10.199999999999999</v>
      </c>
      <c r="C23" s="10">
        <f>10.5</f>
        <v>10.5</v>
      </c>
      <c r="D23" s="10">
        <v>63</v>
      </c>
      <c r="E23" s="10">
        <v>0</v>
      </c>
      <c r="F23" s="10">
        <v>-47</v>
      </c>
      <c r="G23" s="10" t="s">
        <v>93</v>
      </c>
      <c r="H23" s="10" t="s">
        <v>94</v>
      </c>
      <c r="I23" s="9">
        <v>1</v>
      </c>
    </row>
    <row r="24" spans="1:9">
      <c r="A24" s="10" t="s">
        <v>28</v>
      </c>
      <c r="B24" s="10">
        <f t="shared" si="0"/>
        <v>14.739999999999998</v>
      </c>
      <c r="C24" s="10">
        <f>15.04</f>
        <v>15.04</v>
      </c>
      <c r="D24" s="1">
        <v>63</v>
      </c>
      <c r="E24" s="1">
        <v>0</v>
      </c>
      <c r="F24" s="1">
        <v>47</v>
      </c>
      <c r="G24" s="10" t="s">
        <v>93</v>
      </c>
      <c r="H24" s="12" t="s">
        <v>208</v>
      </c>
      <c r="I24" s="9">
        <v>2</v>
      </c>
    </row>
    <row r="25" spans="1:9">
      <c r="A25" s="10" t="s">
        <v>29</v>
      </c>
      <c r="B25" s="10">
        <f t="shared" si="0"/>
        <v>11.299999999999999</v>
      </c>
      <c r="C25" s="10">
        <v>11.6</v>
      </c>
      <c r="D25" s="1">
        <v>63</v>
      </c>
      <c r="E25" s="1">
        <v>0</v>
      </c>
      <c r="F25" s="1">
        <v>0</v>
      </c>
      <c r="G25" s="10" t="s">
        <v>93</v>
      </c>
      <c r="H25" s="12" t="s">
        <v>208</v>
      </c>
      <c r="I25" s="9">
        <v>1</v>
      </c>
    </row>
    <row r="26" spans="1:9">
      <c r="A26" s="10" t="s">
        <v>30</v>
      </c>
      <c r="B26" s="10">
        <f t="shared" si="0"/>
        <v>11.879999999999999</v>
      </c>
      <c r="C26" s="10">
        <v>12.18</v>
      </c>
      <c r="D26" s="1">
        <v>63</v>
      </c>
      <c r="E26" s="1">
        <v>0</v>
      </c>
      <c r="F26" s="1">
        <v>0</v>
      </c>
      <c r="G26" s="10" t="s">
        <v>93</v>
      </c>
      <c r="H26" s="12" t="s">
        <v>208</v>
      </c>
      <c r="I26" s="9">
        <v>1</v>
      </c>
    </row>
    <row r="27" spans="1:9">
      <c r="A27" s="10" t="s">
        <v>31</v>
      </c>
      <c r="B27" s="10">
        <f t="shared" si="0"/>
        <v>18.07</v>
      </c>
      <c r="C27" s="10">
        <v>18.37</v>
      </c>
      <c r="D27" s="10">
        <v>63</v>
      </c>
      <c r="E27" s="10">
        <v>0</v>
      </c>
      <c r="F27" s="10">
        <v>0</v>
      </c>
      <c r="G27" s="10" t="s">
        <v>93</v>
      </c>
      <c r="H27" s="12" t="s">
        <v>208</v>
      </c>
      <c r="I27" s="9">
        <v>1</v>
      </c>
    </row>
    <row r="28" spans="1:9">
      <c r="A28" s="10" t="s">
        <v>32</v>
      </c>
      <c r="B28" s="10">
        <f t="shared" si="0"/>
        <v>11.77</v>
      </c>
      <c r="C28" s="10">
        <v>12.07</v>
      </c>
      <c r="D28" s="1">
        <v>63</v>
      </c>
      <c r="E28" s="1">
        <v>0</v>
      </c>
      <c r="F28" s="1">
        <v>0</v>
      </c>
      <c r="G28" s="10" t="s">
        <v>93</v>
      </c>
      <c r="H28" s="12" t="s">
        <v>208</v>
      </c>
      <c r="I28" s="9">
        <v>1</v>
      </c>
    </row>
    <row r="29" spans="1:9">
      <c r="A29" s="10" t="s">
        <v>33</v>
      </c>
      <c r="B29" s="10">
        <f t="shared" si="0"/>
        <v>12.45</v>
      </c>
      <c r="C29" s="10">
        <v>12.75</v>
      </c>
      <c r="D29" s="1">
        <v>63</v>
      </c>
      <c r="E29" s="1">
        <v>0</v>
      </c>
      <c r="F29" s="1">
        <v>0</v>
      </c>
      <c r="G29" s="10" t="s">
        <v>93</v>
      </c>
      <c r="H29" s="12" t="s">
        <v>208</v>
      </c>
      <c r="I29" s="9">
        <v>1</v>
      </c>
    </row>
    <row r="30" spans="1:9">
      <c r="A30" s="10" t="s">
        <v>34</v>
      </c>
      <c r="B30" s="10">
        <f t="shared" si="0"/>
        <v>9.51</v>
      </c>
      <c r="C30" s="10">
        <v>9.81</v>
      </c>
      <c r="D30" s="1">
        <v>63</v>
      </c>
      <c r="E30" s="1">
        <v>0</v>
      </c>
      <c r="F30" s="1">
        <v>0</v>
      </c>
      <c r="G30" s="10" t="s">
        <v>93</v>
      </c>
      <c r="H30" s="12" t="s">
        <v>208</v>
      </c>
      <c r="I30" s="9">
        <v>1</v>
      </c>
    </row>
    <row r="31" spans="1:9">
      <c r="A31" s="10" t="s">
        <v>35</v>
      </c>
      <c r="B31" s="10">
        <f t="shared" si="0"/>
        <v>8.5309999999999988</v>
      </c>
      <c r="C31" s="10">
        <f>9.25-0.419</f>
        <v>8.8309999999999995</v>
      </c>
      <c r="D31" s="1">
        <v>63</v>
      </c>
      <c r="E31" s="1">
        <v>0</v>
      </c>
      <c r="F31" s="1">
        <v>0</v>
      </c>
      <c r="G31" s="10" t="s">
        <v>93</v>
      </c>
      <c r="H31" s="12" t="s">
        <v>208</v>
      </c>
      <c r="I31" s="9">
        <v>1</v>
      </c>
    </row>
    <row r="32" spans="1:9">
      <c r="A32" s="10" t="s">
        <v>36</v>
      </c>
      <c r="B32" s="10">
        <f t="shared" si="0"/>
        <v>8.59</v>
      </c>
      <c r="C32" s="10">
        <v>8.89</v>
      </c>
      <c r="D32" s="10">
        <v>63</v>
      </c>
      <c r="E32" s="10">
        <v>0</v>
      </c>
      <c r="F32" s="10">
        <v>0</v>
      </c>
      <c r="G32" s="10" t="s">
        <v>93</v>
      </c>
      <c r="H32" s="12" t="s">
        <v>208</v>
      </c>
      <c r="I32" s="9">
        <v>1</v>
      </c>
    </row>
    <row r="33" spans="1:9">
      <c r="A33" s="10" t="s">
        <v>37</v>
      </c>
      <c r="B33" s="10">
        <f t="shared" si="0"/>
        <v>7.4319999999999995</v>
      </c>
      <c r="C33" s="10">
        <f>8.135-0.403</f>
        <v>7.7319999999999993</v>
      </c>
      <c r="D33" s="1">
        <v>63</v>
      </c>
      <c r="E33" s="1">
        <v>0</v>
      </c>
      <c r="F33" s="1">
        <v>-47</v>
      </c>
      <c r="G33" s="10" t="s">
        <v>93</v>
      </c>
      <c r="H33" s="12" t="s">
        <v>208</v>
      </c>
      <c r="I33" s="9">
        <v>1</v>
      </c>
    </row>
    <row r="34" spans="1:9">
      <c r="A34" s="10" t="s">
        <v>37</v>
      </c>
      <c r="B34" s="10">
        <f t="shared" ref="B34:B65" si="1">C34-0.3</f>
        <v>8.7329999999999988</v>
      </c>
      <c r="C34" s="10">
        <f>9.42-0.387</f>
        <v>9.0329999999999995</v>
      </c>
      <c r="D34" s="10">
        <v>63</v>
      </c>
      <c r="E34" s="10">
        <v>0</v>
      </c>
      <c r="F34" s="10">
        <v>47</v>
      </c>
      <c r="G34" s="10" t="s">
        <v>93</v>
      </c>
      <c r="H34" s="12" t="s">
        <v>208</v>
      </c>
      <c r="I34" s="9">
        <v>2</v>
      </c>
    </row>
    <row r="35" spans="1:9">
      <c r="A35" s="10" t="s">
        <v>38</v>
      </c>
      <c r="B35" s="10">
        <f t="shared" si="1"/>
        <v>6.84</v>
      </c>
      <c r="C35" s="10">
        <v>7.14</v>
      </c>
      <c r="D35" s="10">
        <v>63</v>
      </c>
      <c r="E35" s="10">
        <v>0</v>
      </c>
      <c r="F35" s="10">
        <v>0</v>
      </c>
      <c r="G35" s="10" t="s">
        <v>93</v>
      </c>
      <c r="H35" s="12" t="s">
        <v>208</v>
      </c>
      <c r="I35" s="9">
        <v>1</v>
      </c>
    </row>
    <row r="36" spans="1:9">
      <c r="A36" s="10" t="s">
        <v>39</v>
      </c>
      <c r="B36" s="10">
        <f t="shared" si="1"/>
        <v>4.7</v>
      </c>
      <c r="C36" s="10">
        <v>5</v>
      </c>
      <c r="D36" s="10">
        <v>63</v>
      </c>
      <c r="E36" s="10">
        <v>0</v>
      </c>
      <c r="F36" s="10">
        <v>-47</v>
      </c>
      <c r="G36" s="10" t="s">
        <v>93</v>
      </c>
      <c r="H36" s="10" t="s">
        <v>94</v>
      </c>
      <c r="I36" s="9">
        <v>1</v>
      </c>
    </row>
    <row r="37" spans="1:9">
      <c r="A37" s="10" t="s">
        <v>39</v>
      </c>
      <c r="B37" s="10">
        <f t="shared" si="1"/>
        <v>7.72</v>
      </c>
      <c r="C37" s="10">
        <v>8.02</v>
      </c>
      <c r="D37" s="10">
        <v>63</v>
      </c>
      <c r="E37" s="10">
        <v>0</v>
      </c>
      <c r="F37" s="10">
        <v>47</v>
      </c>
      <c r="G37" s="10" t="s">
        <v>93</v>
      </c>
      <c r="H37" s="12" t="s">
        <v>208</v>
      </c>
      <c r="I37" s="9">
        <v>2</v>
      </c>
    </row>
    <row r="38" spans="1:9">
      <c r="A38" s="10" t="s">
        <v>40</v>
      </c>
      <c r="B38" s="10">
        <f t="shared" si="1"/>
        <v>6.73</v>
      </c>
      <c r="C38" s="10">
        <v>7.03</v>
      </c>
      <c r="D38" s="10">
        <v>63</v>
      </c>
      <c r="E38" s="10">
        <v>0</v>
      </c>
      <c r="F38" s="10">
        <v>47</v>
      </c>
      <c r="G38" s="10" t="s">
        <v>93</v>
      </c>
      <c r="H38" s="12" t="s">
        <v>208</v>
      </c>
      <c r="I38" s="9">
        <v>1</v>
      </c>
    </row>
    <row r="39" spans="1:9">
      <c r="A39" s="10" t="s">
        <v>40</v>
      </c>
      <c r="B39" s="10">
        <f t="shared" si="1"/>
        <v>4.2</v>
      </c>
      <c r="C39" s="10">
        <v>4.5</v>
      </c>
      <c r="D39" s="10">
        <v>63</v>
      </c>
      <c r="E39" s="10">
        <v>0</v>
      </c>
      <c r="F39" s="10">
        <v>-47</v>
      </c>
      <c r="G39" s="10" t="s">
        <v>93</v>
      </c>
      <c r="H39" s="10" t="s">
        <v>94</v>
      </c>
      <c r="I39" s="9">
        <v>2</v>
      </c>
    </row>
    <row r="40" spans="1:9">
      <c r="A40" s="10" t="s">
        <v>41</v>
      </c>
      <c r="B40" s="10">
        <f t="shared" si="1"/>
        <v>4.8600000000000003</v>
      </c>
      <c r="C40" s="10">
        <v>5.16</v>
      </c>
      <c r="D40" s="10">
        <v>63</v>
      </c>
      <c r="E40" s="10">
        <v>0</v>
      </c>
      <c r="F40" s="10">
        <v>0</v>
      </c>
      <c r="G40" s="10" t="s">
        <v>93</v>
      </c>
      <c r="H40" s="12" t="s">
        <v>208</v>
      </c>
      <c r="I40" s="9">
        <v>1</v>
      </c>
    </row>
    <row r="41" spans="1:9">
      <c r="A41" s="10" t="s">
        <v>42</v>
      </c>
      <c r="B41" s="10">
        <f t="shared" si="1"/>
        <v>5.3500000000000005</v>
      </c>
      <c r="C41" s="10">
        <v>5.65</v>
      </c>
      <c r="D41" s="10">
        <v>63</v>
      </c>
      <c r="E41" s="10">
        <v>0</v>
      </c>
      <c r="F41" s="10">
        <v>0</v>
      </c>
      <c r="G41" s="10" t="s">
        <v>93</v>
      </c>
      <c r="H41" s="12" t="s">
        <v>208</v>
      </c>
      <c r="I41" s="9">
        <v>1</v>
      </c>
    </row>
    <row r="42" spans="1:9">
      <c r="A42" s="10" t="s">
        <v>43</v>
      </c>
      <c r="B42" s="10">
        <f t="shared" si="1"/>
        <v>6.11</v>
      </c>
      <c r="C42" s="10">
        <v>6.41</v>
      </c>
      <c r="D42" s="10">
        <v>63</v>
      </c>
      <c r="E42" s="10">
        <v>0</v>
      </c>
      <c r="F42" s="10">
        <v>0</v>
      </c>
      <c r="G42" s="10" t="s">
        <v>93</v>
      </c>
      <c r="H42" s="12" t="s">
        <v>208</v>
      </c>
      <c r="I42" s="9">
        <v>1</v>
      </c>
    </row>
    <row r="43" spans="1:9">
      <c r="A43" s="10" t="s">
        <v>44</v>
      </c>
      <c r="B43" s="10">
        <f t="shared" si="1"/>
        <v>6.8</v>
      </c>
      <c r="C43" s="10">
        <v>7.1</v>
      </c>
      <c r="D43" s="10">
        <v>63</v>
      </c>
      <c r="E43" s="10">
        <v>0</v>
      </c>
      <c r="F43" s="10">
        <v>0</v>
      </c>
      <c r="G43" s="10" t="s">
        <v>93</v>
      </c>
      <c r="H43" s="12" t="s">
        <v>208</v>
      </c>
      <c r="I43" s="9">
        <v>1</v>
      </c>
    </row>
    <row r="44" spans="1:9">
      <c r="A44" s="10" t="s">
        <v>45</v>
      </c>
      <c r="B44" s="10">
        <f t="shared" si="1"/>
        <v>15.36</v>
      </c>
      <c r="C44" s="10">
        <v>15.66</v>
      </c>
      <c r="D44" s="10">
        <v>63</v>
      </c>
      <c r="E44" s="10">
        <v>0</v>
      </c>
      <c r="F44" s="10">
        <v>0</v>
      </c>
      <c r="G44" s="10" t="s">
        <v>93</v>
      </c>
      <c r="H44" s="12" t="s">
        <v>208</v>
      </c>
      <c r="I44" s="9">
        <v>1</v>
      </c>
    </row>
    <row r="45" spans="1:9">
      <c r="A45" s="10" t="s">
        <v>46</v>
      </c>
      <c r="B45" s="10">
        <f t="shared" si="1"/>
        <v>10.77</v>
      </c>
      <c r="C45" s="10">
        <v>11.07</v>
      </c>
      <c r="D45" s="10">
        <v>63</v>
      </c>
      <c r="E45" s="10">
        <v>0</v>
      </c>
      <c r="F45" s="10">
        <v>0</v>
      </c>
      <c r="G45" s="10" t="s">
        <v>93</v>
      </c>
      <c r="H45" s="12" t="s">
        <v>208</v>
      </c>
      <c r="I45" s="9">
        <v>1</v>
      </c>
    </row>
    <row r="46" spans="1:9">
      <c r="A46" s="10" t="s">
        <v>47</v>
      </c>
      <c r="B46" s="10">
        <f t="shared" si="1"/>
        <v>11.12</v>
      </c>
      <c r="C46" s="10">
        <v>11.42</v>
      </c>
      <c r="D46" s="10">
        <v>63</v>
      </c>
      <c r="E46" s="10">
        <v>0</v>
      </c>
      <c r="F46" s="10">
        <v>0</v>
      </c>
      <c r="G46" s="10" t="s">
        <v>93</v>
      </c>
      <c r="H46" s="12" t="s">
        <v>208</v>
      </c>
      <c r="I46" s="9">
        <v>1</v>
      </c>
    </row>
    <row r="47" spans="1:9">
      <c r="A47" s="10" t="s">
        <v>48</v>
      </c>
      <c r="B47" s="10">
        <f t="shared" si="1"/>
        <v>10.879999999999999</v>
      </c>
      <c r="C47" s="10">
        <v>11.18</v>
      </c>
      <c r="D47" s="10">
        <v>63</v>
      </c>
      <c r="E47" s="10">
        <v>0</v>
      </c>
      <c r="F47" s="10">
        <v>0</v>
      </c>
      <c r="G47" s="10" t="s">
        <v>93</v>
      </c>
      <c r="H47" s="12" t="s">
        <v>208</v>
      </c>
      <c r="I47" s="9">
        <v>1</v>
      </c>
    </row>
    <row r="48" spans="1:9">
      <c r="A48" s="10" t="s">
        <v>49</v>
      </c>
      <c r="B48" s="10">
        <f t="shared" si="1"/>
        <v>12.94</v>
      </c>
      <c r="C48" s="10">
        <v>13.24</v>
      </c>
      <c r="D48" s="10">
        <v>63</v>
      </c>
      <c r="E48" s="10">
        <v>0</v>
      </c>
      <c r="F48" s="10">
        <v>0</v>
      </c>
      <c r="G48" s="10" t="s">
        <v>93</v>
      </c>
      <c r="H48" s="12" t="s">
        <v>208</v>
      </c>
      <c r="I48" s="9">
        <v>1</v>
      </c>
    </row>
    <row r="49" spans="1:9">
      <c r="A49" s="10" t="s">
        <v>50</v>
      </c>
      <c r="B49" s="10">
        <f t="shared" si="1"/>
        <v>13.233999999999998</v>
      </c>
      <c r="C49" s="10">
        <f>13.95-0.416</f>
        <v>13.533999999999999</v>
      </c>
      <c r="D49" s="10">
        <v>63</v>
      </c>
      <c r="E49" s="10">
        <v>0</v>
      </c>
      <c r="F49" s="10">
        <v>47</v>
      </c>
      <c r="G49" s="10" t="s">
        <v>93</v>
      </c>
      <c r="H49" s="12" t="s">
        <v>208</v>
      </c>
      <c r="I49" s="9">
        <v>1</v>
      </c>
    </row>
    <row r="50" spans="1:9">
      <c r="A50" s="10" t="s">
        <v>50</v>
      </c>
      <c r="B50" s="10">
        <f t="shared" si="1"/>
        <v>8.1999999999999993</v>
      </c>
      <c r="C50" s="10">
        <v>8.5</v>
      </c>
      <c r="D50" s="10">
        <v>63</v>
      </c>
      <c r="E50" s="10">
        <v>0</v>
      </c>
      <c r="F50" s="10">
        <v>-47</v>
      </c>
      <c r="G50" s="10" t="s">
        <v>93</v>
      </c>
      <c r="H50" s="10" t="s">
        <v>94</v>
      </c>
      <c r="I50" s="9">
        <v>2</v>
      </c>
    </row>
    <row r="51" spans="1:9">
      <c r="A51" s="10" t="s">
        <v>51</v>
      </c>
      <c r="B51" s="10">
        <f t="shared" si="1"/>
        <v>11.09</v>
      </c>
      <c r="C51" s="10">
        <v>11.39</v>
      </c>
      <c r="D51" s="10">
        <v>63</v>
      </c>
      <c r="E51" s="10">
        <v>0</v>
      </c>
      <c r="F51" s="10">
        <v>0</v>
      </c>
      <c r="G51" s="10" t="s">
        <v>93</v>
      </c>
      <c r="H51" s="12" t="s">
        <v>208</v>
      </c>
      <c r="I51" s="9">
        <v>1</v>
      </c>
    </row>
    <row r="52" spans="1:9">
      <c r="A52" s="10" t="s">
        <v>52</v>
      </c>
      <c r="B52" s="10">
        <f t="shared" si="1"/>
        <v>11.526999999999999</v>
      </c>
      <c r="C52" s="10">
        <f>12.19-0.363</f>
        <v>11.827</v>
      </c>
      <c r="D52" s="10">
        <v>63</v>
      </c>
      <c r="E52" s="10">
        <v>0</v>
      </c>
      <c r="F52" s="10">
        <v>0</v>
      </c>
      <c r="G52" s="10" t="s">
        <v>93</v>
      </c>
      <c r="H52" s="12" t="s">
        <v>208</v>
      </c>
      <c r="I52" s="9">
        <v>1</v>
      </c>
    </row>
    <row r="53" spans="1:9">
      <c r="A53" s="10" t="s">
        <v>53</v>
      </c>
      <c r="B53" s="10">
        <f t="shared" si="1"/>
        <v>12.399999999999999</v>
      </c>
      <c r="C53" s="10">
        <v>12.7</v>
      </c>
      <c r="D53" s="10">
        <v>63</v>
      </c>
      <c r="E53" s="10">
        <v>0</v>
      </c>
      <c r="F53" s="10">
        <v>0</v>
      </c>
      <c r="G53" s="10" t="s">
        <v>93</v>
      </c>
      <c r="H53" s="12" t="s">
        <v>208</v>
      </c>
      <c r="I53" s="9">
        <v>1</v>
      </c>
    </row>
    <row r="54" spans="1:9">
      <c r="A54" s="10" t="s">
        <v>54</v>
      </c>
      <c r="B54" s="10">
        <f t="shared" si="1"/>
        <v>8.6999999999999993</v>
      </c>
      <c r="C54" s="10">
        <v>9</v>
      </c>
      <c r="D54" s="10">
        <v>63</v>
      </c>
      <c r="E54" s="10">
        <v>0</v>
      </c>
      <c r="F54" s="10">
        <v>-47</v>
      </c>
      <c r="G54" s="10" t="s">
        <v>93</v>
      </c>
      <c r="H54" s="10" t="s">
        <v>94</v>
      </c>
      <c r="I54" s="9">
        <v>1</v>
      </c>
    </row>
    <row r="55" spans="1:9">
      <c r="A55" s="10" t="s">
        <v>54</v>
      </c>
      <c r="B55" s="10">
        <f t="shared" si="1"/>
        <v>10.69</v>
      </c>
      <c r="C55" s="10">
        <v>10.99</v>
      </c>
      <c r="D55" s="10">
        <v>63</v>
      </c>
      <c r="E55" s="10">
        <v>0</v>
      </c>
      <c r="F55" s="10">
        <v>47</v>
      </c>
      <c r="G55" s="10" t="s">
        <v>93</v>
      </c>
      <c r="H55" s="12" t="s">
        <v>208</v>
      </c>
      <c r="I55" s="9">
        <v>2</v>
      </c>
    </row>
    <row r="56" spans="1:9">
      <c r="A56" s="10" t="s">
        <v>55</v>
      </c>
      <c r="B56" s="10">
        <f t="shared" si="1"/>
        <v>12.12</v>
      </c>
      <c r="C56" s="10">
        <v>12.42</v>
      </c>
      <c r="D56" s="10">
        <v>63</v>
      </c>
      <c r="E56" s="10">
        <v>0</v>
      </c>
      <c r="F56" s="10">
        <v>47</v>
      </c>
      <c r="G56" s="10" t="s">
        <v>93</v>
      </c>
      <c r="H56" s="12" t="s">
        <v>208</v>
      </c>
      <c r="I56" s="9">
        <v>1</v>
      </c>
    </row>
    <row r="57" spans="1:9">
      <c r="A57" s="10" t="s">
        <v>55</v>
      </c>
      <c r="B57" s="10">
        <f t="shared" si="1"/>
        <v>12.2</v>
      </c>
      <c r="C57" s="10">
        <v>12.5</v>
      </c>
      <c r="D57" s="10">
        <v>63</v>
      </c>
      <c r="E57" s="10">
        <v>0</v>
      </c>
      <c r="F57" s="10">
        <v>-47</v>
      </c>
      <c r="G57" s="10" t="s">
        <v>93</v>
      </c>
      <c r="H57" s="10" t="s">
        <v>94</v>
      </c>
      <c r="I57" s="9">
        <v>2</v>
      </c>
    </row>
    <row r="58" spans="1:9">
      <c r="A58" s="10" t="s">
        <v>56</v>
      </c>
      <c r="B58" s="10">
        <f t="shared" si="1"/>
        <v>9.2999999999999989</v>
      </c>
      <c r="C58" s="10">
        <v>9.6</v>
      </c>
      <c r="D58" s="10">
        <v>63</v>
      </c>
      <c r="E58" s="10">
        <v>0</v>
      </c>
      <c r="F58" s="10">
        <v>-47</v>
      </c>
      <c r="G58" s="10" t="s">
        <v>93</v>
      </c>
      <c r="H58" s="10" t="s">
        <v>94</v>
      </c>
      <c r="I58" s="9">
        <v>1</v>
      </c>
    </row>
    <row r="59" spans="1:9">
      <c r="A59" s="10" t="s">
        <v>56</v>
      </c>
      <c r="B59" s="10">
        <f t="shared" si="1"/>
        <v>11.87</v>
      </c>
      <c r="C59" s="10">
        <v>12.17</v>
      </c>
      <c r="D59" s="10">
        <v>63</v>
      </c>
      <c r="E59" s="10">
        <v>0</v>
      </c>
      <c r="F59" s="10">
        <v>47</v>
      </c>
      <c r="G59" s="10" t="s">
        <v>93</v>
      </c>
      <c r="H59" s="12" t="s">
        <v>208</v>
      </c>
      <c r="I59" s="9">
        <v>2</v>
      </c>
    </row>
    <row r="60" spans="1:9">
      <c r="A60" s="10" t="s">
        <v>57</v>
      </c>
      <c r="B60" s="10">
        <f t="shared" si="1"/>
        <v>8.8999999999999986</v>
      </c>
      <c r="C60" s="10">
        <v>9.1999999999999993</v>
      </c>
      <c r="D60" s="10">
        <v>63</v>
      </c>
      <c r="E60" s="10">
        <v>0</v>
      </c>
      <c r="F60" s="10">
        <v>-47</v>
      </c>
      <c r="G60" s="10" t="s">
        <v>93</v>
      </c>
      <c r="H60" s="12" t="s">
        <v>208</v>
      </c>
      <c r="I60" s="9">
        <v>1</v>
      </c>
    </row>
    <row r="61" spans="1:9">
      <c r="A61" s="10" t="s">
        <v>57</v>
      </c>
      <c r="B61" s="10">
        <f t="shared" si="1"/>
        <v>11.95</v>
      </c>
      <c r="C61" s="10">
        <v>12.25</v>
      </c>
      <c r="D61" s="10">
        <v>63</v>
      </c>
      <c r="E61" s="10">
        <v>0</v>
      </c>
      <c r="F61" s="10">
        <v>47</v>
      </c>
      <c r="G61" s="10" t="s">
        <v>93</v>
      </c>
      <c r="H61" s="12" t="s">
        <v>208</v>
      </c>
      <c r="I61" s="9">
        <v>2</v>
      </c>
    </row>
    <row r="62" spans="1:9">
      <c r="A62" s="10" t="s">
        <v>58</v>
      </c>
      <c r="B62" s="10">
        <f t="shared" si="1"/>
        <v>12.629999999999999</v>
      </c>
      <c r="C62" s="10">
        <v>12.93</v>
      </c>
      <c r="D62" s="10">
        <v>63</v>
      </c>
      <c r="E62" s="10">
        <v>0</v>
      </c>
      <c r="F62" s="10">
        <v>0</v>
      </c>
      <c r="G62" s="10" t="s">
        <v>93</v>
      </c>
      <c r="H62" s="12" t="s">
        <v>208</v>
      </c>
      <c r="I62" s="9">
        <v>1</v>
      </c>
    </row>
    <row r="63" spans="1:9">
      <c r="A63" s="10" t="s">
        <v>59</v>
      </c>
      <c r="B63" s="10">
        <f t="shared" si="1"/>
        <v>10.119999999999999</v>
      </c>
      <c r="C63" s="10">
        <v>10.42</v>
      </c>
      <c r="D63" s="10">
        <v>63</v>
      </c>
      <c r="E63" s="10">
        <v>0</v>
      </c>
      <c r="F63" s="10">
        <v>47</v>
      </c>
      <c r="G63" s="10" t="s">
        <v>93</v>
      </c>
      <c r="H63" s="12" t="s">
        <v>208</v>
      </c>
      <c r="I63" s="9">
        <v>1</v>
      </c>
    </row>
    <row r="64" spans="1:9">
      <c r="A64" s="10" t="s">
        <v>59</v>
      </c>
      <c r="B64" s="10">
        <f t="shared" si="1"/>
        <v>6.9</v>
      </c>
      <c r="C64" s="10">
        <v>7.2</v>
      </c>
      <c r="D64" s="10">
        <v>63</v>
      </c>
      <c r="E64" s="10">
        <v>0</v>
      </c>
      <c r="F64" s="10">
        <v>-47</v>
      </c>
      <c r="G64" s="10" t="s">
        <v>93</v>
      </c>
      <c r="H64" s="10" t="s">
        <v>94</v>
      </c>
      <c r="I64" s="9">
        <v>2</v>
      </c>
    </row>
    <row r="65" spans="1:9">
      <c r="A65" s="10" t="s">
        <v>60</v>
      </c>
      <c r="B65" s="10">
        <f t="shared" si="1"/>
        <v>8.41</v>
      </c>
      <c r="C65" s="10">
        <v>8.7100000000000009</v>
      </c>
      <c r="D65" s="10">
        <v>63</v>
      </c>
      <c r="E65" s="10">
        <v>0</v>
      </c>
      <c r="F65" s="10">
        <v>47</v>
      </c>
      <c r="G65" s="10" t="s">
        <v>93</v>
      </c>
      <c r="H65" s="12" t="s">
        <v>208</v>
      </c>
      <c r="I65" s="9">
        <v>1</v>
      </c>
    </row>
    <row r="66" spans="1:9">
      <c r="A66" s="10" t="s">
        <v>61</v>
      </c>
      <c r="B66" s="10">
        <f t="shared" ref="B66:B97" si="2">C66-0.3</f>
        <v>8.1999999999999993</v>
      </c>
      <c r="C66" s="10">
        <v>8.5</v>
      </c>
      <c r="D66" s="10">
        <v>63</v>
      </c>
      <c r="E66" s="10">
        <v>0</v>
      </c>
      <c r="F66" s="10">
        <v>-47</v>
      </c>
      <c r="G66" s="10" t="s">
        <v>93</v>
      </c>
      <c r="H66" s="10" t="s">
        <v>94</v>
      </c>
      <c r="I66" s="9">
        <v>1</v>
      </c>
    </row>
    <row r="67" spans="1:9">
      <c r="A67" s="10" t="s">
        <v>61</v>
      </c>
      <c r="B67" s="10">
        <f t="shared" si="2"/>
        <v>8.6</v>
      </c>
      <c r="C67" s="10">
        <v>8.9</v>
      </c>
      <c r="D67" s="10">
        <v>63</v>
      </c>
      <c r="E67" s="10">
        <v>0</v>
      </c>
      <c r="F67" s="10">
        <v>47</v>
      </c>
      <c r="G67" s="10" t="s">
        <v>93</v>
      </c>
      <c r="H67" s="12" t="s">
        <v>208</v>
      </c>
      <c r="I67" s="9">
        <v>2</v>
      </c>
    </row>
    <row r="68" spans="1:9">
      <c r="A68" s="10" t="s">
        <v>62</v>
      </c>
      <c r="B68" s="10">
        <f t="shared" si="2"/>
        <v>10.199999999999999</v>
      </c>
      <c r="C68" s="10">
        <v>10.5</v>
      </c>
      <c r="D68" s="10">
        <v>63</v>
      </c>
      <c r="E68" s="10">
        <v>0</v>
      </c>
      <c r="F68" s="10">
        <v>-47</v>
      </c>
      <c r="G68" s="10" t="s">
        <v>93</v>
      </c>
      <c r="H68" s="10" t="s">
        <v>94</v>
      </c>
      <c r="I68" s="9">
        <v>1</v>
      </c>
    </row>
    <row r="69" spans="1:9">
      <c r="A69" s="10" t="s">
        <v>62</v>
      </c>
      <c r="B69" s="10">
        <f t="shared" si="2"/>
        <v>10.68</v>
      </c>
      <c r="C69" s="10">
        <v>10.98</v>
      </c>
      <c r="D69" s="10">
        <v>63</v>
      </c>
      <c r="E69" s="10">
        <v>0</v>
      </c>
      <c r="F69" s="10">
        <v>47</v>
      </c>
      <c r="G69" s="10" t="s">
        <v>93</v>
      </c>
      <c r="H69" s="12" t="s">
        <v>208</v>
      </c>
      <c r="I69" s="9">
        <v>2</v>
      </c>
    </row>
    <row r="70" spans="1:9">
      <c r="A70" s="10" t="s">
        <v>63</v>
      </c>
      <c r="B70" s="10">
        <f t="shared" si="2"/>
        <v>16.88</v>
      </c>
      <c r="C70" s="10">
        <v>17.18</v>
      </c>
      <c r="D70" s="10">
        <v>63</v>
      </c>
      <c r="E70" s="10">
        <v>0</v>
      </c>
      <c r="F70" s="10">
        <v>0</v>
      </c>
      <c r="G70" s="10" t="s">
        <v>93</v>
      </c>
      <c r="H70" s="12" t="s">
        <v>208</v>
      </c>
      <c r="I70" s="9">
        <v>1</v>
      </c>
    </row>
    <row r="71" spans="1:9">
      <c r="A71" s="10" t="s">
        <v>64</v>
      </c>
      <c r="B71" s="10">
        <f t="shared" si="2"/>
        <v>7.26</v>
      </c>
      <c r="C71" s="10">
        <v>7.56</v>
      </c>
      <c r="D71" s="10">
        <v>63</v>
      </c>
      <c r="E71" s="10">
        <v>0</v>
      </c>
      <c r="F71" s="10">
        <v>0</v>
      </c>
      <c r="G71" s="10" t="s">
        <v>93</v>
      </c>
      <c r="H71" s="12" t="s">
        <v>208</v>
      </c>
      <c r="I71" s="9">
        <v>1</v>
      </c>
    </row>
    <row r="72" spans="1:9">
      <c r="A72" s="10" t="s">
        <v>65</v>
      </c>
      <c r="B72" s="10">
        <f t="shared" si="2"/>
        <v>8.6999999999999993</v>
      </c>
      <c r="C72" s="10">
        <v>9</v>
      </c>
      <c r="D72" s="10">
        <v>63</v>
      </c>
      <c r="E72" s="10">
        <v>0</v>
      </c>
      <c r="F72" s="10">
        <v>-47</v>
      </c>
      <c r="G72" s="10" t="s">
        <v>93</v>
      </c>
      <c r="H72" s="10" t="s">
        <v>94</v>
      </c>
      <c r="I72" s="9">
        <v>1</v>
      </c>
    </row>
    <row r="73" spans="1:9">
      <c r="A73" s="10" t="s">
        <v>65</v>
      </c>
      <c r="B73" s="10">
        <f t="shared" si="2"/>
        <v>8.41</v>
      </c>
      <c r="C73" s="10">
        <v>8.7100000000000009</v>
      </c>
      <c r="D73" s="10">
        <v>63</v>
      </c>
      <c r="E73" s="10">
        <v>0</v>
      </c>
      <c r="F73" s="10">
        <v>47</v>
      </c>
      <c r="G73" s="10" t="s">
        <v>93</v>
      </c>
      <c r="H73" s="12" t="s">
        <v>208</v>
      </c>
      <c r="I73" s="9">
        <v>2</v>
      </c>
    </row>
    <row r="74" spans="1:9">
      <c r="A74" s="10" t="s">
        <v>66</v>
      </c>
      <c r="B74" s="10">
        <f t="shared" si="2"/>
        <v>2.7</v>
      </c>
      <c r="C74" s="10">
        <v>3</v>
      </c>
      <c r="D74" s="10">
        <v>32</v>
      </c>
      <c r="E74" s="10">
        <v>0</v>
      </c>
      <c r="F74" s="10">
        <v>170</v>
      </c>
      <c r="G74" s="10" t="s">
        <v>93</v>
      </c>
      <c r="H74" s="10" t="s">
        <v>94</v>
      </c>
      <c r="I74" s="9">
        <v>1</v>
      </c>
    </row>
    <row r="75" spans="1:9">
      <c r="A75" s="10" t="s">
        <v>66</v>
      </c>
      <c r="B75" s="10">
        <f t="shared" si="2"/>
        <v>4.09</v>
      </c>
      <c r="C75" s="10">
        <v>4.3899999999999997</v>
      </c>
      <c r="D75" s="10">
        <v>280</v>
      </c>
      <c r="E75" s="10">
        <v>0</v>
      </c>
      <c r="F75" s="10">
        <v>0</v>
      </c>
      <c r="G75" s="10" t="s">
        <v>93</v>
      </c>
      <c r="H75" s="12" t="s">
        <v>208</v>
      </c>
      <c r="I75" s="9">
        <v>2</v>
      </c>
    </row>
    <row r="76" spans="1:9">
      <c r="A76" s="10" t="s">
        <v>67</v>
      </c>
      <c r="B76" s="10">
        <f t="shared" si="2"/>
        <v>7.7640000000000002</v>
      </c>
      <c r="C76" s="10">
        <f>8.38-0.316</f>
        <v>8.0640000000000001</v>
      </c>
      <c r="D76" s="10">
        <v>280</v>
      </c>
      <c r="E76" s="10">
        <v>0</v>
      </c>
      <c r="F76" s="10">
        <v>0</v>
      </c>
      <c r="G76" s="10" t="s">
        <v>93</v>
      </c>
      <c r="H76" s="12" t="s">
        <v>208</v>
      </c>
      <c r="I76" s="9">
        <v>1</v>
      </c>
    </row>
    <row r="77" spans="1:9">
      <c r="A77" s="10" t="s">
        <v>67</v>
      </c>
      <c r="B77" s="10">
        <f t="shared" si="2"/>
        <v>3.7</v>
      </c>
      <c r="C77" s="10">
        <v>4</v>
      </c>
      <c r="D77" s="10">
        <v>32</v>
      </c>
      <c r="E77" s="10">
        <v>0</v>
      </c>
      <c r="F77" s="10">
        <v>170</v>
      </c>
      <c r="G77" s="10" t="s">
        <v>93</v>
      </c>
      <c r="H77" s="10" t="s">
        <v>94</v>
      </c>
      <c r="I77" s="9">
        <v>2</v>
      </c>
    </row>
    <row r="78" spans="1:9">
      <c r="A78" s="10" t="s">
        <v>68</v>
      </c>
      <c r="B78" s="10">
        <f t="shared" si="2"/>
        <v>16.599999999999998</v>
      </c>
      <c r="C78" s="10">
        <v>16.899999999999999</v>
      </c>
      <c r="D78" s="10">
        <v>280</v>
      </c>
      <c r="E78" s="10">
        <v>0</v>
      </c>
      <c r="F78" s="10">
        <v>0</v>
      </c>
      <c r="G78" s="10" t="s">
        <v>93</v>
      </c>
      <c r="H78" s="12" t="s">
        <v>208</v>
      </c>
      <c r="I78" s="9">
        <v>1</v>
      </c>
    </row>
    <row r="79" spans="1:9">
      <c r="A79" s="10" t="s">
        <v>69</v>
      </c>
      <c r="B79" s="10">
        <f t="shared" si="2"/>
        <v>6.734</v>
      </c>
      <c r="C79" s="10">
        <f>7.47-0.436</f>
        <v>7.0339999999999998</v>
      </c>
      <c r="D79" s="10">
        <v>280</v>
      </c>
      <c r="E79" s="10">
        <v>0</v>
      </c>
      <c r="F79" s="10">
        <v>0</v>
      </c>
      <c r="G79" s="10" t="s">
        <v>93</v>
      </c>
      <c r="H79" s="12" t="s">
        <v>208</v>
      </c>
      <c r="I79" s="9">
        <v>1</v>
      </c>
    </row>
    <row r="80" spans="1:9">
      <c r="A80" s="1" t="s">
        <v>69</v>
      </c>
      <c r="B80" s="1">
        <f t="shared" si="2"/>
        <v>1.7</v>
      </c>
      <c r="C80" s="1">
        <v>2</v>
      </c>
      <c r="D80" s="1">
        <v>32</v>
      </c>
      <c r="E80" s="1">
        <v>0</v>
      </c>
      <c r="F80" s="1">
        <v>170</v>
      </c>
      <c r="G80" s="10" t="s">
        <v>93</v>
      </c>
      <c r="H80" s="10" t="s">
        <v>94</v>
      </c>
      <c r="I80" s="9">
        <v>2</v>
      </c>
    </row>
    <row r="81" spans="1:9">
      <c r="A81" s="1" t="s">
        <v>70</v>
      </c>
      <c r="B81" s="1">
        <f t="shared" si="2"/>
        <v>5.0000000000000044E-3</v>
      </c>
      <c r="C81" s="1">
        <f>0.73-0.425</f>
        <v>0.30499999999999999</v>
      </c>
      <c r="D81" s="1">
        <v>32</v>
      </c>
      <c r="E81" s="1">
        <v>0</v>
      </c>
      <c r="F81" s="1">
        <v>170</v>
      </c>
      <c r="G81" s="10" t="s">
        <v>93</v>
      </c>
      <c r="H81" s="12" t="s">
        <v>208</v>
      </c>
      <c r="I81" s="9">
        <v>1</v>
      </c>
    </row>
    <row r="82" spans="1:9">
      <c r="A82" s="1" t="s">
        <v>70</v>
      </c>
      <c r="B82" s="1">
        <f t="shared" si="2"/>
        <v>0.80499999999999994</v>
      </c>
      <c r="C82" s="1">
        <f>1.41-0.305</f>
        <v>1.105</v>
      </c>
      <c r="D82" s="1">
        <v>280</v>
      </c>
      <c r="E82" s="1">
        <v>0</v>
      </c>
      <c r="F82" s="1">
        <v>0</v>
      </c>
      <c r="G82" s="10" t="s">
        <v>93</v>
      </c>
      <c r="H82" s="12" t="s">
        <v>208</v>
      </c>
      <c r="I82" s="9">
        <v>2</v>
      </c>
    </row>
    <row r="83" spans="1:9">
      <c r="A83" s="1" t="s">
        <v>71</v>
      </c>
      <c r="B83" s="1">
        <f t="shared" si="2"/>
        <v>10.7</v>
      </c>
      <c r="C83" s="10">
        <v>11</v>
      </c>
      <c r="D83" s="1">
        <v>32</v>
      </c>
      <c r="E83" s="1">
        <v>0</v>
      </c>
      <c r="F83" s="1">
        <v>170</v>
      </c>
      <c r="G83" s="10" t="s">
        <v>93</v>
      </c>
      <c r="H83" s="10" t="s">
        <v>94</v>
      </c>
      <c r="I83" s="9">
        <v>1</v>
      </c>
    </row>
    <row r="84" spans="1:9">
      <c r="A84" s="1" t="s">
        <v>71</v>
      </c>
      <c r="B84" s="1">
        <f t="shared" si="2"/>
        <v>11.732999999999999</v>
      </c>
      <c r="C84" s="10">
        <v>12.032999999999999</v>
      </c>
      <c r="D84" s="1">
        <v>280</v>
      </c>
      <c r="E84" s="1">
        <v>0</v>
      </c>
      <c r="F84" s="1">
        <v>0</v>
      </c>
      <c r="G84" s="10" t="s">
        <v>93</v>
      </c>
      <c r="H84" s="12" t="s">
        <v>208</v>
      </c>
      <c r="I84" s="9">
        <v>2</v>
      </c>
    </row>
    <row r="85" spans="1:9">
      <c r="A85" s="1" t="s">
        <v>72</v>
      </c>
      <c r="B85" s="1">
        <f t="shared" si="2"/>
        <v>6.37</v>
      </c>
      <c r="C85" s="10">
        <f>7.1-0.43</f>
        <v>6.67</v>
      </c>
      <c r="D85" s="1">
        <v>32</v>
      </c>
      <c r="E85" s="1">
        <v>0</v>
      </c>
      <c r="F85" s="1">
        <v>170</v>
      </c>
      <c r="G85" s="10" t="s">
        <v>93</v>
      </c>
      <c r="H85" s="12" t="s">
        <v>208</v>
      </c>
      <c r="I85" s="9">
        <v>1</v>
      </c>
    </row>
    <row r="86" spans="1:9">
      <c r="A86" s="1" t="s">
        <v>72</v>
      </c>
      <c r="B86" s="1">
        <f t="shared" si="2"/>
        <v>12.08</v>
      </c>
      <c r="C86" s="10">
        <v>12.38</v>
      </c>
      <c r="D86" s="1">
        <v>280</v>
      </c>
      <c r="E86" s="1">
        <v>0</v>
      </c>
      <c r="F86" s="1">
        <v>0</v>
      </c>
      <c r="G86" s="10" t="s">
        <v>93</v>
      </c>
      <c r="H86" s="12" t="s">
        <v>208</v>
      </c>
      <c r="I86" s="9">
        <v>2</v>
      </c>
    </row>
    <row r="87" spans="1:9">
      <c r="A87" s="1" t="s">
        <v>73</v>
      </c>
      <c r="B87" s="1">
        <f t="shared" si="2"/>
        <v>9.4599999999999991</v>
      </c>
      <c r="C87" s="10">
        <v>9.76</v>
      </c>
      <c r="D87" s="1">
        <v>280</v>
      </c>
      <c r="E87" s="1">
        <v>0</v>
      </c>
      <c r="F87" s="1">
        <v>0</v>
      </c>
      <c r="G87" s="10" t="s">
        <v>93</v>
      </c>
      <c r="H87" s="12" t="s">
        <v>208</v>
      </c>
      <c r="I87" s="9">
        <v>1</v>
      </c>
    </row>
    <row r="88" spans="1:9">
      <c r="A88" s="1" t="s">
        <v>74</v>
      </c>
      <c r="B88" s="1">
        <f t="shared" si="2"/>
        <v>12.209999999999999</v>
      </c>
      <c r="C88" s="10">
        <v>12.51</v>
      </c>
      <c r="D88" s="1">
        <v>280</v>
      </c>
      <c r="E88" s="1">
        <v>0</v>
      </c>
      <c r="F88" s="1">
        <v>0</v>
      </c>
      <c r="G88" s="10" t="s">
        <v>93</v>
      </c>
      <c r="H88" s="12" t="s">
        <v>208</v>
      </c>
      <c r="I88" s="9">
        <v>1</v>
      </c>
    </row>
    <row r="89" spans="1:9">
      <c r="A89" s="1" t="s">
        <v>75</v>
      </c>
      <c r="B89" s="1">
        <f t="shared" si="2"/>
        <v>8.5399999999999991</v>
      </c>
      <c r="C89" s="10">
        <v>8.84</v>
      </c>
      <c r="D89" s="1">
        <v>280</v>
      </c>
      <c r="E89" s="1">
        <v>0</v>
      </c>
      <c r="F89" s="1">
        <v>0</v>
      </c>
      <c r="G89" s="10" t="s">
        <v>93</v>
      </c>
      <c r="H89" s="12" t="s">
        <v>208</v>
      </c>
      <c r="I89" s="9">
        <v>1</v>
      </c>
    </row>
    <row r="90" spans="1:9">
      <c r="A90" s="1" t="s">
        <v>76</v>
      </c>
      <c r="B90" s="1">
        <f t="shared" si="2"/>
        <v>13.239999999999998</v>
      </c>
      <c r="C90" s="10">
        <v>13.54</v>
      </c>
      <c r="D90" s="1">
        <v>280</v>
      </c>
      <c r="E90" s="1">
        <v>0</v>
      </c>
      <c r="F90" s="1">
        <v>0</v>
      </c>
      <c r="G90" s="10" t="s">
        <v>93</v>
      </c>
      <c r="H90" s="12" t="s">
        <v>208</v>
      </c>
      <c r="I90" s="9">
        <v>1</v>
      </c>
    </row>
    <row r="91" spans="1:9">
      <c r="A91" s="1" t="s">
        <v>77</v>
      </c>
      <c r="B91" s="1">
        <f t="shared" si="2"/>
        <v>8.8099999999999987</v>
      </c>
      <c r="C91" s="10">
        <v>9.11</v>
      </c>
      <c r="D91" s="1">
        <v>280</v>
      </c>
      <c r="E91" s="1">
        <v>0</v>
      </c>
      <c r="F91" s="1">
        <v>0</v>
      </c>
      <c r="G91" s="10" t="s">
        <v>93</v>
      </c>
      <c r="H91" s="12" t="s">
        <v>208</v>
      </c>
      <c r="I91" s="9">
        <v>1</v>
      </c>
    </row>
    <row r="92" spans="1:9">
      <c r="A92" s="1" t="s">
        <v>77</v>
      </c>
      <c r="B92" s="1">
        <f t="shared" si="2"/>
        <v>10.7</v>
      </c>
      <c r="C92" s="10">
        <v>11</v>
      </c>
      <c r="D92" s="1">
        <v>32</v>
      </c>
      <c r="E92" s="1">
        <v>0</v>
      </c>
      <c r="F92" s="1">
        <v>170</v>
      </c>
      <c r="G92" s="10" t="s">
        <v>93</v>
      </c>
      <c r="H92" s="10" t="s">
        <v>94</v>
      </c>
      <c r="I92" s="9">
        <v>2</v>
      </c>
    </row>
    <row r="93" spans="1:9">
      <c r="A93" s="1" t="s">
        <v>98</v>
      </c>
      <c r="B93" s="1">
        <f t="shared" si="2"/>
        <v>2.9000000000000004</v>
      </c>
      <c r="C93" s="10">
        <v>3.2</v>
      </c>
      <c r="D93" s="1">
        <v>63</v>
      </c>
      <c r="E93" s="1">
        <v>0</v>
      </c>
      <c r="F93" s="1">
        <v>0</v>
      </c>
      <c r="G93" s="10" t="s">
        <v>93</v>
      </c>
      <c r="H93" s="12" t="s">
        <v>208</v>
      </c>
      <c r="I93" s="9">
        <v>1</v>
      </c>
    </row>
    <row r="94" spans="1:9">
      <c r="A94" s="1" t="s">
        <v>99</v>
      </c>
      <c r="B94" s="1">
        <f t="shared" si="2"/>
        <v>5.45</v>
      </c>
      <c r="C94" s="10">
        <v>5.75</v>
      </c>
      <c r="D94" s="1">
        <v>63</v>
      </c>
      <c r="E94" s="1">
        <v>0</v>
      </c>
      <c r="F94" s="1">
        <v>0</v>
      </c>
      <c r="G94" s="10" t="s">
        <v>93</v>
      </c>
      <c r="H94" s="12" t="s">
        <v>208</v>
      </c>
      <c r="I94" s="9">
        <v>1</v>
      </c>
    </row>
    <row r="95" spans="1:9">
      <c r="A95" s="1" t="s">
        <v>100</v>
      </c>
      <c r="B95" s="1">
        <f t="shared" si="2"/>
        <v>2.9000000000000004</v>
      </c>
      <c r="C95" s="10">
        <v>3.2</v>
      </c>
      <c r="D95" s="1">
        <v>63</v>
      </c>
      <c r="E95" s="1">
        <v>0</v>
      </c>
      <c r="F95" s="1">
        <v>0</v>
      </c>
      <c r="G95" s="10" t="s">
        <v>93</v>
      </c>
      <c r="H95" s="12" t="s">
        <v>208</v>
      </c>
      <c r="I95" s="9">
        <v>1</v>
      </c>
    </row>
    <row r="96" spans="1:9">
      <c r="A96" s="1" t="s">
        <v>101</v>
      </c>
      <c r="B96" s="1">
        <f t="shared" si="2"/>
        <v>11.759999999999998</v>
      </c>
      <c r="C96" s="10">
        <f>12.52-0.46</f>
        <v>12.059999999999999</v>
      </c>
      <c r="D96" s="1">
        <v>63</v>
      </c>
      <c r="E96" s="1">
        <v>0</v>
      </c>
      <c r="F96" s="1">
        <v>-70</v>
      </c>
      <c r="G96" s="10" t="s">
        <v>93</v>
      </c>
      <c r="H96" s="12" t="s">
        <v>208</v>
      </c>
      <c r="I96" s="9">
        <v>1</v>
      </c>
    </row>
    <row r="97" spans="1:9">
      <c r="A97" s="1" t="s">
        <v>101</v>
      </c>
      <c r="B97" s="1">
        <f t="shared" si="2"/>
        <v>8.7799999999999994</v>
      </c>
      <c r="C97" s="10">
        <f>9.59-0.51</f>
        <v>9.08</v>
      </c>
      <c r="D97" s="1">
        <v>63</v>
      </c>
      <c r="E97" s="1">
        <v>0</v>
      </c>
      <c r="F97" s="1">
        <v>70</v>
      </c>
      <c r="G97" s="10" t="s">
        <v>93</v>
      </c>
      <c r="H97" s="12" t="s">
        <v>208</v>
      </c>
      <c r="I97" s="9">
        <v>2</v>
      </c>
    </row>
    <row r="98" spans="1:9">
      <c r="A98" s="1" t="s">
        <v>101</v>
      </c>
      <c r="B98" s="1">
        <f t="shared" ref="B98:B129" si="3">C98-0.3</f>
        <v>7.7</v>
      </c>
      <c r="C98" s="10">
        <v>8</v>
      </c>
      <c r="D98" s="1">
        <v>32</v>
      </c>
      <c r="E98" s="1">
        <v>0</v>
      </c>
      <c r="F98" s="1">
        <v>0</v>
      </c>
      <c r="G98" s="10" t="s">
        <v>93</v>
      </c>
      <c r="H98" s="10" t="s">
        <v>94</v>
      </c>
      <c r="I98" s="9">
        <v>3</v>
      </c>
    </row>
    <row r="99" spans="1:9">
      <c r="A99" s="1" t="s">
        <v>107</v>
      </c>
      <c r="B99" s="1">
        <f t="shared" si="3"/>
        <v>6.2</v>
      </c>
      <c r="C99" s="10">
        <v>6.5</v>
      </c>
      <c r="D99" s="1">
        <v>63</v>
      </c>
      <c r="E99" s="1">
        <v>0</v>
      </c>
      <c r="F99" s="1">
        <v>0</v>
      </c>
      <c r="G99" s="10" t="s">
        <v>93</v>
      </c>
      <c r="H99" s="12" t="s">
        <v>208</v>
      </c>
      <c r="I99" s="9">
        <v>1</v>
      </c>
    </row>
    <row r="100" spans="1:9">
      <c r="A100" s="1" t="s">
        <v>108</v>
      </c>
      <c r="B100" s="1">
        <f t="shared" si="3"/>
        <v>-9.9999999999999978E-2</v>
      </c>
      <c r="C100" s="10">
        <v>0.2</v>
      </c>
      <c r="D100" s="1">
        <v>63</v>
      </c>
      <c r="E100" s="1">
        <v>0</v>
      </c>
      <c r="F100" s="1">
        <v>0</v>
      </c>
      <c r="G100" s="10" t="s">
        <v>93</v>
      </c>
      <c r="H100" s="12" t="s">
        <v>208</v>
      </c>
      <c r="I100" s="9">
        <v>1</v>
      </c>
    </row>
    <row r="101" spans="1:9">
      <c r="A101" s="1" t="s">
        <v>109</v>
      </c>
      <c r="B101" s="1">
        <f t="shared" si="3"/>
        <v>7.7</v>
      </c>
      <c r="C101" s="10">
        <v>8</v>
      </c>
      <c r="D101" s="1">
        <v>63</v>
      </c>
      <c r="E101" s="1">
        <v>0</v>
      </c>
      <c r="F101" s="1">
        <v>0</v>
      </c>
      <c r="G101" s="10" t="s">
        <v>93</v>
      </c>
      <c r="H101" s="12" t="s">
        <v>208</v>
      </c>
      <c r="I101" s="9">
        <v>1</v>
      </c>
    </row>
    <row r="102" spans="1:9">
      <c r="A102" s="1" t="s">
        <v>112</v>
      </c>
      <c r="B102" s="1">
        <f t="shared" si="3"/>
        <v>8.09</v>
      </c>
      <c r="C102" s="7">
        <v>8.39</v>
      </c>
      <c r="D102" s="1">
        <v>200</v>
      </c>
      <c r="E102" s="1">
        <v>0</v>
      </c>
      <c r="F102" s="1">
        <v>0</v>
      </c>
      <c r="G102" s="10" t="s">
        <v>93</v>
      </c>
      <c r="H102" s="12" t="s">
        <v>208</v>
      </c>
      <c r="I102" s="9">
        <v>1</v>
      </c>
    </row>
    <row r="103" spans="1:9">
      <c r="A103" s="1" t="s">
        <v>113</v>
      </c>
      <c r="B103" s="1">
        <f t="shared" si="3"/>
        <v>7.78</v>
      </c>
      <c r="C103" s="7">
        <v>8.08</v>
      </c>
      <c r="D103" s="1">
        <v>200</v>
      </c>
      <c r="E103" s="1">
        <v>0</v>
      </c>
      <c r="F103" s="1">
        <v>0</v>
      </c>
      <c r="G103" s="10" t="s">
        <v>93</v>
      </c>
      <c r="H103" s="12" t="s">
        <v>208</v>
      </c>
      <c r="I103" s="9">
        <v>1</v>
      </c>
    </row>
    <row r="104" spans="1:9">
      <c r="A104" s="1" t="s">
        <v>114</v>
      </c>
      <c r="B104" s="1">
        <f t="shared" si="3"/>
        <v>7.67</v>
      </c>
      <c r="C104" s="7">
        <v>7.97</v>
      </c>
      <c r="D104" s="1">
        <v>200</v>
      </c>
      <c r="E104" s="1">
        <v>0</v>
      </c>
      <c r="F104" s="1">
        <v>0</v>
      </c>
      <c r="G104" s="10" t="s">
        <v>93</v>
      </c>
      <c r="H104" s="12" t="s">
        <v>208</v>
      </c>
      <c r="I104" s="9">
        <v>1</v>
      </c>
    </row>
    <row r="105" spans="1:9">
      <c r="A105" s="1" t="s">
        <v>115</v>
      </c>
      <c r="B105" s="1">
        <f t="shared" si="3"/>
        <v>7.6000000000000005</v>
      </c>
      <c r="C105" s="7">
        <v>7.9</v>
      </c>
      <c r="D105" s="1">
        <v>200</v>
      </c>
      <c r="E105" s="1">
        <v>0</v>
      </c>
      <c r="F105" s="1">
        <v>0</v>
      </c>
      <c r="G105" s="10" t="s">
        <v>93</v>
      </c>
      <c r="H105" s="12" t="s">
        <v>208</v>
      </c>
      <c r="I105" s="9">
        <v>1</v>
      </c>
    </row>
    <row r="106" spans="1:9">
      <c r="A106" s="1" t="s">
        <v>116</v>
      </c>
      <c r="B106" s="1">
        <f t="shared" si="3"/>
        <v>7.59</v>
      </c>
      <c r="C106" s="7">
        <v>7.89</v>
      </c>
      <c r="D106" s="1">
        <v>200</v>
      </c>
      <c r="E106" s="1">
        <v>0</v>
      </c>
      <c r="F106" s="1">
        <v>0</v>
      </c>
      <c r="G106" s="10" t="s">
        <v>93</v>
      </c>
      <c r="H106" s="12" t="s">
        <v>208</v>
      </c>
      <c r="I106" s="9">
        <v>1</v>
      </c>
    </row>
    <row r="107" spans="1:9">
      <c r="A107" s="1" t="s">
        <v>117</v>
      </c>
      <c r="B107" s="1">
        <f t="shared" si="3"/>
        <v>7.3900000000000006</v>
      </c>
      <c r="C107" s="7">
        <v>7.69</v>
      </c>
      <c r="D107" s="1">
        <v>200</v>
      </c>
      <c r="E107" s="1">
        <v>0</v>
      </c>
      <c r="F107" s="1">
        <v>0</v>
      </c>
      <c r="G107" s="10" t="s">
        <v>93</v>
      </c>
      <c r="H107" s="12" t="s">
        <v>208</v>
      </c>
      <c r="I107" s="9">
        <v>1</v>
      </c>
    </row>
    <row r="108" spans="1:9">
      <c r="A108" s="1" t="s">
        <v>118</v>
      </c>
      <c r="B108" s="1">
        <f t="shared" si="3"/>
        <v>6.8900000000000006</v>
      </c>
      <c r="C108" s="7">
        <v>7.19</v>
      </c>
      <c r="D108" s="1">
        <v>200</v>
      </c>
      <c r="E108" s="1">
        <v>0</v>
      </c>
      <c r="F108" s="1">
        <v>0</v>
      </c>
      <c r="G108" s="10" t="s">
        <v>93</v>
      </c>
      <c r="H108" s="12" t="s">
        <v>208</v>
      </c>
      <c r="I108" s="9">
        <v>1</v>
      </c>
    </row>
    <row r="109" spans="1:9">
      <c r="A109" s="1" t="s">
        <v>119</v>
      </c>
      <c r="B109" s="1">
        <f t="shared" si="3"/>
        <v>6.8100000000000005</v>
      </c>
      <c r="C109" s="7">
        <v>7.11</v>
      </c>
      <c r="D109" s="1">
        <v>200</v>
      </c>
      <c r="E109" s="1">
        <v>0</v>
      </c>
      <c r="F109" s="1">
        <v>0</v>
      </c>
      <c r="G109" s="10" t="s">
        <v>93</v>
      </c>
      <c r="H109" s="12" t="s">
        <v>208</v>
      </c>
      <c r="I109" s="9">
        <v>1</v>
      </c>
    </row>
    <row r="110" spans="1:9">
      <c r="A110" s="1" t="s">
        <v>120</v>
      </c>
      <c r="B110" s="1">
        <f t="shared" si="3"/>
        <v>6.62</v>
      </c>
      <c r="C110" s="7">
        <v>6.92</v>
      </c>
      <c r="D110" s="1">
        <v>200</v>
      </c>
      <c r="E110" s="1">
        <v>0</v>
      </c>
      <c r="F110" s="1">
        <v>0</v>
      </c>
      <c r="G110" s="10" t="s">
        <v>93</v>
      </c>
      <c r="H110" s="12" t="s">
        <v>208</v>
      </c>
      <c r="I110" s="9">
        <v>1</v>
      </c>
    </row>
    <row r="111" spans="1:9">
      <c r="A111" s="1" t="s">
        <v>121</v>
      </c>
      <c r="B111" s="1">
        <f t="shared" si="3"/>
        <v>6.5600000000000005</v>
      </c>
      <c r="C111" s="7">
        <v>6.86</v>
      </c>
      <c r="D111" s="1">
        <v>200</v>
      </c>
      <c r="E111" s="1">
        <v>0</v>
      </c>
      <c r="F111" s="1">
        <v>0</v>
      </c>
      <c r="G111" s="10" t="s">
        <v>93</v>
      </c>
      <c r="H111" s="12" t="s">
        <v>208</v>
      </c>
      <c r="I111" s="9">
        <v>1</v>
      </c>
    </row>
    <row r="112" spans="1:9">
      <c r="A112" s="1" t="s">
        <v>122</v>
      </c>
      <c r="B112" s="1">
        <f t="shared" si="3"/>
        <v>6.65</v>
      </c>
      <c r="C112" s="7">
        <v>6.95</v>
      </c>
      <c r="D112" s="1">
        <v>200</v>
      </c>
      <c r="E112" s="1">
        <v>0</v>
      </c>
      <c r="F112" s="1">
        <v>0</v>
      </c>
      <c r="G112" s="10" t="s">
        <v>93</v>
      </c>
      <c r="H112" s="12" t="s">
        <v>208</v>
      </c>
      <c r="I112" s="9">
        <v>1</v>
      </c>
    </row>
    <row r="113" spans="1:9">
      <c r="A113" s="1" t="s">
        <v>123</v>
      </c>
      <c r="B113" s="1">
        <f t="shared" si="3"/>
        <v>6.84</v>
      </c>
      <c r="C113" s="7">
        <v>7.14</v>
      </c>
      <c r="D113" s="1">
        <v>200</v>
      </c>
      <c r="E113" s="1">
        <v>0</v>
      </c>
      <c r="F113" s="1">
        <v>0</v>
      </c>
      <c r="G113" s="10" t="s">
        <v>93</v>
      </c>
      <c r="H113" s="12" t="s">
        <v>208</v>
      </c>
      <c r="I113" s="9">
        <v>1</v>
      </c>
    </row>
    <row r="114" spans="1:9">
      <c r="A114" s="1" t="s">
        <v>124</v>
      </c>
      <c r="B114" s="1">
        <f t="shared" si="3"/>
        <v>6.87</v>
      </c>
      <c r="C114" s="7">
        <v>7.17</v>
      </c>
      <c r="D114" s="1">
        <v>200</v>
      </c>
      <c r="E114" s="1">
        <v>0</v>
      </c>
      <c r="F114" s="1">
        <v>0</v>
      </c>
      <c r="G114" s="10" t="s">
        <v>93</v>
      </c>
      <c r="H114" s="12" t="s">
        <v>208</v>
      </c>
      <c r="I114" s="9">
        <v>1</v>
      </c>
    </row>
    <row r="115" spans="1:9">
      <c r="A115" s="1" t="s">
        <v>125</v>
      </c>
      <c r="B115" s="1">
        <f t="shared" si="3"/>
        <v>7.7299999999999995</v>
      </c>
      <c r="C115" s="7">
        <v>8.0299999999999994</v>
      </c>
      <c r="D115" s="1">
        <v>200</v>
      </c>
      <c r="E115" s="1">
        <v>0</v>
      </c>
      <c r="F115" s="1">
        <v>0</v>
      </c>
      <c r="G115" s="10" t="s">
        <v>93</v>
      </c>
      <c r="H115" s="12" t="s">
        <v>208</v>
      </c>
      <c r="I115" s="9">
        <v>1</v>
      </c>
    </row>
    <row r="116" spans="1:9">
      <c r="A116" s="1" t="s">
        <v>126</v>
      </c>
      <c r="B116" s="1">
        <f t="shared" si="3"/>
        <v>7.86</v>
      </c>
      <c r="C116" s="7">
        <v>8.16</v>
      </c>
      <c r="D116" s="1">
        <v>200</v>
      </c>
      <c r="E116" s="1">
        <v>0</v>
      </c>
      <c r="F116" s="1">
        <v>0</v>
      </c>
      <c r="G116" s="10" t="s">
        <v>93</v>
      </c>
      <c r="H116" s="12" t="s">
        <v>208</v>
      </c>
      <c r="I116" s="9">
        <v>1</v>
      </c>
    </row>
    <row r="117" spans="1:9">
      <c r="A117" s="1" t="s">
        <v>127</v>
      </c>
      <c r="B117" s="1">
        <f t="shared" si="3"/>
        <v>8.02</v>
      </c>
      <c r="C117" s="7">
        <v>8.32</v>
      </c>
      <c r="D117" s="1">
        <v>200</v>
      </c>
      <c r="E117" s="1">
        <v>0</v>
      </c>
      <c r="F117" s="1">
        <v>0</v>
      </c>
      <c r="G117" s="10" t="s">
        <v>93</v>
      </c>
      <c r="H117" s="12" t="s">
        <v>208</v>
      </c>
      <c r="I117" s="9">
        <v>1</v>
      </c>
    </row>
    <row r="118" spans="1:9">
      <c r="A118" s="1" t="s">
        <v>128</v>
      </c>
      <c r="B118" s="1">
        <f t="shared" si="3"/>
        <v>8.2099999999999991</v>
      </c>
      <c r="C118" s="7">
        <v>8.51</v>
      </c>
      <c r="D118" s="1">
        <v>200</v>
      </c>
      <c r="E118" s="1">
        <v>0</v>
      </c>
      <c r="F118" s="1">
        <v>0</v>
      </c>
      <c r="G118" s="10" t="s">
        <v>93</v>
      </c>
      <c r="H118" s="12" t="s">
        <v>208</v>
      </c>
      <c r="I118" s="9">
        <v>1</v>
      </c>
    </row>
    <row r="119" spans="1:9">
      <c r="A119" s="1" t="s">
        <v>129</v>
      </c>
      <c r="B119" s="1">
        <f t="shared" si="3"/>
        <v>8.27</v>
      </c>
      <c r="C119" s="7">
        <v>8.57</v>
      </c>
      <c r="D119" s="1">
        <v>200</v>
      </c>
      <c r="E119" s="1">
        <v>0</v>
      </c>
      <c r="F119" s="1">
        <v>0</v>
      </c>
      <c r="G119" s="10" t="s">
        <v>93</v>
      </c>
      <c r="H119" s="12" t="s">
        <v>208</v>
      </c>
      <c r="I119" s="9">
        <v>1</v>
      </c>
    </row>
    <row r="120" spans="1:9">
      <c r="A120" s="1" t="s">
        <v>130</v>
      </c>
      <c r="B120" s="1">
        <f t="shared" si="3"/>
        <v>8.5</v>
      </c>
      <c r="C120" s="7">
        <v>8.8000000000000007</v>
      </c>
      <c r="D120" s="1">
        <v>200</v>
      </c>
      <c r="E120" s="1">
        <v>0</v>
      </c>
      <c r="F120" s="1">
        <v>0</v>
      </c>
      <c r="G120" s="10" t="s">
        <v>93</v>
      </c>
      <c r="H120" s="12" t="s">
        <v>208</v>
      </c>
      <c r="I120" s="9">
        <v>1</v>
      </c>
    </row>
    <row r="121" spans="1:9">
      <c r="A121" s="1" t="s">
        <v>131</v>
      </c>
      <c r="B121" s="1">
        <f t="shared" si="3"/>
        <v>8.44</v>
      </c>
      <c r="C121" s="7">
        <v>8.74</v>
      </c>
      <c r="D121" s="1">
        <v>200</v>
      </c>
      <c r="E121" s="1">
        <v>0</v>
      </c>
      <c r="F121" s="1">
        <v>0</v>
      </c>
      <c r="G121" s="10" t="s">
        <v>93</v>
      </c>
      <c r="H121" s="12" t="s">
        <v>208</v>
      </c>
      <c r="I121" s="9">
        <v>1</v>
      </c>
    </row>
    <row r="122" spans="1:9">
      <c r="A122" s="1" t="s">
        <v>132</v>
      </c>
      <c r="B122" s="1">
        <f t="shared" si="3"/>
        <v>8.27</v>
      </c>
      <c r="C122" s="7">
        <v>8.57</v>
      </c>
      <c r="D122" s="1">
        <v>200</v>
      </c>
      <c r="E122" s="1">
        <v>0</v>
      </c>
      <c r="F122" s="1">
        <v>0</v>
      </c>
      <c r="G122" s="10" t="s">
        <v>93</v>
      </c>
      <c r="H122" s="12" t="s">
        <v>208</v>
      </c>
      <c r="I122" s="9">
        <v>1</v>
      </c>
    </row>
    <row r="123" spans="1:9">
      <c r="A123" s="1" t="s">
        <v>133</v>
      </c>
      <c r="B123" s="1">
        <f t="shared" si="3"/>
        <v>8.33</v>
      </c>
      <c r="C123" s="7">
        <v>8.6300000000000008</v>
      </c>
      <c r="D123" s="1">
        <v>200</v>
      </c>
      <c r="E123" s="1">
        <v>0</v>
      </c>
      <c r="F123" s="1">
        <v>0</v>
      </c>
      <c r="G123" s="10" t="s">
        <v>93</v>
      </c>
      <c r="H123" s="12" t="s">
        <v>208</v>
      </c>
      <c r="I123" s="9">
        <v>1</v>
      </c>
    </row>
    <row r="124" spans="1:9">
      <c r="A124" s="1" t="s">
        <v>134</v>
      </c>
      <c r="B124" s="1">
        <f t="shared" si="3"/>
        <v>8.4499999999999993</v>
      </c>
      <c r="C124" s="7">
        <v>8.75</v>
      </c>
      <c r="D124" s="1">
        <v>200</v>
      </c>
      <c r="E124" s="1">
        <v>0</v>
      </c>
      <c r="F124" s="1">
        <v>0</v>
      </c>
      <c r="G124" s="10" t="s">
        <v>93</v>
      </c>
      <c r="H124" s="12" t="s">
        <v>208</v>
      </c>
      <c r="I124" s="9">
        <v>1</v>
      </c>
    </row>
    <row r="125" spans="1:9">
      <c r="A125" s="1" t="s">
        <v>135</v>
      </c>
      <c r="B125" s="1">
        <f t="shared" si="3"/>
        <v>8.8699999999999992</v>
      </c>
      <c r="C125" s="7">
        <v>9.17</v>
      </c>
      <c r="D125" s="1">
        <v>200</v>
      </c>
      <c r="E125" s="1">
        <v>0</v>
      </c>
      <c r="F125" s="1">
        <v>0</v>
      </c>
      <c r="G125" s="10" t="s">
        <v>93</v>
      </c>
      <c r="H125" s="12" t="s">
        <v>208</v>
      </c>
      <c r="I125" s="9">
        <v>1</v>
      </c>
    </row>
    <row r="126" spans="1:9">
      <c r="A126" s="1" t="s">
        <v>136</v>
      </c>
      <c r="B126" s="1">
        <f t="shared" si="3"/>
        <v>9.3999999999999986</v>
      </c>
      <c r="C126" s="7">
        <v>9.6999999999999993</v>
      </c>
      <c r="D126" s="1">
        <v>200</v>
      </c>
      <c r="E126" s="1">
        <v>0</v>
      </c>
      <c r="F126" s="1">
        <v>0</v>
      </c>
      <c r="G126" s="10" t="s">
        <v>93</v>
      </c>
      <c r="H126" s="12" t="s">
        <v>208</v>
      </c>
      <c r="I126" s="9">
        <v>1</v>
      </c>
    </row>
    <row r="127" spans="1:9">
      <c r="A127" s="1" t="s">
        <v>137</v>
      </c>
      <c r="B127" s="1">
        <f t="shared" si="3"/>
        <v>9.85</v>
      </c>
      <c r="C127" s="7">
        <v>10.15</v>
      </c>
      <c r="D127" s="1">
        <v>200</v>
      </c>
      <c r="E127" s="1">
        <v>0</v>
      </c>
      <c r="F127" s="1">
        <v>0</v>
      </c>
      <c r="G127" s="10" t="s">
        <v>93</v>
      </c>
      <c r="H127" s="12" t="s">
        <v>208</v>
      </c>
      <c r="I127" s="9">
        <v>1</v>
      </c>
    </row>
    <row r="128" spans="1:9">
      <c r="A128" s="1" t="s">
        <v>138</v>
      </c>
      <c r="B128" s="1">
        <f t="shared" si="3"/>
        <v>5.8</v>
      </c>
      <c r="C128" s="7">
        <v>6.1</v>
      </c>
      <c r="D128" s="1">
        <v>63</v>
      </c>
      <c r="E128" s="1">
        <v>0</v>
      </c>
      <c r="F128" s="1">
        <v>0</v>
      </c>
      <c r="G128" s="10" t="s">
        <v>93</v>
      </c>
      <c r="H128" s="12" t="s">
        <v>208</v>
      </c>
      <c r="I128" s="9">
        <v>1</v>
      </c>
    </row>
    <row r="129" spans="1:9">
      <c r="A129" s="1" t="s">
        <v>139</v>
      </c>
      <c r="B129" s="1">
        <f t="shared" si="3"/>
        <v>7.8600000000000039</v>
      </c>
      <c r="C129" s="7">
        <f>42.56-34.4</f>
        <v>8.1600000000000037</v>
      </c>
      <c r="D129" s="1">
        <v>63</v>
      </c>
      <c r="E129" s="1">
        <v>0</v>
      </c>
      <c r="F129" s="1">
        <v>47</v>
      </c>
      <c r="G129" s="10" t="s">
        <v>93</v>
      </c>
      <c r="H129" s="12" t="s">
        <v>208</v>
      </c>
      <c r="I129" s="9">
        <v>1</v>
      </c>
    </row>
    <row r="130" spans="1:9">
      <c r="A130" s="1" t="s">
        <v>140</v>
      </c>
      <c r="B130" s="1">
        <f t="shared" ref="B130:B133" si="4">C130-0.3</f>
        <v>10.129999999999999</v>
      </c>
      <c r="C130" s="7">
        <f>46.23-35.8</f>
        <v>10.43</v>
      </c>
      <c r="D130" s="1">
        <v>63</v>
      </c>
      <c r="E130" s="1">
        <v>0</v>
      </c>
      <c r="F130" s="1">
        <v>47</v>
      </c>
      <c r="G130" s="10" t="s">
        <v>93</v>
      </c>
      <c r="H130" s="12" t="s">
        <v>208</v>
      </c>
      <c r="I130" s="9">
        <v>1</v>
      </c>
    </row>
    <row r="131" spans="1:9">
      <c r="A131" s="1" t="s">
        <v>141</v>
      </c>
      <c r="B131" s="1">
        <f t="shared" si="4"/>
        <v>6.410000000000001</v>
      </c>
      <c r="C131" s="7">
        <f>37.11-30.4</f>
        <v>6.7100000000000009</v>
      </c>
      <c r="D131" s="1">
        <v>63</v>
      </c>
      <c r="E131" s="1">
        <v>0</v>
      </c>
      <c r="F131" s="1">
        <v>-47</v>
      </c>
      <c r="G131" s="10" t="s">
        <v>93</v>
      </c>
      <c r="H131" s="12" t="s">
        <v>208</v>
      </c>
      <c r="I131" s="9">
        <v>1</v>
      </c>
    </row>
    <row r="132" spans="1:9">
      <c r="A132" s="1" t="s">
        <v>142</v>
      </c>
      <c r="B132" s="1">
        <f t="shared" si="4"/>
        <v>10.27</v>
      </c>
      <c r="C132" s="7">
        <f>46.07-35.5</f>
        <v>10.57</v>
      </c>
      <c r="D132" s="1">
        <v>63</v>
      </c>
      <c r="E132" s="1">
        <v>0</v>
      </c>
      <c r="F132" s="1">
        <v>-47</v>
      </c>
      <c r="G132" s="10" t="s">
        <v>93</v>
      </c>
      <c r="H132" s="12" t="s">
        <v>208</v>
      </c>
      <c r="I132" s="9">
        <v>1</v>
      </c>
    </row>
    <row r="133" spans="1:9">
      <c r="A133" s="1" t="s">
        <v>143</v>
      </c>
      <c r="B133" s="1">
        <f t="shared" si="4"/>
        <v>14.539999999999996</v>
      </c>
      <c r="C133" s="7">
        <f>47.54-32.7</f>
        <v>14.839999999999996</v>
      </c>
      <c r="D133" s="1">
        <v>63</v>
      </c>
      <c r="E133" s="1">
        <v>0</v>
      </c>
      <c r="F133" s="1">
        <v>-47</v>
      </c>
      <c r="G133" s="10" t="s">
        <v>93</v>
      </c>
      <c r="H133" s="12" t="s">
        <v>208</v>
      </c>
      <c r="I133" s="9">
        <v>1</v>
      </c>
    </row>
    <row r="134" spans="1:9">
      <c r="A134" s="11" t="s">
        <v>166</v>
      </c>
      <c r="B134" s="11">
        <v>6.5419999999999989</v>
      </c>
      <c r="C134" s="11">
        <v>6.8419999999999987</v>
      </c>
      <c r="D134" s="10">
        <v>63</v>
      </c>
      <c r="E134" s="10">
        <v>0</v>
      </c>
      <c r="F134" s="10">
        <v>-47</v>
      </c>
      <c r="G134" s="10" t="s">
        <v>93</v>
      </c>
      <c r="H134" s="12" t="s">
        <v>208</v>
      </c>
      <c r="I134" s="9">
        <v>1</v>
      </c>
    </row>
    <row r="135" spans="1:9">
      <c r="A135" s="11" t="s">
        <v>166</v>
      </c>
      <c r="B135" s="11">
        <v>6.5320000000000045</v>
      </c>
      <c r="C135" s="11">
        <v>6.8320000000000043</v>
      </c>
      <c r="D135" s="8">
        <v>63</v>
      </c>
      <c r="E135" s="8">
        <v>0</v>
      </c>
      <c r="F135" s="8">
        <v>47</v>
      </c>
      <c r="G135" s="10" t="s">
        <v>93</v>
      </c>
      <c r="H135" s="12" t="s">
        <v>208</v>
      </c>
      <c r="I135" s="9">
        <v>2</v>
      </c>
    </row>
    <row r="136" spans="1:9">
      <c r="A136" s="11" t="s">
        <v>166</v>
      </c>
      <c r="B136" s="11">
        <v>6.5260000000000007</v>
      </c>
      <c r="C136" s="9">
        <v>6.8260000000000005</v>
      </c>
      <c r="D136" s="10">
        <v>63</v>
      </c>
      <c r="E136" s="10">
        <v>0</v>
      </c>
      <c r="F136" s="10">
        <v>0</v>
      </c>
      <c r="G136" s="10" t="s">
        <v>93</v>
      </c>
      <c r="H136" s="12" t="s">
        <v>208</v>
      </c>
      <c r="I136" s="9">
        <v>3</v>
      </c>
    </row>
    <row r="137" spans="1:9">
      <c r="A137" s="11" t="s">
        <v>167</v>
      </c>
      <c r="B137" s="11">
        <v>8.174000000000003</v>
      </c>
      <c r="C137" s="11">
        <v>8.4740000000000038</v>
      </c>
      <c r="D137" s="10">
        <v>63</v>
      </c>
      <c r="E137" s="10">
        <v>0</v>
      </c>
      <c r="F137" s="10">
        <v>-47</v>
      </c>
      <c r="G137" s="10" t="s">
        <v>93</v>
      </c>
      <c r="H137" s="12" t="s">
        <v>208</v>
      </c>
      <c r="I137" s="9">
        <v>1</v>
      </c>
    </row>
    <row r="138" spans="1:9">
      <c r="A138" s="11" t="s">
        <v>167</v>
      </c>
      <c r="B138" s="11"/>
      <c r="C138" s="11"/>
      <c r="D138" s="8">
        <v>63</v>
      </c>
      <c r="E138" s="8">
        <v>0</v>
      </c>
      <c r="F138" s="8">
        <v>47</v>
      </c>
      <c r="G138" s="10" t="s">
        <v>93</v>
      </c>
      <c r="H138" s="12" t="s">
        <v>207</v>
      </c>
      <c r="I138" s="9">
        <v>2</v>
      </c>
    </row>
    <row r="139" spans="1:9">
      <c r="A139" s="11" t="s">
        <v>167</v>
      </c>
      <c r="B139" s="11"/>
      <c r="C139" s="11"/>
      <c r="D139" s="8">
        <v>63</v>
      </c>
      <c r="E139" s="8">
        <v>0</v>
      </c>
      <c r="F139" s="8">
        <v>0</v>
      </c>
      <c r="G139" s="10" t="s">
        <v>93</v>
      </c>
      <c r="H139" s="12" t="s">
        <v>207</v>
      </c>
      <c r="I139" s="9">
        <v>3</v>
      </c>
    </row>
    <row r="140" spans="1:9">
      <c r="A140" s="11" t="s">
        <v>171</v>
      </c>
      <c r="B140" s="11">
        <v>9.2280000000000051</v>
      </c>
      <c r="C140" s="11">
        <v>9.5280000000000058</v>
      </c>
      <c r="D140" s="8">
        <v>63</v>
      </c>
      <c r="E140" s="8">
        <v>0</v>
      </c>
      <c r="F140" s="8">
        <v>-47</v>
      </c>
      <c r="G140" s="10" t="s">
        <v>93</v>
      </c>
      <c r="H140" s="12" t="s">
        <v>208</v>
      </c>
      <c r="I140" s="9">
        <v>1</v>
      </c>
    </row>
    <row r="141" spans="1:9">
      <c r="A141" s="11" t="s">
        <v>171</v>
      </c>
      <c r="B141" s="11">
        <v>9.2360000000000007</v>
      </c>
      <c r="C141" s="11">
        <v>9.5360000000000014</v>
      </c>
      <c r="D141" s="8">
        <v>63</v>
      </c>
      <c r="E141" s="8">
        <v>0</v>
      </c>
      <c r="F141" s="8">
        <v>47</v>
      </c>
      <c r="G141" s="10" t="s">
        <v>93</v>
      </c>
      <c r="H141" s="12" t="s">
        <v>208</v>
      </c>
      <c r="I141" s="9">
        <v>2</v>
      </c>
    </row>
    <row r="142" spans="1:9">
      <c r="A142" s="11" t="s">
        <v>172</v>
      </c>
      <c r="B142" s="11">
        <v>5.1320000000000023</v>
      </c>
      <c r="C142" s="11">
        <v>5.4320000000000022</v>
      </c>
      <c r="D142" s="10">
        <v>63</v>
      </c>
      <c r="E142" s="10">
        <v>0</v>
      </c>
      <c r="F142" s="10">
        <v>-47</v>
      </c>
      <c r="G142" s="10" t="s">
        <v>93</v>
      </c>
      <c r="H142" s="12" t="s">
        <v>208</v>
      </c>
      <c r="I142" s="9">
        <v>1</v>
      </c>
    </row>
    <row r="143" spans="1:9">
      <c r="A143" s="11" t="s">
        <v>172</v>
      </c>
      <c r="B143" s="11">
        <v>5.1460000000000017</v>
      </c>
      <c r="C143" s="11">
        <v>5.4460000000000015</v>
      </c>
      <c r="D143" s="8">
        <v>63</v>
      </c>
      <c r="E143" s="8">
        <v>0</v>
      </c>
      <c r="F143" s="8">
        <v>47</v>
      </c>
      <c r="G143" s="10" t="s">
        <v>93</v>
      </c>
      <c r="H143" s="12" t="s">
        <v>208</v>
      </c>
      <c r="I143" s="9">
        <v>2</v>
      </c>
    </row>
    <row r="144" spans="1:9">
      <c r="A144" s="11" t="s">
        <v>172</v>
      </c>
      <c r="B144" s="11"/>
      <c r="C144" s="11"/>
      <c r="D144" s="8">
        <v>63</v>
      </c>
      <c r="E144" s="8">
        <v>0</v>
      </c>
      <c r="F144" s="8">
        <v>0</v>
      </c>
      <c r="G144" s="10" t="s">
        <v>93</v>
      </c>
      <c r="H144" s="12" t="s">
        <v>207</v>
      </c>
      <c r="I144" s="9">
        <v>3</v>
      </c>
    </row>
    <row r="145" spans="1:9">
      <c r="A145" s="11" t="s">
        <v>173</v>
      </c>
      <c r="B145" s="11">
        <v>4.5720000000000001</v>
      </c>
      <c r="C145" s="11">
        <v>4.8719999999999999</v>
      </c>
      <c r="D145" s="8">
        <v>63</v>
      </c>
      <c r="E145" s="8">
        <v>0</v>
      </c>
      <c r="F145" s="8">
        <v>-47</v>
      </c>
      <c r="G145" s="10" t="s">
        <v>93</v>
      </c>
      <c r="H145" s="12" t="s">
        <v>208</v>
      </c>
      <c r="I145" s="9">
        <v>1</v>
      </c>
    </row>
    <row r="146" spans="1:9">
      <c r="A146" s="11" t="s">
        <v>173</v>
      </c>
      <c r="B146" s="11">
        <v>4.5169999999999932</v>
      </c>
      <c r="C146" s="11">
        <v>4.8169999999999931</v>
      </c>
      <c r="D146" s="8">
        <v>63</v>
      </c>
      <c r="E146" s="8">
        <v>0</v>
      </c>
      <c r="F146" s="8">
        <v>47</v>
      </c>
      <c r="G146" s="10" t="s">
        <v>93</v>
      </c>
      <c r="H146" s="12" t="s">
        <v>208</v>
      </c>
      <c r="I146" s="9">
        <v>2</v>
      </c>
    </row>
    <row r="147" spans="1:9">
      <c r="A147" s="11" t="s">
        <v>170</v>
      </c>
      <c r="B147" s="11">
        <v>9.093</v>
      </c>
      <c r="C147" s="11">
        <v>9.3930000000000007</v>
      </c>
      <c r="D147" s="8">
        <v>63</v>
      </c>
      <c r="E147" s="8">
        <v>0</v>
      </c>
      <c r="F147" s="8">
        <v>-47</v>
      </c>
      <c r="G147" s="10" t="s">
        <v>93</v>
      </c>
      <c r="H147" s="12" t="s">
        <v>208</v>
      </c>
      <c r="I147" s="9">
        <v>1</v>
      </c>
    </row>
    <row r="148" spans="1:9">
      <c r="A148" s="11" t="s">
        <v>170</v>
      </c>
      <c r="B148" s="11">
        <v>9.0990000000000002</v>
      </c>
      <c r="C148" s="11">
        <v>9.3990000000000009</v>
      </c>
      <c r="D148" s="8">
        <v>63</v>
      </c>
      <c r="E148" s="8">
        <v>0</v>
      </c>
      <c r="F148" s="8">
        <v>47</v>
      </c>
      <c r="G148" s="10" t="s">
        <v>93</v>
      </c>
      <c r="H148" s="12" t="s">
        <v>208</v>
      </c>
      <c r="I148" s="9">
        <v>2</v>
      </c>
    </row>
    <row r="149" spans="1:9">
      <c r="A149" s="11" t="s">
        <v>170</v>
      </c>
      <c r="B149" s="11"/>
      <c r="C149" s="11"/>
      <c r="D149" s="8">
        <v>63</v>
      </c>
      <c r="E149" s="8">
        <v>0</v>
      </c>
      <c r="F149" s="8">
        <v>0</v>
      </c>
      <c r="G149" s="10" t="s">
        <v>93</v>
      </c>
      <c r="H149" s="12" t="s">
        <v>207</v>
      </c>
      <c r="I149" s="9">
        <v>3</v>
      </c>
    </row>
    <row r="150" spans="1:9">
      <c r="A150" s="11" t="s">
        <v>174</v>
      </c>
      <c r="B150" s="11">
        <v>5.7650000000000015</v>
      </c>
      <c r="C150" s="11">
        <v>6.0650000000000013</v>
      </c>
      <c r="D150" s="8">
        <v>63</v>
      </c>
      <c r="E150" s="8">
        <v>0</v>
      </c>
      <c r="F150" s="8">
        <v>-47</v>
      </c>
      <c r="G150" s="10" t="s">
        <v>93</v>
      </c>
      <c r="H150" s="12" t="s">
        <v>208</v>
      </c>
      <c r="I150" s="9">
        <v>1</v>
      </c>
    </row>
    <row r="151" spans="1:9">
      <c r="A151" s="11" t="s">
        <v>174</v>
      </c>
      <c r="B151" s="11">
        <v>5.7839999999999963</v>
      </c>
      <c r="C151" s="11">
        <v>6.0839999999999961</v>
      </c>
      <c r="D151" s="10">
        <v>63</v>
      </c>
      <c r="E151" s="10">
        <v>0</v>
      </c>
      <c r="F151" s="10">
        <v>47</v>
      </c>
      <c r="G151" s="10" t="s">
        <v>93</v>
      </c>
      <c r="H151" s="12" t="s">
        <v>208</v>
      </c>
      <c r="I151" s="9">
        <v>2</v>
      </c>
    </row>
    <row r="152" spans="1:9">
      <c r="A152" s="11" t="s">
        <v>175</v>
      </c>
      <c r="B152" s="9">
        <v>9.7850000000000037</v>
      </c>
      <c r="C152" s="9">
        <v>10.085000000000004</v>
      </c>
      <c r="D152" s="9">
        <v>63</v>
      </c>
      <c r="E152" s="9">
        <v>0</v>
      </c>
      <c r="F152" s="9">
        <v>-47</v>
      </c>
      <c r="G152" s="10" t="s">
        <v>93</v>
      </c>
      <c r="H152" s="12" t="s">
        <v>208</v>
      </c>
      <c r="I152" s="9">
        <v>1</v>
      </c>
    </row>
    <row r="153" spans="1:9">
      <c r="A153" s="11" t="s">
        <v>175</v>
      </c>
      <c r="B153" s="11">
        <v>-0.3</v>
      </c>
      <c r="C153" s="11"/>
      <c r="D153" s="10">
        <v>63</v>
      </c>
      <c r="E153" s="10">
        <v>0</v>
      </c>
      <c r="F153" s="10">
        <v>47</v>
      </c>
      <c r="G153" s="10" t="s">
        <v>93</v>
      </c>
      <c r="H153" s="12" t="s">
        <v>208</v>
      </c>
      <c r="I153" s="9">
        <v>2</v>
      </c>
    </row>
    <row r="154" spans="1:9">
      <c r="A154" s="11" t="s">
        <v>162</v>
      </c>
      <c r="B154" s="11">
        <v>8.2269999999999932</v>
      </c>
      <c r="C154" s="11">
        <v>8.5269999999999939</v>
      </c>
      <c r="D154" s="11">
        <v>63</v>
      </c>
      <c r="E154" s="11">
        <v>0</v>
      </c>
      <c r="F154" s="11">
        <v>-47</v>
      </c>
      <c r="G154" s="10" t="s">
        <v>93</v>
      </c>
      <c r="H154" s="12" t="s">
        <v>208</v>
      </c>
      <c r="I154" s="9">
        <v>1</v>
      </c>
    </row>
    <row r="155" spans="1:9" s="9" customFormat="1">
      <c r="A155" s="11" t="s">
        <v>162</v>
      </c>
      <c r="B155" s="11">
        <v>8.2089999999999996</v>
      </c>
      <c r="C155" s="11">
        <v>8.5090000000000003</v>
      </c>
      <c r="D155" s="10">
        <v>63</v>
      </c>
      <c r="E155" s="10">
        <v>0</v>
      </c>
      <c r="F155" s="10">
        <v>47</v>
      </c>
      <c r="G155" s="10" t="s">
        <v>93</v>
      </c>
      <c r="H155" s="12" t="s">
        <v>208</v>
      </c>
      <c r="I155" s="9">
        <v>2</v>
      </c>
    </row>
    <row r="156" spans="1:9" s="9" customFormat="1">
      <c r="A156" s="11" t="s">
        <v>162</v>
      </c>
      <c r="B156" s="11"/>
      <c r="C156" s="11"/>
      <c r="D156" s="10">
        <v>63</v>
      </c>
      <c r="E156" s="10">
        <v>0</v>
      </c>
      <c r="F156" s="10">
        <v>0</v>
      </c>
      <c r="G156" s="10" t="s">
        <v>93</v>
      </c>
      <c r="H156" s="12" t="s">
        <v>207</v>
      </c>
      <c r="I156" s="9">
        <v>3</v>
      </c>
    </row>
    <row r="157" spans="1:9">
      <c r="A157" s="11" t="s">
        <v>163</v>
      </c>
      <c r="B157" s="11"/>
      <c r="C157" s="11"/>
      <c r="D157" s="11">
        <v>63</v>
      </c>
      <c r="E157" s="11">
        <v>0</v>
      </c>
      <c r="F157" s="11">
        <v>-47</v>
      </c>
      <c r="G157" s="10" t="s">
        <v>93</v>
      </c>
      <c r="H157" s="12" t="s">
        <v>207</v>
      </c>
      <c r="I157" s="9">
        <v>1</v>
      </c>
    </row>
    <row r="158" spans="1:9" s="9" customFormat="1">
      <c r="A158" s="11" t="s">
        <v>163</v>
      </c>
      <c r="B158" s="11">
        <v>6.133</v>
      </c>
      <c r="C158" s="11">
        <v>6.4329999999999998</v>
      </c>
      <c r="D158" s="10">
        <v>63</v>
      </c>
      <c r="E158" s="10">
        <v>0</v>
      </c>
      <c r="F158" s="10">
        <v>47</v>
      </c>
      <c r="G158" s="10" t="s">
        <v>93</v>
      </c>
      <c r="H158" s="12" t="s">
        <v>208</v>
      </c>
      <c r="I158" s="9">
        <v>2</v>
      </c>
    </row>
    <row r="159" spans="1:9">
      <c r="A159" s="11" t="s">
        <v>163</v>
      </c>
      <c r="B159" s="11">
        <v>-0.3</v>
      </c>
      <c r="C159" s="11"/>
      <c r="D159" s="10">
        <v>63</v>
      </c>
      <c r="E159" s="10">
        <v>0</v>
      </c>
      <c r="F159" s="10">
        <v>0</v>
      </c>
      <c r="G159" s="10" t="s">
        <v>93</v>
      </c>
      <c r="H159" s="12" t="s">
        <v>207</v>
      </c>
      <c r="I159" s="9">
        <v>3</v>
      </c>
    </row>
    <row r="160" spans="1:9">
      <c r="A160" s="11" t="s">
        <v>168</v>
      </c>
      <c r="B160" s="11">
        <v>8.7489999999999988</v>
      </c>
      <c r="C160" s="11">
        <v>9.0489999999999995</v>
      </c>
      <c r="D160" s="10">
        <v>63</v>
      </c>
      <c r="E160" s="10">
        <v>0</v>
      </c>
      <c r="F160" s="10">
        <v>-47</v>
      </c>
      <c r="G160" s="10" t="s">
        <v>93</v>
      </c>
      <c r="H160" s="12" t="s">
        <v>208</v>
      </c>
      <c r="I160" s="9">
        <v>1</v>
      </c>
    </row>
    <row r="161" spans="1:9">
      <c r="A161" s="11" t="s">
        <v>168</v>
      </c>
      <c r="B161" s="11">
        <v>8.6279999999999966</v>
      </c>
      <c r="C161" s="11">
        <v>8.9279999999999973</v>
      </c>
      <c r="D161" s="10">
        <v>63</v>
      </c>
      <c r="E161" s="10">
        <v>0</v>
      </c>
      <c r="F161" s="10">
        <v>47</v>
      </c>
      <c r="G161" s="10" t="s">
        <v>93</v>
      </c>
      <c r="H161" s="12" t="s">
        <v>208</v>
      </c>
      <c r="I161" s="9">
        <v>2</v>
      </c>
    </row>
    <row r="162" spans="1:9">
      <c r="A162" s="11" t="s">
        <v>168</v>
      </c>
      <c r="B162" s="11"/>
      <c r="C162" s="11"/>
      <c r="D162" s="10">
        <v>63</v>
      </c>
      <c r="E162" s="10">
        <v>0</v>
      </c>
      <c r="F162" s="10">
        <v>0</v>
      </c>
      <c r="G162" s="10" t="s">
        <v>93</v>
      </c>
      <c r="H162" s="12" t="s">
        <v>207</v>
      </c>
      <c r="I162" s="9">
        <v>3</v>
      </c>
    </row>
    <row r="163" spans="1:9">
      <c r="A163" s="11" t="s">
        <v>160</v>
      </c>
      <c r="B163" s="11">
        <v>3.078999999999998</v>
      </c>
      <c r="C163" s="11">
        <v>3.3789999999999978</v>
      </c>
      <c r="D163" s="11">
        <v>63</v>
      </c>
      <c r="E163" s="11">
        <v>0</v>
      </c>
      <c r="F163" s="11">
        <v>-47</v>
      </c>
      <c r="G163" s="10" t="s">
        <v>93</v>
      </c>
      <c r="H163" s="12" t="s">
        <v>208</v>
      </c>
      <c r="I163" s="9">
        <v>1</v>
      </c>
    </row>
    <row r="164" spans="1:9">
      <c r="A164" s="11" t="s">
        <v>160</v>
      </c>
      <c r="B164" s="11">
        <v>3.0819999999999981</v>
      </c>
      <c r="C164" s="11">
        <v>3.3819999999999979</v>
      </c>
      <c r="D164" s="10">
        <v>63</v>
      </c>
      <c r="E164" s="10">
        <v>0</v>
      </c>
      <c r="F164" s="10">
        <v>47</v>
      </c>
      <c r="G164" s="10" t="s">
        <v>93</v>
      </c>
      <c r="H164" s="12" t="s">
        <v>208</v>
      </c>
      <c r="I164" s="9">
        <v>2</v>
      </c>
    </row>
    <row r="165" spans="1:9">
      <c r="A165" s="11" t="s">
        <v>160</v>
      </c>
      <c r="B165" s="11">
        <v>3.0410000000000013</v>
      </c>
      <c r="C165" s="11">
        <v>3.3410000000000011</v>
      </c>
      <c r="D165" s="10">
        <v>63</v>
      </c>
      <c r="E165" s="10">
        <v>0</v>
      </c>
      <c r="F165" s="10">
        <v>0</v>
      </c>
      <c r="G165" s="10" t="s">
        <v>93</v>
      </c>
      <c r="H165" s="12" t="s">
        <v>208</v>
      </c>
      <c r="I165" s="9">
        <v>3</v>
      </c>
    </row>
    <row r="166" spans="1:9">
      <c r="A166" s="9" t="s">
        <v>161</v>
      </c>
      <c r="B166" s="9">
        <v>8.3189999999999991</v>
      </c>
      <c r="C166" s="9">
        <v>8.6189999999999998</v>
      </c>
      <c r="D166" s="9">
        <v>63</v>
      </c>
      <c r="E166" s="9">
        <v>0</v>
      </c>
      <c r="F166" s="9">
        <v>-47</v>
      </c>
      <c r="G166" s="10" t="s">
        <v>93</v>
      </c>
      <c r="H166" s="12" t="s">
        <v>208</v>
      </c>
      <c r="I166" s="9">
        <v>1</v>
      </c>
    </row>
    <row r="167" spans="1:9">
      <c r="A167" s="9" t="s">
        <v>161</v>
      </c>
      <c r="B167" s="9">
        <v>8.3349999999999902</v>
      </c>
      <c r="C167" s="9">
        <v>8.6349999999999909</v>
      </c>
      <c r="D167" s="9">
        <v>63</v>
      </c>
      <c r="E167" s="9">
        <v>0</v>
      </c>
      <c r="F167" s="9">
        <v>47</v>
      </c>
      <c r="G167" s="10" t="s">
        <v>93</v>
      </c>
      <c r="H167" s="12" t="s">
        <v>208</v>
      </c>
      <c r="I167" s="9">
        <v>2</v>
      </c>
    </row>
    <row r="168" spans="1:9">
      <c r="A168" s="9" t="s">
        <v>164</v>
      </c>
      <c r="B168" s="9">
        <v>4.0589999999999984</v>
      </c>
      <c r="C168" s="9">
        <v>4.3589999999999982</v>
      </c>
      <c r="D168" s="9">
        <v>63</v>
      </c>
      <c r="E168" s="9">
        <v>0</v>
      </c>
      <c r="F168" s="9">
        <v>-47</v>
      </c>
      <c r="G168" s="10" t="s">
        <v>93</v>
      </c>
      <c r="H168" s="12" t="s">
        <v>208</v>
      </c>
      <c r="I168" s="9">
        <v>1</v>
      </c>
    </row>
    <row r="169" spans="1:9">
      <c r="A169" s="9" t="s">
        <v>164</v>
      </c>
      <c r="B169" s="9"/>
      <c r="C169" s="9"/>
      <c r="D169" s="9">
        <v>63</v>
      </c>
      <c r="E169" s="9">
        <v>0</v>
      </c>
      <c r="F169" s="9">
        <v>47</v>
      </c>
      <c r="G169" s="10" t="s">
        <v>93</v>
      </c>
      <c r="H169" s="12" t="s">
        <v>207</v>
      </c>
      <c r="I169" s="9">
        <v>2</v>
      </c>
    </row>
    <row r="170" spans="1:9">
      <c r="A170" s="9" t="s">
        <v>164</v>
      </c>
      <c r="B170" s="9">
        <v>2.9659999999999949</v>
      </c>
      <c r="C170" s="9">
        <v>3.2659999999999947</v>
      </c>
      <c r="D170" s="9">
        <v>63</v>
      </c>
      <c r="E170" s="9">
        <v>0</v>
      </c>
      <c r="F170" s="9">
        <v>0</v>
      </c>
      <c r="G170" s="10" t="s">
        <v>93</v>
      </c>
      <c r="H170" s="12" t="s">
        <v>208</v>
      </c>
      <c r="I170" s="9">
        <v>3</v>
      </c>
    </row>
    <row r="171" spans="1:9">
      <c r="A171" s="9" t="s">
        <v>156</v>
      </c>
      <c r="B171" s="9">
        <v>6.9650000000000007</v>
      </c>
      <c r="C171" s="9">
        <v>7.2650000000000006</v>
      </c>
      <c r="D171" s="9">
        <v>63</v>
      </c>
      <c r="E171" s="9">
        <v>0</v>
      </c>
      <c r="F171" s="9">
        <v>-47</v>
      </c>
      <c r="G171" s="10" t="s">
        <v>93</v>
      </c>
      <c r="H171" s="12" t="s">
        <v>208</v>
      </c>
      <c r="I171" s="9">
        <v>1</v>
      </c>
    </row>
    <row r="172" spans="1:9">
      <c r="A172" s="9" t="s">
        <v>156</v>
      </c>
      <c r="B172" s="9"/>
      <c r="C172" s="9"/>
      <c r="D172" s="9">
        <v>63</v>
      </c>
      <c r="E172" s="9">
        <v>0</v>
      </c>
      <c r="F172" s="9">
        <v>47</v>
      </c>
      <c r="G172" s="10" t="s">
        <v>93</v>
      </c>
      <c r="H172" s="12" t="s">
        <v>207</v>
      </c>
      <c r="I172" s="9">
        <v>2</v>
      </c>
    </row>
    <row r="173" spans="1:9">
      <c r="A173" s="9" t="s">
        <v>156</v>
      </c>
      <c r="B173" s="9"/>
      <c r="C173" s="9"/>
      <c r="D173" s="9">
        <v>63</v>
      </c>
      <c r="E173" s="9">
        <v>0</v>
      </c>
      <c r="F173" s="9">
        <v>0</v>
      </c>
      <c r="G173" s="10" t="s">
        <v>93</v>
      </c>
      <c r="H173" s="12" t="s">
        <v>207</v>
      </c>
      <c r="I173" s="9">
        <v>3</v>
      </c>
    </row>
    <row r="174" spans="1:9">
      <c r="A174" s="9" t="s">
        <v>158</v>
      </c>
      <c r="B174" s="9">
        <v>6.6139999999999981</v>
      </c>
      <c r="C174" s="9">
        <v>6.9139999999999979</v>
      </c>
      <c r="D174" s="9">
        <v>63</v>
      </c>
      <c r="E174" s="9">
        <v>0</v>
      </c>
      <c r="F174" s="9">
        <v>-47</v>
      </c>
      <c r="G174" s="10" t="s">
        <v>93</v>
      </c>
      <c r="H174" s="12" t="s">
        <v>208</v>
      </c>
      <c r="I174" s="9">
        <v>1</v>
      </c>
    </row>
    <row r="175" spans="1:9">
      <c r="A175" s="9" t="s">
        <v>158</v>
      </c>
      <c r="B175" s="9">
        <v>6.6009999999999964</v>
      </c>
      <c r="C175" s="9">
        <v>6.9009999999999962</v>
      </c>
      <c r="D175" s="9">
        <v>63</v>
      </c>
      <c r="E175" s="9">
        <v>0</v>
      </c>
      <c r="F175" s="9">
        <v>47</v>
      </c>
      <c r="G175" s="10" t="s">
        <v>93</v>
      </c>
      <c r="H175" s="12" t="s">
        <v>208</v>
      </c>
      <c r="I175" s="9">
        <v>2</v>
      </c>
    </row>
    <row r="176" spans="1:9">
      <c r="A176" s="9" t="s">
        <v>165</v>
      </c>
      <c r="B176" s="9"/>
      <c r="C176" s="9"/>
      <c r="D176" s="9">
        <v>63</v>
      </c>
      <c r="E176" s="9">
        <v>0</v>
      </c>
      <c r="F176" s="9">
        <v>-47</v>
      </c>
      <c r="G176" s="10" t="s">
        <v>93</v>
      </c>
      <c r="H176" s="12" t="s">
        <v>207</v>
      </c>
      <c r="I176" s="9">
        <v>1</v>
      </c>
    </row>
    <row r="177" spans="1:9">
      <c r="A177" s="9" t="s">
        <v>165</v>
      </c>
      <c r="B177" s="9">
        <v>3.8760000000000021</v>
      </c>
      <c r="C177" s="9">
        <v>4.1760000000000019</v>
      </c>
      <c r="D177" s="9">
        <v>63</v>
      </c>
      <c r="E177" s="9">
        <v>0</v>
      </c>
      <c r="F177" s="9">
        <v>47</v>
      </c>
      <c r="G177" s="10" t="s">
        <v>93</v>
      </c>
      <c r="H177" s="12" t="s">
        <v>208</v>
      </c>
      <c r="I177" s="9">
        <v>2</v>
      </c>
    </row>
    <row r="178" spans="1:9">
      <c r="A178" s="9" t="s">
        <v>157</v>
      </c>
      <c r="B178" s="9">
        <v>7.3860000000000072</v>
      </c>
      <c r="C178" s="9">
        <v>7.686000000000007</v>
      </c>
      <c r="D178" s="9">
        <v>63</v>
      </c>
      <c r="E178" s="9">
        <v>0</v>
      </c>
      <c r="F178" s="9">
        <v>-47</v>
      </c>
      <c r="G178" s="10" t="s">
        <v>93</v>
      </c>
      <c r="H178" s="12" t="s">
        <v>208</v>
      </c>
      <c r="I178" s="9">
        <v>1</v>
      </c>
    </row>
    <row r="179" spans="1:9">
      <c r="A179" s="9" t="s">
        <v>157</v>
      </c>
      <c r="B179" s="9"/>
      <c r="C179" s="9"/>
      <c r="D179" s="9">
        <v>63</v>
      </c>
      <c r="E179" s="9">
        <v>0</v>
      </c>
      <c r="F179" s="9">
        <v>47</v>
      </c>
      <c r="G179" s="10" t="s">
        <v>93</v>
      </c>
      <c r="H179" s="12" t="s">
        <v>207</v>
      </c>
      <c r="I179" s="9">
        <v>2</v>
      </c>
    </row>
    <row r="180" spans="1:9">
      <c r="A180" s="9" t="s">
        <v>152</v>
      </c>
      <c r="B180" s="9">
        <v>7.6239999999999997</v>
      </c>
      <c r="C180" s="9">
        <v>7.9239999999999995</v>
      </c>
      <c r="D180" s="9">
        <v>63</v>
      </c>
      <c r="E180" s="9">
        <v>0</v>
      </c>
      <c r="F180" s="9">
        <v>-47</v>
      </c>
      <c r="G180" s="10" t="s">
        <v>93</v>
      </c>
      <c r="H180" s="12" t="s">
        <v>208</v>
      </c>
      <c r="I180" s="9">
        <v>1</v>
      </c>
    </row>
    <row r="181" spans="1:9">
      <c r="A181" s="9" t="s">
        <v>152</v>
      </c>
      <c r="B181" s="9"/>
      <c r="C181" s="9"/>
      <c r="D181" s="9">
        <v>63</v>
      </c>
      <c r="E181" s="9">
        <v>0</v>
      </c>
      <c r="F181" s="9">
        <v>47</v>
      </c>
      <c r="G181" s="10" t="s">
        <v>93</v>
      </c>
      <c r="H181" s="12" t="s">
        <v>207</v>
      </c>
      <c r="I181" s="9">
        <v>2</v>
      </c>
    </row>
    <row r="182" spans="1:9">
      <c r="A182" s="9" t="s">
        <v>154</v>
      </c>
      <c r="B182" s="9">
        <v>10.55</v>
      </c>
      <c r="C182" s="9">
        <v>10.850000000000001</v>
      </c>
      <c r="D182" s="9">
        <v>63</v>
      </c>
      <c r="E182" s="9">
        <v>0</v>
      </c>
      <c r="F182" s="9">
        <v>-47</v>
      </c>
      <c r="G182" s="10" t="s">
        <v>93</v>
      </c>
      <c r="H182" s="12" t="s">
        <v>208</v>
      </c>
      <c r="I182" s="9">
        <v>1</v>
      </c>
    </row>
    <row r="183" spans="1:9">
      <c r="A183" s="9" t="s">
        <v>154</v>
      </c>
      <c r="B183" s="9">
        <v>10.555000000000003</v>
      </c>
      <c r="C183" s="9">
        <v>10.855000000000004</v>
      </c>
      <c r="D183" s="9">
        <v>63</v>
      </c>
      <c r="E183" s="9">
        <v>0</v>
      </c>
      <c r="F183" s="9">
        <v>47</v>
      </c>
      <c r="G183" s="10" t="s">
        <v>93</v>
      </c>
      <c r="H183" s="12" t="s">
        <v>208</v>
      </c>
      <c r="I183" s="9">
        <v>2</v>
      </c>
    </row>
    <row r="184" spans="1:9">
      <c r="A184" s="9" t="s">
        <v>154</v>
      </c>
      <c r="B184" s="9"/>
      <c r="C184" s="9"/>
      <c r="D184" s="9">
        <v>63</v>
      </c>
      <c r="E184" s="9">
        <v>0</v>
      </c>
      <c r="F184" s="9">
        <v>0</v>
      </c>
      <c r="G184" s="10" t="s">
        <v>93</v>
      </c>
      <c r="H184" s="12" t="s">
        <v>207</v>
      </c>
      <c r="I184" s="9">
        <v>3</v>
      </c>
    </row>
    <row r="185" spans="1:9">
      <c r="A185" s="9" t="s">
        <v>146</v>
      </c>
      <c r="B185" s="9">
        <v>4.1950000000000012</v>
      </c>
      <c r="C185" s="9">
        <v>4.495000000000001</v>
      </c>
      <c r="D185" s="9">
        <v>63</v>
      </c>
      <c r="E185" s="9">
        <v>0</v>
      </c>
      <c r="F185" s="9">
        <v>-47</v>
      </c>
      <c r="G185" s="10" t="s">
        <v>93</v>
      </c>
      <c r="H185" s="12" t="s">
        <v>208</v>
      </c>
      <c r="I185" s="9">
        <v>1</v>
      </c>
    </row>
    <row r="186" spans="1:9">
      <c r="A186" s="9" t="s">
        <v>146</v>
      </c>
      <c r="B186" s="9">
        <v>4.2150000000000007</v>
      </c>
      <c r="C186" s="9">
        <v>4.5150000000000006</v>
      </c>
      <c r="D186" s="9">
        <v>63</v>
      </c>
      <c r="E186" s="9">
        <v>0</v>
      </c>
      <c r="F186" s="9">
        <v>47</v>
      </c>
      <c r="G186" s="10" t="s">
        <v>93</v>
      </c>
      <c r="H186" s="12" t="s">
        <v>208</v>
      </c>
      <c r="I186" s="9">
        <v>2</v>
      </c>
    </row>
    <row r="187" spans="1:9">
      <c r="A187" s="9" t="s">
        <v>146</v>
      </c>
      <c r="B187" s="9"/>
      <c r="C187" s="9"/>
      <c r="D187" s="9">
        <v>63</v>
      </c>
      <c r="E187" s="9">
        <v>0</v>
      </c>
      <c r="F187" s="9">
        <v>0</v>
      </c>
      <c r="G187" s="10" t="s">
        <v>93</v>
      </c>
      <c r="H187" s="12" t="s">
        <v>207</v>
      </c>
      <c r="I187" s="9">
        <v>3</v>
      </c>
    </row>
    <row r="188" spans="1:9">
      <c r="A188" s="9" t="s">
        <v>145</v>
      </c>
      <c r="B188" s="9">
        <v>5.7930000000000037</v>
      </c>
      <c r="C188" s="9">
        <v>6.0930000000000035</v>
      </c>
      <c r="D188" s="9">
        <v>63</v>
      </c>
      <c r="E188" s="9">
        <v>0</v>
      </c>
      <c r="F188" s="9">
        <v>-47</v>
      </c>
      <c r="G188" s="10" t="s">
        <v>93</v>
      </c>
      <c r="H188" s="12" t="s">
        <v>208</v>
      </c>
      <c r="I188" s="9">
        <v>1</v>
      </c>
    </row>
    <row r="189" spans="1:9">
      <c r="A189" s="9" t="s">
        <v>145</v>
      </c>
      <c r="B189" s="9">
        <v>5.7770000000000019</v>
      </c>
      <c r="C189" s="9">
        <v>6.0770000000000017</v>
      </c>
      <c r="D189" s="9">
        <v>63</v>
      </c>
      <c r="E189" s="9">
        <v>0</v>
      </c>
      <c r="F189" s="9">
        <v>47</v>
      </c>
      <c r="G189" s="10" t="s">
        <v>93</v>
      </c>
      <c r="H189" s="12" t="s">
        <v>208</v>
      </c>
      <c r="I189" s="9">
        <v>2</v>
      </c>
    </row>
    <row r="190" spans="1:9">
      <c r="A190" s="9" t="s">
        <v>153</v>
      </c>
      <c r="B190" s="9">
        <v>8.4570000000000043</v>
      </c>
      <c r="C190" s="9">
        <v>8.757000000000005</v>
      </c>
      <c r="D190" s="9">
        <v>63</v>
      </c>
      <c r="E190" s="9">
        <v>0</v>
      </c>
      <c r="F190" s="9">
        <v>-47</v>
      </c>
      <c r="G190" s="10" t="s">
        <v>93</v>
      </c>
      <c r="H190" s="12" t="s">
        <v>208</v>
      </c>
      <c r="I190" s="9">
        <v>1</v>
      </c>
    </row>
    <row r="191" spans="1:9">
      <c r="A191" s="9" t="s">
        <v>153</v>
      </c>
      <c r="B191" s="9">
        <v>8.4460000000000015</v>
      </c>
      <c r="C191" s="9">
        <v>8.7460000000000022</v>
      </c>
      <c r="D191" s="9">
        <v>63</v>
      </c>
      <c r="E191" s="9">
        <v>0</v>
      </c>
      <c r="F191" s="9">
        <v>47</v>
      </c>
      <c r="G191" s="10" t="s">
        <v>93</v>
      </c>
      <c r="H191" s="12" t="s">
        <v>208</v>
      </c>
      <c r="I191" s="9">
        <v>2</v>
      </c>
    </row>
    <row r="192" spans="1:9">
      <c r="A192" s="9" t="s">
        <v>144</v>
      </c>
      <c r="B192" s="9">
        <v>5.7899999999999965</v>
      </c>
      <c r="C192" s="9">
        <v>6.0899999999999963</v>
      </c>
      <c r="D192" s="9">
        <v>63</v>
      </c>
      <c r="E192" s="9">
        <v>0</v>
      </c>
      <c r="F192" s="9">
        <v>-47</v>
      </c>
      <c r="G192" s="10" t="s">
        <v>93</v>
      </c>
      <c r="H192" s="12" t="s">
        <v>208</v>
      </c>
      <c r="I192" s="9">
        <v>1</v>
      </c>
    </row>
    <row r="193" spans="1:9">
      <c r="A193" s="9" t="s">
        <v>144</v>
      </c>
      <c r="B193" s="9">
        <v>5.7979999999999992</v>
      </c>
      <c r="C193" s="9">
        <v>6.097999999999999</v>
      </c>
      <c r="D193" s="9">
        <v>63</v>
      </c>
      <c r="E193" s="9">
        <v>0</v>
      </c>
      <c r="F193" s="9">
        <v>47</v>
      </c>
      <c r="G193" s="10" t="s">
        <v>93</v>
      </c>
      <c r="H193" s="12" t="s">
        <v>208</v>
      </c>
      <c r="I193" s="9">
        <v>2</v>
      </c>
    </row>
    <row r="194" spans="1:9">
      <c r="A194" s="9" t="s">
        <v>151</v>
      </c>
      <c r="B194" s="9"/>
      <c r="C194" s="9"/>
      <c r="D194" s="9">
        <v>63</v>
      </c>
      <c r="E194" s="9">
        <v>0</v>
      </c>
      <c r="F194" s="9">
        <v>-47</v>
      </c>
      <c r="G194" s="10" t="s">
        <v>93</v>
      </c>
      <c r="H194" s="12" t="s">
        <v>207</v>
      </c>
      <c r="I194" s="9">
        <v>1</v>
      </c>
    </row>
    <row r="195" spans="1:9">
      <c r="A195" s="9" t="s">
        <v>151</v>
      </c>
      <c r="B195" s="9"/>
      <c r="C195" s="9"/>
      <c r="D195" s="9">
        <v>63</v>
      </c>
      <c r="E195" s="9">
        <v>0</v>
      </c>
      <c r="F195" s="9">
        <v>47</v>
      </c>
      <c r="G195" s="10" t="s">
        <v>93</v>
      </c>
      <c r="H195" s="12" t="s">
        <v>207</v>
      </c>
      <c r="I195" s="9">
        <v>2</v>
      </c>
    </row>
    <row r="196" spans="1:9">
      <c r="A196" s="9" t="s">
        <v>148</v>
      </c>
      <c r="B196" s="9">
        <v>4.6339999999999977</v>
      </c>
      <c r="C196" s="9">
        <v>4.9339999999999975</v>
      </c>
      <c r="D196" s="9">
        <v>63</v>
      </c>
      <c r="E196" s="9">
        <v>0</v>
      </c>
      <c r="F196" s="9">
        <v>-47</v>
      </c>
      <c r="G196" s="10" t="s">
        <v>93</v>
      </c>
      <c r="H196" s="12" t="s">
        <v>208</v>
      </c>
      <c r="I196" s="9">
        <v>1</v>
      </c>
    </row>
    <row r="197" spans="1:9">
      <c r="A197" s="9" t="s">
        <v>148</v>
      </c>
      <c r="B197" s="9">
        <v>4.6620000000000035</v>
      </c>
      <c r="C197" s="9">
        <v>4.9620000000000033</v>
      </c>
      <c r="D197" s="9">
        <v>63</v>
      </c>
      <c r="E197" s="9">
        <v>0</v>
      </c>
      <c r="F197" s="9">
        <v>47</v>
      </c>
      <c r="G197" s="10" t="s">
        <v>93</v>
      </c>
      <c r="H197" s="12" t="s">
        <v>208</v>
      </c>
      <c r="I197" s="9">
        <v>2</v>
      </c>
    </row>
    <row r="198" spans="1:9">
      <c r="A198" s="9" t="s">
        <v>155</v>
      </c>
      <c r="B198" s="9">
        <v>10.173000000000005</v>
      </c>
      <c r="C198" s="9">
        <v>10.473000000000006</v>
      </c>
      <c r="D198" s="9">
        <v>63</v>
      </c>
      <c r="E198" s="9">
        <v>0</v>
      </c>
      <c r="F198" s="9">
        <v>-47</v>
      </c>
      <c r="G198" s="10" t="s">
        <v>93</v>
      </c>
      <c r="H198" s="12" t="s">
        <v>208</v>
      </c>
      <c r="I198" s="9">
        <v>1</v>
      </c>
    </row>
    <row r="199" spans="1:9">
      <c r="A199" s="9" t="s">
        <v>155</v>
      </c>
      <c r="B199" s="9"/>
      <c r="C199" s="9"/>
      <c r="D199" s="9">
        <v>63</v>
      </c>
      <c r="E199" s="9">
        <v>0</v>
      </c>
      <c r="F199" s="9">
        <v>47</v>
      </c>
      <c r="G199" s="10" t="s">
        <v>93</v>
      </c>
      <c r="H199" s="12" t="s">
        <v>207</v>
      </c>
      <c r="I199" s="9">
        <v>2</v>
      </c>
    </row>
    <row r="200" spans="1:9">
      <c r="A200" s="9" t="s">
        <v>150</v>
      </c>
      <c r="B200" s="9">
        <v>5.4270000000000005</v>
      </c>
      <c r="C200" s="9">
        <v>5.7270000000000003</v>
      </c>
      <c r="D200" s="9">
        <v>63</v>
      </c>
      <c r="E200" s="9">
        <v>0</v>
      </c>
      <c r="F200" s="9">
        <v>-47</v>
      </c>
      <c r="G200" s="10" t="s">
        <v>93</v>
      </c>
      <c r="H200" s="12" t="s">
        <v>208</v>
      </c>
      <c r="I200" s="9">
        <v>1</v>
      </c>
    </row>
    <row r="201" spans="1:9">
      <c r="A201" s="9" t="s">
        <v>150</v>
      </c>
      <c r="B201" s="9">
        <v>5.5490000000000004</v>
      </c>
      <c r="C201" s="9">
        <v>5.8490000000000002</v>
      </c>
      <c r="D201" s="9">
        <v>63</v>
      </c>
      <c r="E201" s="9">
        <v>0</v>
      </c>
      <c r="F201" s="9">
        <v>47</v>
      </c>
      <c r="G201" s="10" t="s">
        <v>93</v>
      </c>
      <c r="H201" s="12" t="s">
        <v>208</v>
      </c>
      <c r="I201" s="9">
        <v>2</v>
      </c>
    </row>
    <row r="202" spans="1:9">
      <c r="A202" s="9" t="s">
        <v>149</v>
      </c>
      <c r="B202" s="9"/>
      <c r="C202" s="9"/>
      <c r="D202" s="9">
        <v>63</v>
      </c>
      <c r="E202" s="9">
        <v>0</v>
      </c>
      <c r="F202" s="9">
        <v>-47</v>
      </c>
      <c r="G202" s="10" t="s">
        <v>93</v>
      </c>
      <c r="H202" s="12" t="s">
        <v>207</v>
      </c>
      <c r="I202" s="9">
        <v>1</v>
      </c>
    </row>
    <row r="203" spans="1:9">
      <c r="A203" s="9" t="s">
        <v>149</v>
      </c>
      <c r="B203" s="9">
        <v>7.2829999999999986</v>
      </c>
      <c r="C203" s="9">
        <v>7.5829999999999984</v>
      </c>
      <c r="D203" s="9">
        <v>63</v>
      </c>
      <c r="E203" s="9">
        <v>0</v>
      </c>
      <c r="F203" s="9">
        <v>47</v>
      </c>
      <c r="G203" s="10" t="s">
        <v>93</v>
      </c>
      <c r="H203" s="12" t="s">
        <v>208</v>
      </c>
      <c r="I203" s="9">
        <v>2</v>
      </c>
    </row>
    <row r="204" spans="1:9">
      <c r="A204" s="9" t="s">
        <v>147</v>
      </c>
      <c r="B204" s="9"/>
      <c r="C204" s="9"/>
      <c r="D204" s="9">
        <v>63</v>
      </c>
      <c r="E204" s="9">
        <v>0</v>
      </c>
      <c r="F204" s="9">
        <v>-47</v>
      </c>
      <c r="G204" s="10" t="s">
        <v>93</v>
      </c>
      <c r="H204" s="12" t="s">
        <v>207</v>
      </c>
      <c r="I204" s="9">
        <v>1</v>
      </c>
    </row>
    <row r="205" spans="1:9">
      <c r="A205" s="9" t="s">
        <v>147</v>
      </c>
      <c r="B205" s="9"/>
      <c r="C205" s="9"/>
      <c r="D205" s="9">
        <v>63</v>
      </c>
      <c r="E205" s="9">
        <v>0</v>
      </c>
      <c r="F205" s="9">
        <v>47</v>
      </c>
      <c r="G205" s="10" t="s">
        <v>93</v>
      </c>
      <c r="H205" s="12" t="s">
        <v>207</v>
      </c>
      <c r="I205" s="9">
        <v>2</v>
      </c>
    </row>
    <row r="206" spans="1:9">
      <c r="A206" s="9" t="s">
        <v>159</v>
      </c>
      <c r="B206" s="9">
        <v>7.9899999999999993</v>
      </c>
      <c r="C206" s="9">
        <v>8.2899999999999991</v>
      </c>
      <c r="D206" s="9">
        <v>63</v>
      </c>
      <c r="E206" s="9">
        <v>0</v>
      </c>
      <c r="F206" s="9">
        <v>-47</v>
      </c>
      <c r="G206" s="10" t="s">
        <v>93</v>
      </c>
      <c r="H206" s="12" t="s">
        <v>208</v>
      </c>
      <c r="I206" s="9">
        <v>1</v>
      </c>
    </row>
    <row r="207" spans="1:9">
      <c r="A207" s="9" t="s">
        <v>159</v>
      </c>
      <c r="B207" s="9">
        <v>7.9720000000000057</v>
      </c>
      <c r="C207" s="9">
        <v>8.2720000000000056</v>
      </c>
      <c r="D207" s="9">
        <v>63</v>
      </c>
      <c r="E207" s="9">
        <v>0</v>
      </c>
      <c r="F207" s="9">
        <v>47</v>
      </c>
      <c r="G207" s="10" t="s">
        <v>93</v>
      </c>
      <c r="H207" s="12" t="s">
        <v>208</v>
      </c>
      <c r="I207" s="9">
        <v>2</v>
      </c>
    </row>
    <row r="208" spans="1:9">
      <c r="A208" s="9" t="s">
        <v>159</v>
      </c>
      <c r="B208" s="9"/>
      <c r="C208" s="9"/>
      <c r="D208" s="9">
        <v>63</v>
      </c>
      <c r="E208" s="9">
        <v>0</v>
      </c>
      <c r="F208" s="9">
        <v>0</v>
      </c>
      <c r="G208" s="10" t="s">
        <v>93</v>
      </c>
      <c r="H208" s="12" t="s">
        <v>207</v>
      </c>
      <c r="I208" s="9">
        <v>3</v>
      </c>
    </row>
    <row r="209" spans="1:9">
      <c r="A209" s="9" t="s">
        <v>169</v>
      </c>
      <c r="B209" s="9"/>
      <c r="C209" s="9"/>
      <c r="D209" s="9">
        <v>63</v>
      </c>
      <c r="E209" s="9">
        <v>0</v>
      </c>
      <c r="F209" s="9">
        <v>-47</v>
      </c>
      <c r="G209" s="10" t="s">
        <v>93</v>
      </c>
      <c r="H209" s="12" t="s">
        <v>207</v>
      </c>
      <c r="I209" s="9">
        <v>1</v>
      </c>
    </row>
    <row r="210" spans="1:9">
      <c r="A210" s="9" t="s">
        <v>169</v>
      </c>
      <c r="B210" s="9"/>
      <c r="C210" s="9"/>
      <c r="D210" s="9">
        <v>63</v>
      </c>
      <c r="E210" s="9">
        <v>0</v>
      </c>
      <c r="F210" s="9">
        <v>47</v>
      </c>
      <c r="G210" s="10" t="s">
        <v>93</v>
      </c>
      <c r="H210" s="12" t="s">
        <v>207</v>
      </c>
      <c r="I210" s="9">
        <v>2</v>
      </c>
    </row>
    <row r="211" spans="1:9">
      <c r="A211" s="9" t="s">
        <v>169</v>
      </c>
      <c r="B211" s="9">
        <v>3.4190000000000014</v>
      </c>
      <c r="C211" s="9">
        <v>3.7190000000000012</v>
      </c>
      <c r="D211" s="9">
        <v>63</v>
      </c>
      <c r="E211" s="9">
        <v>0</v>
      </c>
      <c r="F211" s="9">
        <v>0</v>
      </c>
      <c r="G211" s="10" t="s">
        <v>93</v>
      </c>
      <c r="H211" s="12" t="s">
        <v>208</v>
      </c>
      <c r="I211" s="9">
        <v>3</v>
      </c>
    </row>
    <row r="212" spans="1:9">
      <c r="I212" s="9"/>
    </row>
    <row r="213" spans="1:9">
      <c r="I213" s="9"/>
    </row>
    <row r="214" spans="1:9">
      <c r="I214" s="9"/>
    </row>
    <row r="215" spans="1:9">
      <c r="I215" s="9"/>
    </row>
    <row r="216" spans="1:9">
      <c r="I216" s="9"/>
    </row>
    <row r="217" spans="1:9">
      <c r="I217" s="9"/>
    </row>
    <row r="218" spans="1:9">
      <c r="I218" s="9"/>
    </row>
    <row r="219" spans="1:9">
      <c r="I219" s="9"/>
    </row>
    <row r="220" spans="1:9">
      <c r="I220" s="9"/>
    </row>
    <row r="221" spans="1:9">
      <c r="I221" s="9"/>
    </row>
    <row r="222" spans="1:9">
      <c r="I222" s="9"/>
    </row>
    <row r="223" spans="1:9">
      <c r="I223" s="9"/>
    </row>
    <row r="224" spans="1:9">
      <c r="I224" s="9"/>
    </row>
    <row r="225" spans="9:9">
      <c r="I225" s="9"/>
    </row>
    <row r="226" spans="9:9">
      <c r="I226" s="9"/>
    </row>
    <row r="227" spans="9:9">
      <c r="I227" s="9"/>
    </row>
    <row r="228" spans="9:9">
      <c r="I228" s="9"/>
    </row>
    <row r="229" spans="9:9">
      <c r="I229" s="9"/>
    </row>
    <row r="230" spans="9:9">
      <c r="I230" s="9"/>
    </row>
    <row r="231" spans="9:9">
      <c r="I231" s="9"/>
    </row>
    <row r="232" spans="9:9">
      <c r="I232" s="9"/>
    </row>
    <row r="233" spans="9:9">
      <c r="I233" s="9"/>
    </row>
    <row r="234" spans="9:9">
      <c r="I234" s="9"/>
    </row>
    <row r="235" spans="9:9">
      <c r="I235" s="9"/>
    </row>
    <row r="236" spans="9:9">
      <c r="I236" s="9"/>
    </row>
    <row r="237" spans="9:9">
      <c r="I237" s="9"/>
    </row>
    <row r="238" spans="9:9">
      <c r="I238" s="9"/>
    </row>
    <row r="239" spans="9:9">
      <c r="I239" s="9"/>
    </row>
    <row r="240" spans="9:9">
      <c r="I240" s="9"/>
    </row>
    <row r="241" spans="9:9">
      <c r="I241" s="9"/>
    </row>
    <row r="242" spans="9:9">
      <c r="I242" s="9"/>
    </row>
    <row r="243" spans="9:9">
      <c r="I243" s="9"/>
    </row>
    <row r="244" spans="9:9">
      <c r="I244" s="9"/>
    </row>
    <row r="245" spans="9:9">
      <c r="I245" s="9"/>
    </row>
    <row r="246" spans="9:9">
      <c r="I246" s="9"/>
    </row>
    <row r="247" spans="9:9">
      <c r="I247" s="9"/>
    </row>
    <row r="248" spans="9:9">
      <c r="I248" s="9"/>
    </row>
    <row r="249" spans="9:9">
      <c r="I249" s="9"/>
    </row>
    <row r="250" spans="9:9">
      <c r="I250" s="9"/>
    </row>
    <row r="251" spans="9:9">
      <c r="I251" s="9"/>
    </row>
    <row r="252" spans="9:9">
      <c r="I252" s="9"/>
    </row>
    <row r="253" spans="9:9">
      <c r="I253" s="9"/>
    </row>
    <row r="254" spans="9:9">
      <c r="I254" s="9"/>
    </row>
    <row r="255" spans="9:9">
      <c r="I255" s="9"/>
    </row>
    <row r="256" spans="9:9">
      <c r="I256" s="9"/>
    </row>
    <row r="257" spans="9:9">
      <c r="I257" s="9"/>
    </row>
    <row r="258" spans="9:9">
      <c r="I258" s="9"/>
    </row>
    <row r="259" spans="9:9">
      <c r="I259" s="9"/>
    </row>
    <row r="260" spans="9:9">
      <c r="I260" s="9"/>
    </row>
    <row r="261" spans="9:9">
      <c r="I261" s="9"/>
    </row>
    <row r="262" spans="9:9">
      <c r="I262" s="9"/>
    </row>
    <row r="263" spans="9:9">
      <c r="I263" s="9"/>
    </row>
    <row r="264" spans="9:9">
      <c r="I264" s="9"/>
    </row>
    <row r="265" spans="9:9">
      <c r="I265" s="9"/>
    </row>
    <row r="266" spans="9:9">
      <c r="I266" s="9"/>
    </row>
    <row r="267" spans="9:9">
      <c r="I267" s="9"/>
    </row>
    <row r="268" spans="9:9">
      <c r="I268" s="9"/>
    </row>
    <row r="269" spans="9:9">
      <c r="I269" s="9"/>
    </row>
    <row r="270" spans="9:9">
      <c r="I270" s="9"/>
    </row>
    <row r="271" spans="9:9">
      <c r="I271" s="9"/>
    </row>
    <row r="272" spans="9:9">
      <c r="I272" s="9"/>
    </row>
    <row r="273" spans="9:9">
      <c r="I273" s="9"/>
    </row>
    <row r="274" spans="9:9">
      <c r="I274" s="9"/>
    </row>
    <row r="275" spans="9:9">
      <c r="I275" s="9"/>
    </row>
    <row r="276" spans="9:9">
      <c r="I276" s="9"/>
    </row>
    <row r="277" spans="9:9">
      <c r="I277" s="9"/>
    </row>
    <row r="278" spans="9:9">
      <c r="I278" s="9"/>
    </row>
    <row r="279" spans="9:9">
      <c r="I279" s="9"/>
    </row>
    <row r="280" spans="9:9">
      <c r="I280" s="9"/>
    </row>
    <row r="281" spans="9:9">
      <c r="I281" s="9"/>
    </row>
    <row r="282" spans="9:9">
      <c r="I282" s="9"/>
    </row>
    <row r="283" spans="9:9">
      <c r="I283" s="9"/>
    </row>
    <row r="284" spans="9:9">
      <c r="I284" s="9"/>
    </row>
    <row r="285" spans="9:9">
      <c r="I285" s="9"/>
    </row>
    <row r="286" spans="9:9">
      <c r="I286" s="9"/>
    </row>
    <row r="287" spans="9:9">
      <c r="I287" s="9"/>
    </row>
    <row r="288" spans="9:9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  <row r="301" spans="9:9">
      <c r="I301" s="9"/>
    </row>
    <row r="302" spans="9:9">
      <c r="I302" s="9"/>
    </row>
    <row r="303" spans="9:9">
      <c r="I303" s="9"/>
    </row>
    <row r="304" spans="9:9">
      <c r="I304" s="9"/>
    </row>
    <row r="305" spans="9:9">
      <c r="I305" s="9"/>
    </row>
    <row r="306" spans="9:9">
      <c r="I306" s="9"/>
    </row>
    <row r="307" spans="9:9">
      <c r="I307" s="9"/>
    </row>
    <row r="308" spans="9:9">
      <c r="I308" s="9"/>
    </row>
    <row r="309" spans="9:9">
      <c r="I309" s="9"/>
    </row>
    <row r="310" spans="9:9">
      <c r="I310" s="9"/>
    </row>
    <row r="311" spans="9:9">
      <c r="I311" s="9"/>
    </row>
    <row r="312" spans="9:9">
      <c r="I312" s="9"/>
    </row>
    <row r="313" spans="9:9">
      <c r="I313" s="9"/>
    </row>
    <row r="314" spans="9:9">
      <c r="I314" s="9"/>
    </row>
    <row r="315" spans="9:9">
      <c r="I315" s="9"/>
    </row>
    <row r="316" spans="9:9">
      <c r="I316" s="9"/>
    </row>
    <row r="317" spans="9:9">
      <c r="I317" s="9"/>
    </row>
    <row r="318" spans="9:9">
      <c r="I318" s="9"/>
    </row>
    <row r="319" spans="9:9">
      <c r="I319" s="9"/>
    </row>
    <row r="320" spans="9:9">
      <c r="I320" s="9"/>
    </row>
    <row r="321" spans="9:9">
      <c r="I321" s="9"/>
    </row>
    <row r="322" spans="9:9">
      <c r="I322" s="9"/>
    </row>
    <row r="323" spans="9:9">
      <c r="I323" s="9"/>
    </row>
    <row r="324" spans="9:9">
      <c r="I324" s="9"/>
    </row>
    <row r="325" spans="9:9">
      <c r="I325" s="9"/>
    </row>
    <row r="326" spans="9:9">
      <c r="I326" s="9"/>
    </row>
    <row r="327" spans="9:9">
      <c r="I327" s="9"/>
    </row>
    <row r="328" spans="9:9">
      <c r="I328" s="9"/>
    </row>
    <row r="329" spans="9:9">
      <c r="I329" s="9"/>
    </row>
    <row r="330" spans="9:9">
      <c r="I330" s="9"/>
    </row>
    <row r="331" spans="9:9">
      <c r="I331" s="9"/>
    </row>
    <row r="332" spans="9:9">
      <c r="I332" s="9"/>
    </row>
    <row r="333" spans="9:9">
      <c r="I333" s="9"/>
    </row>
    <row r="334" spans="9:9">
      <c r="I334" s="9"/>
    </row>
    <row r="335" spans="9:9">
      <c r="I335" s="9"/>
    </row>
    <row r="336" spans="9:9">
      <c r="I336" s="9"/>
    </row>
    <row r="337" spans="9:9">
      <c r="I337" s="9"/>
    </row>
    <row r="338" spans="9:9">
      <c r="I338" s="9"/>
    </row>
    <row r="339" spans="9:9">
      <c r="I339" s="9"/>
    </row>
    <row r="340" spans="9:9">
      <c r="I340" s="9"/>
    </row>
    <row r="341" spans="9:9">
      <c r="I341" s="9"/>
    </row>
    <row r="342" spans="9:9">
      <c r="I342" s="9"/>
    </row>
    <row r="343" spans="9:9">
      <c r="I343" s="9"/>
    </row>
    <row r="344" spans="9:9">
      <c r="I344" s="9"/>
    </row>
    <row r="345" spans="9:9">
      <c r="I345" s="9"/>
    </row>
    <row r="346" spans="9:9">
      <c r="I346" s="9"/>
    </row>
    <row r="347" spans="9:9">
      <c r="I347" s="9"/>
    </row>
    <row r="348" spans="9:9">
      <c r="I348" s="9"/>
    </row>
    <row r="349" spans="9:9">
      <c r="I349" s="9"/>
    </row>
    <row r="350" spans="9:9">
      <c r="I350" s="9"/>
    </row>
    <row r="351" spans="9:9">
      <c r="I351" s="9"/>
    </row>
    <row r="352" spans="9:9">
      <c r="I352" s="9"/>
    </row>
    <row r="353" spans="9:9">
      <c r="I353" s="9"/>
    </row>
    <row r="354" spans="9:9">
      <c r="I354" s="9"/>
    </row>
    <row r="355" spans="9:9">
      <c r="I355" s="9"/>
    </row>
    <row r="356" spans="9:9">
      <c r="I356" s="9"/>
    </row>
    <row r="357" spans="9:9">
      <c r="I357" s="9"/>
    </row>
    <row r="358" spans="9:9">
      <c r="I358" s="9"/>
    </row>
    <row r="359" spans="9:9">
      <c r="I359" s="9"/>
    </row>
    <row r="360" spans="9:9">
      <c r="I360" s="9"/>
    </row>
    <row r="361" spans="9:9">
      <c r="I361" s="9"/>
    </row>
    <row r="362" spans="9:9">
      <c r="I362" s="9"/>
    </row>
    <row r="363" spans="9:9">
      <c r="I363" s="9"/>
    </row>
    <row r="364" spans="9:9">
      <c r="I364" s="9"/>
    </row>
    <row r="365" spans="9:9">
      <c r="I365" s="9"/>
    </row>
    <row r="366" spans="9:9">
      <c r="I366" s="9"/>
    </row>
    <row r="367" spans="9:9">
      <c r="I367" s="9"/>
    </row>
    <row r="368" spans="9:9">
      <c r="I368" s="9"/>
    </row>
    <row r="369" spans="9:9">
      <c r="I369" s="9"/>
    </row>
    <row r="370" spans="9:9">
      <c r="I370" s="9"/>
    </row>
    <row r="371" spans="9:9">
      <c r="I371" s="9"/>
    </row>
    <row r="372" spans="9:9">
      <c r="I372" s="9"/>
    </row>
  </sheetData>
  <sortState ref="A2:J211">
    <sortCondition ref="A139:A17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Collars</vt:lpstr>
      <vt:lpstr>Lithology</vt:lpstr>
      <vt:lpstr>screen</vt:lpstr>
      <vt:lpstr>Waterpeil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Simpson</dc:creator>
  <cp:lastModifiedBy>Theo Olsthoorn</cp:lastModifiedBy>
  <dcterms:created xsi:type="dcterms:W3CDTF">2013-10-09T08:03:07Z</dcterms:created>
  <dcterms:modified xsi:type="dcterms:W3CDTF">2018-06-18T11:53:45Z</dcterms:modified>
</cp:coreProperties>
</file>