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ltan.tudlik/AaltoDevelopment/ServerlessAtTheEdgeMeasurements/Stats/"/>
    </mc:Choice>
  </mc:AlternateContent>
  <xr:revisionPtr revIDLastSave="0" documentId="13_ncr:1_{E127A245-A805-7140-9A14-709C81D8F5E3}" xr6:coauthVersionLast="43" xr6:coauthVersionMax="43" xr10:uidLastSave="{00000000-0000-0000-0000-000000000000}"/>
  <bookViews>
    <workbookView xWindow="16800" yWindow="460" windowWidth="16800" windowHeight="19720" xr2:uid="{F256BD23-6B6E-E94F-B3C0-C5EFA4B70B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7" i="1"/>
  <c r="B6" i="1"/>
  <c r="J33" i="1"/>
  <c r="J32" i="1"/>
  <c r="J31" i="1"/>
  <c r="J30" i="1"/>
  <c r="J27" i="1"/>
  <c r="J26" i="1"/>
  <c r="J25" i="1"/>
  <c r="J24" i="1"/>
  <c r="J22" i="1"/>
  <c r="B3" i="1" l="1"/>
  <c r="J2" i="1"/>
  <c r="J3" i="1" s="1"/>
  <c r="J8" i="1"/>
  <c r="J7" i="1"/>
  <c r="J9" i="1" s="1"/>
  <c r="J10" i="1" l="1"/>
  <c r="J11" i="1" s="1"/>
  <c r="J13" i="1"/>
  <c r="J14" i="1" s="1"/>
  <c r="E4" i="1"/>
</calcChain>
</file>

<file path=xl/sharedStrings.xml><?xml version="1.0" encoding="utf-8"?>
<sst xmlns="http://schemas.openxmlformats.org/spreadsheetml/2006/main" count="47" uniqueCount="41">
  <si>
    <t>No Devices:</t>
  </si>
  <si>
    <t>Connectivity Frankfurt</t>
  </si>
  <si>
    <t>Connectivity/month</t>
  </si>
  <si>
    <t>Request payload size</t>
  </si>
  <si>
    <t>KB</t>
  </si>
  <si>
    <t>$</t>
  </si>
  <si>
    <t>Response payload size</t>
  </si>
  <si>
    <t>Minutes in a month</t>
  </si>
  <si>
    <t>Seconds in a month</t>
  </si>
  <si>
    <t>Sending messages every second/month</t>
  </si>
  <si>
    <t>https://docs.aws.amazon.com/iot/latest/developerguide/iot-basic-ingest.html</t>
  </si>
  <si>
    <t>if using basic ingest</t>
  </si>
  <si>
    <t>otherwise</t>
  </si>
  <si>
    <t>Triggering rules using basic ingest</t>
  </si>
  <si>
    <t>Rule trigger</t>
  </si>
  <si>
    <t>(Lambda)</t>
  </si>
  <si>
    <t>Due to the message size</t>
  </si>
  <si>
    <t>Price / million rules triggered/ million actions executed</t>
  </si>
  <si>
    <t>Action executed</t>
  </si>
  <si>
    <t>Rules triggered/device/month</t>
  </si>
  <si>
    <t>Rules triggered/month * number of devices</t>
  </si>
  <si>
    <t>Action executed/device/month</t>
  </si>
  <si>
    <t>Action executed/month * number of devices</t>
  </si>
  <si>
    <t>Total:</t>
  </si>
  <si>
    <t>AWS Lambda</t>
  </si>
  <si>
    <t>Free tier seconds per month</t>
  </si>
  <si>
    <t>Price per 100ms</t>
  </si>
  <si>
    <t>Memory</t>
  </si>
  <si>
    <t>MB</t>
  </si>
  <si>
    <t>Total number of executions</t>
  </si>
  <si>
    <t>Total compute (seconds)</t>
  </si>
  <si>
    <t>Average processing delay</t>
  </si>
  <si>
    <t>Total compute (GB-s)</t>
  </si>
  <si>
    <t>Billable GBs</t>
  </si>
  <si>
    <t>Monthly compute charges</t>
  </si>
  <si>
    <t>Compute</t>
  </si>
  <si>
    <t>Request</t>
  </si>
  <si>
    <t>Total requests</t>
  </si>
  <si>
    <t>Free tier requests</t>
  </si>
  <si>
    <t>Billable requests</t>
  </si>
  <si>
    <t>Monthly request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</si>
</sst>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aws.amazon.com/iot/latest/developerguide/iot-basic-ing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87B4-8E4E-374F-8DF5-0FB75C293BD6}">
  <dimension ref="A1:K33"/>
  <sheetViews>
    <sheetView tabSelected="1" workbookViewId="0">
      <selection activeCell="J33" sqref="J33"/>
    </sheetView>
  </sheetViews>
  <sheetFormatPr baseColWidth="10" defaultRowHeight="16" x14ac:dyDescent="0.2"/>
  <cols>
    <col min="1" max="1" width="34.1640625" bestFit="1" customWidth="1"/>
    <col min="2" max="2" width="10.83203125" style="2"/>
    <col min="9" max="9" width="54.1640625" bestFit="1" customWidth="1"/>
    <col min="10" max="10" width="12.1640625" bestFit="1" customWidth="1"/>
  </cols>
  <sheetData>
    <row r="1" spans="1:11" x14ac:dyDescent="0.2">
      <c r="I1" t="s">
        <v>0</v>
      </c>
      <c r="J1">
        <v>1000</v>
      </c>
    </row>
    <row r="2" spans="1:11" x14ac:dyDescent="0.2">
      <c r="I2" t="s">
        <v>7</v>
      </c>
      <c r="J2">
        <f>30*24*60</f>
        <v>43200</v>
      </c>
    </row>
    <row r="3" spans="1:11" x14ac:dyDescent="0.2">
      <c r="A3" t="s">
        <v>2</v>
      </c>
      <c r="B3" s="2">
        <f>J1*J4/1000000*(30*24*60)</f>
        <v>4.1471999999999998</v>
      </c>
      <c r="I3" t="s">
        <v>8</v>
      </c>
      <c r="J3">
        <f>J2*60</f>
        <v>2592000</v>
      </c>
    </row>
    <row r="4" spans="1:11" x14ac:dyDescent="0.2">
      <c r="A4" t="s">
        <v>9</v>
      </c>
      <c r="B4" s="2">
        <v>0</v>
      </c>
      <c r="C4" t="s">
        <v>11</v>
      </c>
      <c r="D4" s="4" t="s">
        <v>10</v>
      </c>
      <c r="E4" s="2">
        <f>J15/1000000*J11</f>
        <v>8864.64</v>
      </c>
      <c r="F4" t="s">
        <v>12</v>
      </c>
      <c r="I4" t="s">
        <v>1</v>
      </c>
      <c r="J4">
        <v>9.6000000000000002E-2</v>
      </c>
      <c r="K4" t="s">
        <v>5</v>
      </c>
    </row>
    <row r="5" spans="1:11" x14ac:dyDescent="0.2">
      <c r="A5" t="s">
        <v>13</v>
      </c>
      <c r="B5" s="2">
        <f>J11*J15/1000000 + J14*J15/1000000</f>
        <v>9331.1999999999989</v>
      </c>
    </row>
    <row r="6" spans="1:11" x14ac:dyDescent="0.2">
      <c r="A6" t="s">
        <v>24</v>
      </c>
      <c r="B6" s="2">
        <f>J27+J33</f>
        <v>958.26132800000005</v>
      </c>
    </row>
    <row r="7" spans="1:11" x14ac:dyDescent="0.2">
      <c r="A7" t="s">
        <v>23</v>
      </c>
      <c r="B7" s="2">
        <f>SUM(B3:B6)</f>
        <v>10293.608527999999</v>
      </c>
      <c r="I7" t="s">
        <v>3</v>
      </c>
      <c r="J7" s="1">
        <f>99927/1000</f>
        <v>99.927000000000007</v>
      </c>
      <c r="K7" t="s">
        <v>4</v>
      </c>
    </row>
    <row r="8" spans="1:11" x14ac:dyDescent="0.2">
      <c r="I8" t="s">
        <v>6</v>
      </c>
      <c r="J8">
        <f>323/1000</f>
        <v>0.32300000000000001</v>
      </c>
      <c r="K8" t="s">
        <v>4</v>
      </c>
    </row>
    <row r="9" spans="1:11" x14ac:dyDescent="0.2">
      <c r="I9" t="s">
        <v>14</v>
      </c>
      <c r="J9">
        <f>ROUNDDOWN(J7/5,0)</f>
        <v>19</v>
      </c>
      <c r="K9" s="3" t="s">
        <v>16</v>
      </c>
    </row>
    <row r="10" spans="1:11" x14ac:dyDescent="0.2">
      <c r="I10" t="s">
        <v>19</v>
      </c>
      <c r="J10">
        <f>J3*(J9)</f>
        <v>49248000</v>
      </c>
    </row>
    <row r="11" spans="1:11" x14ac:dyDescent="0.2">
      <c r="I11" t="s">
        <v>20</v>
      </c>
      <c r="J11">
        <f>J10*J1</f>
        <v>49248000000</v>
      </c>
    </row>
    <row r="12" spans="1:11" x14ac:dyDescent="0.2">
      <c r="I12" t="s">
        <v>18</v>
      </c>
      <c r="J12">
        <v>1</v>
      </c>
      <c r="K12" s="3" t="s">
        <v>15</v>
      </c>
    </row>
    <row r="13" spans="1:11" x14ac:dyDescent="0.2">
      <c r="I13" t="s">
        <v>21</v>
      </c>
      <c r="J13">
        <f>J3*J12</f>
        <v>2592000</v>
      </c>
      <c r="K13" s="3"/>
    </row>
    <row r="14" spans="1:11" x14ac:dyDescent="0.2">
      <c r="I14" t="s">
        <v>22</v>
      </c>
      <c r="J14">
        <f>J13*J1</f>
        <v>2592000000</v>
      </c>
      <c r="K14" s="3"/>
    </row>
    <row r="15" spans="1:11" x14ac:dyDescent="0.2">
      <c r="I15" t="s">
        <v>17</v>
      </c>
      <c r="J15">
        <v>0.18</v>
      </c>
      <c r="K15" t="s">
        <v>5</v>
      </c>
    </row>
    <row r="17" spans="9:11" x14ac:dyDescent="0.2">
      <c r="I17" t="s">
        <v>24</v>
      </c>
    </row>
    <row r="18" spans="9:11" x14ac:dyDescent="0.2">
      <c r="I18" t="s">
        <v>35</v>
      </c>
    </row>
    <row r="19" spans="9:11" x14ac:dyDescent="0.2">
      <c r="I19" t="s">
        <v>25</v>
      </c>
      <c r="J19">
        <v>400000</v>
      </c>
    </row>
    <row r="20" spans="9:11" x14ac:dyDescent="0.2">
      <c r="I20" t="s">
        <v>26</v>
      </c>
      <c r="J20">
        <v>1.6670000000000001E-6</v>
      </c>
      <c r="K20" t="s">
        <v>5</v>
      </c>
    </row>
    <row r="21" spans="9:11" x14ac:dyDescent="0.2">
      <c r="I21" t="s">
        <v>27</v>
      </c>
      <c r="J21">
        <v>1024</v>
      </c>
      <c r="K21" t="s">
        <v>28</v>
      </c>
    </row>
    <row r="22" spans="9:11" x14ac:dyDescent="0.2">
      <c r="I22" t="s">
        <v>29</v>
      </c>
      <c r="J22">
        <f>J1*J3</f>
        <v>2592000000</v>
      </c>
    </row>
    <row r="23" spans="9:11" x14ac:dyDescent="0.2">
      <c r="I23" t="s">
        <v>31</v>
      </c>
      <c r="J23">
        <v>0.10199999999999999</v>
      </c>
    </row>
    <row r="24" spans="9:11" x14ac:dyDescent="0.2">
      <c r="I24" t="s">
        <v>30</v>
      </c>
      <c r="J24">
        <f>J22*J23</f>
        <v>264383999.99999997</v>
      </c>
    </row>
    <row r="25" spans="9:11" x14ac:dyDescent="0.2">
      <c r="I25" t="s">
        <v>32</v>
      </c>
      <c r="J25">
        <f>J24*J21/1024</f>
        <v>264383999.99999997</v>
      </c>
    </row>
    <row r="26" spans="9:11" x14ac:dyDescent="0.2">
      <c r="I26" t="s">
        <v>33</v>
      </c>
      <c r="J26">
        <f>J25-J19</f>
        <v>263983999.99999997</v>
      </c>
    </row>
    <row r="27" spans="9:11" x14ac:dyDescent="0.2">
      <c r="I27" t="s">
        <v>34</v>
      </c>
      <c r="J27" s="1">
        <f>J26*J20</f>
        <v>440.06132799999995</v>
      </c>
      <c r="K27" t="s">
        <v>5</v>
      </c>
    </row>
    <row r="29" spans="9:11" x14ac:dyDescent="0.2">
      <c r="I29" t="s">
        <v>36</v>
      </c>
    </row>
    <row r="30" spans="9:11" x14ac:dyDescent="0.2">
      <c r="I30" t="s">
        <v>37</v>
      </c>
      <c r="J30">
        <f>J1*J3</f>
        <v>2592000000</v>
      </c>
    </row>
    <row r="31" spans="9:11" x14ac:dyDescent="0.2">
      <c r="I31" t="s">
        <v>38</v>
      </c>
      <c r="J31">
        <f>1000000</f>
        <v>1000000</v>
      </c>
    </row>
    <row r="32" spans="9:11" x14ac:dyDescent="0.2">
      <c r="I32" t="s">
        <v>39</v>
      </c>
      <c r="J32">
        <f>J30-J31</f>
        <v>2591000000</v>
      </c>
    </row>
    <row r="33" spans="9:11" x14ac:dyDescent="0.2">
      <c r="I33" t="s">
        <v>40</v>
      </c>
      <c r="J33" s="1">
        <f>J32*0.2/1000000</f>
        <v>518.20000000000005</v>
      </c>
      <c r="K33" t="s">
        <v>5</v>
      </c>
    </row>
  </sheetData>
  <hyperlinks>
    <hyperlink ref="D4" r:id="rId1" xr:uid="{051DEFB3-00EB-7E44-A4C9-006F61653A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2019-05-25T19:45:32Z</dcterms:created>
  <dcterms:modified xsi:type="dcterms:W3CDTF">2019-05-26T13:11:03Z</dcterms:modified>
</cp:coreProperties>
</file>