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und\workspace\thesis_project\misc\"/>
    </mc:Choice>
  </mc:AlternateContent>
  <xr:revisionPtr revIDLastSave="0" documentId="13_ncr:1_{DB2B17F5-2866-4F88-8EA4-4AA0E7A0E8D6}" xr6:coauthVersionLast="47" xr6:coauthVersionMax="47" xr10:uidLastSave="{00000000-0000-0000-0000-000000000000}"/>
  <bookViews>
    <workbookView xWindow="28680" yWindow="-120" windowWidth="29040" windowHeight="15840" xr2:uid="{DA5544D6-142A-4ACF-B131-2EC35C2369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D19" i="1"/>
  <c r="D20" i="1"/>
  <c r="F20" i="1" s="1"/>
  <c r="E19" i="1"/>
  <c r="E20" i="1"/>
  <c r="F19" i="1"/>
  <c r="G20" i="1"/>
  <c r="N20" i="1" s="1"/>
  <c r="K19" i="1"/>
  <c r="L19" i="1" s="1"/>
  <c r="K20" i="1"/>
  <c r="L20" i="1" s="1"/>
  <c r="T19" i="1"/>
  <c r="T20" i="1"/>
  <c r="C22" i="1"/>
  <c r="D22" i="1"/>
  <c r="F22" i="1" s="1"/>
  <c r="E22" i="1"/>
  <c r="K22" i="1"/>
  <c r="L22" i="1" s="1"/>
  <c r="T22" i="1"/>
  <c r="C21" i="1"/>
  <c r="D21" i="1"/>
  <c r="F21" i="1" s="1"/>
  <c r="E21" i="1"/>
  <c r="K21" i="1"/>
  <c r="L21" i="1" s="1"/>
  <c r="T21" i="1"/>
  <c r="C18" i="1"/>
  <c r="E18" i="1" s="1"/>
  <c r="D18" i="1"/>
  <c r="F18" i="1" s="1"/>
  <c r="K18" i="1"/>
  <c r="L18" i="1" s="1"/>
  <c r="T18" i="1"/>
  <c r="C17" i="1"/>
  <c r="D17" i="1"/>
  <c r="F17" i="1" s="1"/>
  <c r="E17" i="1"/>
  <c r="K17" i="1"/>
  <c r="L17" i="1" s="1"/>
  <c r="T17" i="1"/>
  <c r="C16" i="1"/>
  <c r="E16" i="1" s="1"/>
  <c r="D16" i="1"/>
  <c r="F16" i="1" s="1"/>
  <c r="K16" i="1"/>
  <c r="L16" i="1" s="1"/>
  <c r="T16" i="1"/>
  <c r="C15" i="1"/>
  <c r="E15" i="1" s="1"/>
  <c r="D15" i="1"/>
  <c r="F15" i="1" s="1"/>
  <c r="K15" i="1"/>
  <c r="L15" i="1" s="1"/>
  <c r="T15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C14" i="1"/>
  <c r="D14" i="1"/>
  <c r="F14" i="1" s="1"/>
  <c r="K14" i="1"/>
  <c r="L14" i="1" s="1"/>
  <c r="C13" i="1"/>
  <c r="E13" i="1" s="1"/>
  <c r="D13" i="1"/>
  <c r="F13" i="1" s="1"/>
  <c r="K13" i="1"/>
  <c r="L13" i="1" s="1"/>
  <c r="C12" i="1"/>
  <c r="E12" i="1" s="1"/>
  <c r="D12" i="1"/>
  <c r="F12" i="1" s="1"/>
  <c r="K12" i="1"/>
  <c r="L12" i="1" s="1"/>
  <c r="C11" i="1"/>
  <c r="E11" i="1" s="1"/>
  <c r="D11" i="1"/>
  <c r="G11" i="1" s="1"/>
  <c r="K11" i="1"/>
  <c r="L11" i="1" s="1"/>
  <c r="C10" i="1"/>
  <c r="E10" i="1" s="1"/>
  <c r="D10" i="1"/>
  <c r="F10" i="1" s="1"/>
  <c r="K10" i="1"/>
  <c r="L10" i="1" s="1"/>
  <c r="C9" i="1"/>
  <c r="E9" i="1" s="1"/>
  <c r="D9" i="1"/>
  <c r="K9" i="1"/>
  <c r="L9" i="1" s="1"/>
  <c r="C8" i="1"/>
  <c r="E8" i="1" s="1"/>
  <c r="D8" i="1"/>
  <c r="F8" i="1" s="1"/>
  <c r="K8" i="1"/>
  <c r="L8" i="1" s="1"/>
  <c r="C3" i="1"/>
  <c r="E3" i="1" s="1"/>
  <c r="D3" i="1"/>
  <c r="F3" i="1" s="1"/>
  <c r="K3" i="1"/>
  <c r="L3" i="1" s="1"/>
  <c r="C4" i="1"/>
  <c r="E4" i="1" s="1"/>
  <c r="D4" i="1"/>
  <c r="F4" i="1" s="1"/>
  <c r="K4" i="1"/>
  <c r="L4" i="1" s="1"/>
  <c r="C5" i="1"/>
  <c r="E5" i="1" s="1"/>
  <c r="D5" i="1"/>
  <c r="F5" i="1" s="1"/>
  <c r="K5" i="1"/>
  <c r="L5" i="1" s="1"/>
  <c r="C6" i="1"/>
  <c r="E6" i="1" s="1"/>
  <c r="D6" i="1"/>
  <c r="F6" i="1" s="1"/>
  <c r="K6" i="1"/>
  <c r="L6" i="1" s="1"/>
  <c r="C7" i="1"/>
  <c r="D7" i="1"/>
  <c r="F7" i="1" s="1"/>
  <c r="K7" i="1"/>
  <c r="L7" i="1" s="1"/>
  <c r="K2" i="1"/>
  <c r="L2" i="1" s="1"/>
  <c r="D2" i="1"/>
  <c r="F2" i="1" s="1"/>
  <c r="C2" i="1"/>
  <c r="E2" i="1" s="1"/>
  <c r="H20" i="1" l="1"/>
  <c r="O20" i="1"/>
  <c r="I20" i="1"/>
  <c r="M20" i="1"/>
  <c r="H19" i="1"/>
  <c r="P19" i="1" s="1"/>
  <c r="G19" i="1"/>
  <c r="N19" i="1" s="1"/>
  <c r="I19" i="1"/>
  <c r="P20" i="1"/>
  <c r="J20" i="1"/>
  <c r="G16" i="1"/>
  <c r="N16" i="1" s="1"/>
  <c r="H22" i="1"/>
  <c r="P22" i="1" s="1"/>
  <c r="O22" i="1"/>
  <c r="G22" i="1"/>
  <c r="H21" i="1"/>
  <c r="O21" i="1" s="1"/>
  <c r="G21" i="1"/>
  <c r="M21" i="1" s="1"/>
  <c r="G18" i="1"/>
  <c r="M18" i="1" s="1"/>
  <c r="H18" i="1"/>
  <c r="G17" i="1"/>
  <c r="N17" i="1" s="1"/>
  <c r="H17" i="1"/>
  <c r="H16" i="1"/>
  <c r="O16" i="1"/>
  <c r="M16" i="1"/>
  <c r="G15" i="1"/>
  <c r="M15" i="1" s="1"/>
  <c r="H15" i="1"/>
  <c r="F11" i="1"/>
  <c r="G14" i="1"/>
  <c r="M14" i="1" s="1"/>
  <c r="E14" i="1"/>
  <c r="H14" i="1" s="1"/>
  <c r="P14" i="1" s="1"/>
  <c r="H13" i="1"/>
  <c r="P13" i="1" s="1"/>
  <c r="G13" i="1"/>
  <c r="M13" i="1" s="1"/>
  <c r="H12" i="1"/>
  <c r="P12" i="1" s="1"/>
  <c r="G12" i="1"/>
  <c r="H11" i="1"/>
  <c r="J11" i="1" s="1"/>
  <c r="N11" i="1"/>
  <c r="G9" i="1"/>
  <c r="M9" i="1" s="1"/>
  <c r="M11" i="1"/>
  <c r="G10" i="1"/>
  <c r="M10" i="1" s="1"/>
  <c r="H10" i="1"/>
  <c r="F9" i="1"/>
  <c r="H9" i="1" s="1"/>
  <c r="G8" i="1"/>
  <c r="H8" i="1"/>
  <c r="G2" i="1"/>
  <c r="M2" i="1" s="1"/>
  <c r="H2" i="1"/>
  <c r="H4" i="1"/>
  <c r="H3" i="1"/>
  <c r="H6" i="1"/>
  <c r="H5" i="1"/>
  <c r="G7" i="1"/>
  <c r="M7" i="1" s="1"/>
  <c r="E7" i="1"/>
  <c r="H7" i="1" s="1"/>
  <c r="G6" i="1"/>
  <c r="M6" i="1" s="1"/>
  <c r="G4" i="1"/>
  <c r="M4" i="1" s="1"/>
  <c r="G5" i="1"/>
  <c r="M5" i="1" s="1"/>
  <c r="G3" i="1"/>
  <c r="M3" i="1" s="1"/>
  <c r="Q20" i="1" l="1"/>
  <c r="R20" i="1" s="1"/>
  <c r="S20" i="1" s="1"/>
  <c r="J19" i="1"/>
  <c r="O19" i="1"/>
  <c r="M19" i="1"/>
  <c r="Q19" i="1" s="1"/>
  <c r="R19" i="1" s="1"/>
  <c r="S19" i="1" s="1"/>
  <c r="J16" i="1"/>
  <c r="N18" i="1"/>
  <c r="O11" i="1"/>
  <c r="J21" i="1"/>
  <c r="I22" i="1"/>
  <c r="M22" i="1"/>
  <c r="Q22" i="1" s="1"/>
  <c r="J22" i="1"/>
  <c r="N22" i="1"/>
  <c r="M17" i="1"/>
  <c r="I17" i="1"/>
  <c r="I21" i="1"/>
  <c r="N21" i="1"/>
  <c r="P21" i="1"/>
  <c r="Q21" i="1" s="1"/>
  <c r="R21" i="1" s="1"/>
  <c r="S21" i="1" s="1"/>
  <c r="O18" i="1"/>
  <c r="P18" i="1"/>
  <c r="Q18" i="1" s="1"/>
  <c r="J18" i="1"/>
  <c r="I18" i="1"/>
  <c r="O17" i="1"/>
  <c r="P17" i="1"/>
  <c r="J17" i="1"/>
  <c r="I16" i="1"/>
  <c r="P16" i="1"/>
  <c r="Q16" i="1" s="1"/>
  <c r="N15" i="1"/>
  <c r="I15" i="1"/>
  <c r="J15" i="1"/>
  <c r="P15" i="1"/>
  <c r="Q15" i="1" s="1"/>
  <c r="O15" i="1"/>
  <c r="N14" i="1"/>
  <c r="N9" i="1"/>
  <c r="O14" i="1"/>
  <c r="I13" i="1"/>
  <c r="O13" i="1"/>
  <c r="J13" i="1"/>
  <c r="I14" i="1"/>
  <c r="J14" i="1"/>
  <c r="O12" i="1"/>
  <c r="N10" i="1"/>
  <c r="N13" i="1"/>
  <c r="Q14" i="1"/>
  <c r="P11" i="1"/>
  <c r="Q11" i="1" s="1"/>
  <c r="Q13" i="1"/>
  <c r="M12" i="1"/>
  <c r="Q12" i="1" s="1"/>
  <c r="I12" i="1"/>
  <c r="J12" i="1"/>
  <c r="N12" i="1"/>
  <c r="I11" i="1"/>
  <c r="O10" i="1"/>
  <c r="P10" i="1"/>
  <c r="Q10" i="1" s="1"/>
  <c r="J10" i="1"/>
  <c r="N8" i="1"/>
  <c r="M8" i="1"/>
  <c r="I10" i="1"/>
  <c r="I9" i="1"/>
  <c r="J9" i="1"/>
  <c r="O9" i="1"/>
  <c r="P9" i="1"/>
  <c r="Q9" i="1" s="1"/>
  <c r="P8" i="1"/>
  <c r="O8" i="1"/>
  <c r="I8" i="1"/>
  <c r="J8" i="1"/>
  <c r="I5" i="1"/>
  <c r="J3" i="1"/>
  <c r="I3" i="1"/>
  <c r="J4" i="1"/>
  <c r="I4" i="1"/>
  <c r="J2" i="1"/>
  <c r="I2" i="1"/>
  <c r="I6" i="1"/>
  <c r="I7" i="1"/>
  <c r="J6" i="1"/>
  <c r="J7" i="1"/>
  <c r="J5" i="1"/>
  <c r="N7" i="1"/>
  <c r="O7" i="1"/>
  <c r="P7" i="1"/>
  <c r="Q7" i="1" s="1"/>
  <c r="N5" i="1"/>
  <c r="N4" i="1"/>
  <c r="N3" i="1"/>
  <c r="N2" i="1"/>
  <c r="N6" i="1"/>
  <c r="U20" i="1" l="1"/>
  <c r="U19" i="1"/>
  <c r="R18" i="1"/>
  <c r="S18" i="1" s="1"/>
  <c r="R22" i="1"/>
  <c r="S22" i="1" s="1"/>
  <c r="Q17" i="1"/>
  <c r="R17" i="1" s="1"/>
  <c r="U22" i="1"/>
  <c r="U21" i="1"/>
  <c r="R16" i="1"/>
  <c r="S16" i="1" s="1"/>
  <c r="S17" i="1"/>
  <c r="U17" i="1"/>
  <c r="R14" i="1"/>
  <c r="U14" i="1" s="1"/>
  <c r="R13" i="1"/>
  <c r="S13" i="1" s="1"/>
  <c r="R15" i="1"/>
  <c r="S15" i="1" s="1"/>
  <c r="R11" i="1"/>
  <c r="R12" i="1"/>
  <c r="Q8" i="1"/>
  <c r="R8" i="1" s="1"/>
  <c r="R10" i="1"/>
  <c r="R9" i="1"/>
  <c r="R7" i="1"/>
  <c r="P4" i="1"/>
  <c r="Q4" i="1" s="1"/>
  <c r="O4" i="1"/>
  <c r="O6" i="1"/>
  <c r="P6" i="1"/>
  <c r="Q6" i="1" s="1"/>
  <c r="O5" i="1"/>
  <c r="P5" i="1"/>
  <c r="Q5" i="1" s="1"/>
  <c r="O2" i="1"/>
  <c r="P2" i="1"/>
  <c r="Q2" i="1" s="1"/>
  <c r="P3" i="1"/>
  <c r="Q3" i="1" s="1"/>
  <c r="O3" i="1"/>
  <c r="U18" i="1" l="1"/>
  <c r="S14" i="1"/>
  <c r="U16" i="1"/>
  <c r="U15" i="1"/>
  <c r="U13" i="1"/>
  <c r="S9" i="1"/>
  <c r="U9" i="1"/>
  <c r="S11" i="1"/>
  <c r="U11" i="1"/>
  <c r="S10" i="1"/>
  <c r="U10" i="1"/>
  <c r="S8" i="1"/>
  <c r="U8" i="1"/>
  <c r="S12" i="1"/>
  <c r="U12" i="1"/>
  <c r="S7" i="1"/>
  <c r="U7" i="1"/>
  <c r="R3" i="1"/>
  <c r="R5" i="1"/>
  <c r="R2" i="1"/>
  <c r="R6" i="1"/>
  <c r="R4" i="1"/>
  <c r="S5" i="1" l="1"/>
  <c r="U5" i="1"/>
  <c r="S2" i="1"/>
  <c r="U2" i="1"/>
  <c r="S3" i="1"/>
  <c r="U3" i="1"/>
  <c r="S4" i="1"/>
  <c r="U4" i="1"/>
  <c r="S6" i="1"/>
  <c r="U6" i="1"/>
</calcChain>
</file>

<file path=xl/sharedStrings.xml><?xml version="1.0" encoding="utf-8"?>
<sst xmlns="http://schemas.openxmlformats.org/spreadsheetml/2006/main" count="21" uniqueCount="21">
  <si>
    <t>cf</t>
  </si>
  <si>
    <t>fa</t>
  </si>
  <si>
    <t>Both &gt; 0.5</t>
  </si>
  <si>
    <t>Both &lt; 0.5</t>
  </si>
  <si>
    <t>Both &gt; 0.5 AND cf &gt; fa</t>
  </si>
  <si>
    <t>Both &lt; 0.5 AND cf &lt; fa</t>
  </si>
  <si>
    <t>Both &lt; 0.5 AND cf &gt; fa</t>
  </si>
  <si>
    <t>Both &gt; 0.5 AND cf &lt; fa</t>
  </si>
  <si>
    <t>cf &lt; fa</t>
  </si>
  <si>
    <t>cf &gt; fa</t>
  </si>
  <si>
    <t>fa &gt; 0.5</t>
  </si>
  <si>
    <t>cf &gt; 0.5</t>
  </si>
  <si>
    <t>IS_NEGATIVE</t>
  </si>
  <si>
    <t>IS_POSITIVE</t>
  </si>
  <si>
    <t>cf &lt; 0.5</t>
  </si>
  <si>
    <t>fa &lt; 0.5</t>
  </si>
  <si>
    <t>IS_FLIP</t>
  </si>
  <si>
    <t>IS_POSITIVE_NON_FLIP</t>
  </si>
  <si>
    <t>IS_NOT_FLIP</t>
  </si>
  <si>
    <t>AbsDiff</t>
  </si>
  <si>
    <t>Cdiff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</si>
</sst>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4D95A-9C62-4031-A916-45889ABC046E}" name="Table1" displayName="Table1" ref="A1:U22" totalsRowShown="0">
  <autoFilter ref="A1:U22" xr:uid="{50D4D95A-9C62-4031-A916-45889ABC046E}"/>
  <tableColumns count="21">
    <tableColumn id="1" xr3:uid="{ABFEC341-7CDA-4857-A3F5-A2AD143F22EF}" name="cf"/>
    <tableColumn id="2" xr3:uid="{DD2D512B-F746-4B16-94A0-77A3A335EF84}" name="fa"/>
    <tableColumn id="3" xr3:uid="{44597E88-7C83-4DB2-B729-826A85A774C5}" name="cf &gt; 0.5">
      <calculatedColumnFormula>Table1[[#This Row],[cf]]&gt;0.5</calculatedColumnFormula>
    </tableColumn>
    <tableColumn id="4" xr3:uid="{656D130F-B8B1-4B5F-87EE-7213C5289407}" name="fa &gt; 0.5">
      <calculatedColumnFormula>Table1[[#This Row],[fa]]&gt;0.5</calculatedColumnFormula>
    </tableColumn>
    <tableColumn id="15" xr3:uid="{831E76F8-6E1E-49EC-A4ED-D6707034C9B5}" name="cf &lt; 0.5">
      <calculatedColumnFormula>NOT(Table1[[#This Row],[cf &gt; 0.5]])</calculatedColumnFormula>
    </tableColumn>
    <tableColumn id="16" xr3:uid="{979E18AF-4F2D-43F4-97A6-DF54498B8A1C}" name="fa &lt; 0.5">
      <calculatedColumnFormula>NOT(Table1[[#This Row],[fa &gt; 0.5]])</calculatedColumnFormula>
    </tableColumn>
    <tableColumn id="5" xr3:uid="{C4824BC1-80BC-47A2-849A-A6F592158167}" name="Both &gt; 0.5">
      <calculatedColumnFormula>AND(Table1[[#This Row],[cf &gt; 0.5]],Table1[[#This Row],[fa &gt; 0.5]])</calculatedColumnFormula>
    </tableColumn>
    <tableColumn id="6" xr3:uid="{876AFF9C-B5AA-4260-AB68-508ACDFD7153}" name="Both &lt; 0.5">
      <calculatedColumnFormula>AND(Table1[[#This Row],[cf &lt; 0.5]],Table1[[#This Row],[fa &lt; 0.5]])</calculatedColumnFormula>
    </tableColumn>
    <tableColumn id="18" xr3:uid="{32FCEBC7-7355-4004-BB4C-5C357329C62F}" name="IS_FLIP">
      <calculatedColumnFormula>NOT(OR(Table1[[#This Row],[Both &gt; 0.5]],Table1[[#This Row],[Both &lt; 0.5]]))</calculatedColumnFormula>
    </tableColumn>
    <tableColumn id="14" xr3:uid="{7F2C03E9-2353-46F4-8664-9EE3121042EF}" name="IS_NOT_FLIP">
      <calculatedColumnFormula>OR(Table1[[#This Row],[Both &gt; 0.5]],Table1[[#This Row],[Both &lt; 0.5]])</calculatedColumnFormula>
    </tableColumn>
    <tableColumn id="7" xr3:uid="{42084C17-78CD-4ECF-99BB-4F8E223F410B}" name="cf &gt; fa">
      <calculatedColumnFormula>Table1[[#This Row],[cf]]&gt;Table1[[#This Row],[fa]]</calculatedColumnFormula>
    </tableColumn>
    <tableColumn id="8" xr3:uid="{0BED4BCD-60A1-4E03-BABF-084998E1D860}" name="cf &lt; fa">
      <calculatedColumnFormula>NOT(Table1[[#This Row],[cf &gt; fa]])</calculatedColumnFormula>
    </tableColumn>
    <tableColumn id="9" xr3:uid="{F0152C4E-0CDA-427E-A2B6-F4EB406CA765}" name="Both &gt; 0.5 AND cf &lt; fa">
      <calculatedColumnFormula>AND(Table1[[#This Row],[Both &gt; 0.5]],Table1[[#This Row],[cf &lt; fa]])</calculatedColumnFormula>
    </tableColumn>
    <tableColumn id="10" xr3:uid="{3D47E38A-F609-4B13-81BC-E593AE4F5FB4}" name="Both &gt; 0.5 AND cf &gt; fa" dataDxfId="2">
      <calculatedColumnFormula>AND(Table1[[#This Row],[Both &gt; 0.5]],Table1[[#This Row],[cf &gt; fa]])</calculatedColumnFormula>
    </tableColumn>
    <tableColumn id="11" xr3:uid="{40CEC7D8-77AB-4884-8420-E9BE4FD4049A}" name="Both &lt; 0.5 AND cf &lt; fa">
      <calculatedColumnFormula>AND(Table1[[#This Row],[Both &lt; 0.5]],Table1[[#This Row],[cf &lt; fa]])</calculatedColumnFormula>
    </tableColumn>
    <tableColumn id="12" xr3:uid="{7592D3FF-64D4-4AE0-B026-8F2C5C39021D}" name="Both &lt; 0.5 AND cf &gt; fa">
      <calculatedColumnFormula>AND(Table1[[#This Row],[Both &lt; 0.5]],Table1[[#This Row],[cf &gt; fa]])</calculatedColumnFormula>
    </tableColumn>
    <tableColumn id="13" xr3:uid="{9CEBAC37-2165-4B7F-97F3-53C61A092F3A}" name="IS_POSITIVE_NON_FLIP" dataDxfId="0">
      <calculatedColumnFormula>OR(Table1[[#This Row],[Both &gt; 0.5 AND cf &lt; fa]],Table1[[#This Row],[Both &lt; 0.5 AND cf &gt; fa]])</calculatedColumnFormula>
    </tableColumn>
    <tableColumn id="19" xr3:uid="{E7D960F5-5CD6-4571-A15C-51743D6901D6}" name="IS_POSITIVE">
      <calculatedColumnFormula>OR(Table1[[#This Row],[IS_POSITIVE_NON_FLIP]],Table1[[#This Row],[IS_FLIP]])</calculatedColumnFormula>
    </tableColumn>
    <tableColumn id="20" xr3:uid="{102812DE-3C7F-42AB-84F1-A08224A34475}" name="IS_NEGATIVE" dataDxfId="1">
      <calculatedColumnFormula>NOT(Table1[[#This Row],[IS_POSITIVE]])</calculatedColumnFormula>
    </tableColumn>
    <tableColumn id="21" xr3:uid="{BD1C221C-4C5C-42F3-A077-71FE4C87A819}" name="AbsDiff">
      <calculatedColumnFormula>ABS(Table1[[#This Row],[fa]]-Table1[[#This Row],[cf]])</calculatedColumnFormula>
    </tableColumn>
    <tableColumn id="22" xr3:uid="{C2A88CF9-498D-4DD9-B7AA-FDC3ECB4A111}" name="Cdiff">
      <calculatedColumnFormula>Table1[[#This Row],[AbsDiff]]*IF(Table1[[#This Row],[IS_POSITIVE]], 1,-1)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8190-8458-4E64-BE40-8368BA8DAB43}">
  <dimension ref="A1:U22"/>
  <sheetViews>
    <sheetView tabSelected="1" topLeftCell="I1" workbookViewId="0">
      <selection activeCell="N15" sqref="N15"/>
    </sheetView>
  </sheetViews>
  <sheetFormatPr defaultRowHeight="15" x14ac:dyDescent="0.25"/>
  <cols>
    <col min="1" max="2" width="19.85546875" customWidth="1"/>
    <col min="5" max="6" width="11.85546875" customWidth="1"/>
    <col min="7" max="14" width="19.85546875" customWidth="1"/>
    <col min="15" max="17" width="25" customWidth="1"/>
    <col min="18" max="18" width="24.42578125" customWidth="1"/>
    <col min="19" max="19" width="20.28515625" customWidth="1"/>
  </cols>
  <sheetData>
    <row r="1" spans="1:21" x14ac:dyDescent="0.25">
      <c r="A1" t="s">
        <v>0</v>
      </c>
      <c r="B1" t="s">
        <v>1</v>
      </c>
      <c r="C1" t="s">
        <v>11</v>
      </c>
      <c r="D1" t="s">
        <v>10</v>
      </c>
      <c r="E1" t="s">
        <v>14</v>
      </c>
      <c r="F1" t="s">
        <v>15</v>
      </c>
      <c r="G1" t="s">
        <v>2</v>
      </c>
      <c r="H1" t="s">
        <v>3</v>
      </c>
      <c r="I1" t="s">
        <v>16</v>
      </c>
      <c r="J1" t="s">
        <v>18</v>
      </c>
      <c r="K1" t="s">
        <v>9</v>
      </c>
      <c r="L1" t="s">
        <v>8</v>
      </c>
      <c r="M1" t="s">
        <v>7</v>
      </c>
      <c r="N1" t="s">
        <v>4</v>
      </c>
      <c r="O1" t="s">
        <v>5</v>
      </c>
      <c r="P1" t="s">
        <v>6</v>
      </c>
      <c r="Q1" t="s">
        <v>17</v>
      </c>
      <c r="R1" t="s">
        <v>13</v>
      </c>
      <c r="S1" t="s">
        <v>12</v>
      </c>
      <c r="T1" t="s">
        <v>19</v>
      </c>
      <c r="U1" t="s">
        <v>20</v>
      </c>
    </row>
    <row r="2" spans="1:21" x14ac:dyDescent="0.25">
      <c r="A2">
        <v>0.4</v>
      </c>
      <c r="B2">
        <v>0.2</v>
      </c>
      <c r="C2" t="b">
        <f>Table1[[#This Row],[cf]]&gt;0.5</f>
        <v>0</v>
      </c>
      <c r="D2" t="b">
        <f>Table1[[#This Row],[fa]]&gt;0.5</f>
        <v>0</v>
      </c>
      <c r="E2" t="b">
        <f>NOT(Table1[[#This Row],[cf &gt; 0.5]])</f>
        <v>1</v>
      </c>
      <c r="F2" t="b">
        <f>NOT(Table1[[#This Row],[fa &gt; 0.5]])</f>
        <v>1</v>
      </c>
      <c r="G2" t="b">
        <f>AND(Table1[[#This Row],[cf &gt; 0.5]],Table1[[#This Row],[fa &gt; 0.5]])</f>
        <v>0</v>
      </c>
      <c r="H2" t="b">
        <f>AND(Table1[[#This Row],[cf &lt; 0.5]],Table1[[#This Row],[fa &lt; 0.5]])</f>
        <v>1</v>
      </c>
      <c r="I2" t="b">
        <f>NOT(OR(Table1[[#This Row],[Both &gt; 0.5]],Table1[[#This Row],[Both &lt; 0.5]]))</f>
        <v>0</v>
      </c>
      <c r="J2" t="b">
        <f>OR(Table1[[#This Row],[Both &gt; 0.5]],Table1[[#This Row],[Both &lt; 0.5]])</f>
        <v>1</v>
      </c>
      <c r="K2" t="b">
        <f>Table1[[#This Row],[cf]]&gt;Table1[[#This Row],[fa]]</f>
        <v>1</v>
      </c>
      <c r="L2" t="b">
        <f>NOT(Table1[[#This Row],[cf &gt; fa]])</f>
        <v>0</v>
      </c>
      <c r="M2" t="b">
        <f>AND(Table1[[#This Row],[Both &gt; 0.5]],Table1[[#This Row],[cf &lt; fa]])</f>
        <v>0</v>
      </c>
      <c r="N2" t="b">
        <f>AND(Table1[[#This Row],[Both &gt; 0.5]],Table1[[#This Row],[cf &gt; fa]])</f>
        <v>0</v>
      </c>
      <c r="O2" t="b">
        <f>AND(Table1[[#This Row],[Both &lt; 0.5]],Table1[[#This Row],[cf &lt; fa]])</f>
        <v>0</v>
      </c>
      <c r="P2" t="b">
        <f>AND(Table1[[#This Row],[Both &lt; 0.5]],Table1[[#This Row],[cf &gt; fa]])</f>
        <v>1</v>
      </c>
      <c r="Q2" t="b">
        <f>OR(Table1[[#This Row],[Both &gt; 0.5 AND cf &lt; fa]],Table1[[#This Row],[Both &lt; 0.5 AND cf &gt; fa]])</f>
        <v>1</v>
      </c>
      <c r="R2" t="b">
        <f>OR(Table1[[#This Row],[IS_POSITIVE_NON_FLIP]],Table1[[#This Row],[IS_FLIP]])</f>
        <v>1</v>
      </c>
      <c r="S2" t="b">
        <f>NOT(Table1[[#This Row],[IS_POSITIVE]])</f>
        <v>0</v>
      </c>
      <c r="T2">
        <f>ABS(Table1[[#This Row],[fa]]-Table1[[#This Row],[cf]])</f>
        <v>0.2</v>
      </c>
      <c r="U2">
        <f>Table1[[#This Row],[AbsDiff]]*IF(Table1[[#This Row],[IS_POSITIVE]], 1,-1)</f>
        <v>0.2</v>
      </c>
    </row>
    <row r="3" spans="1:21" x14ac:dyDescent="0.25">
      <c r="A3">
        <v>0.3</v>
      </c>
      <c r="B3">
        <v>0.4</v>
      </c>
      <c r="C3" t="b">
        <f>Table1[[#This Row],[cf]]&gt;0.5</f>
        <v>0</v>
      </c>
      <c r="D3" t="b">
        <f>Table1[[#This Row],[fa]]&gt;0.5</f>
        <v>0</v>
      </c>
      <c r="E3" t="b">
        <f>NOT(Table1[[#This Row],[cf &gt; 0.5]])</f>
        <v>1</v>
      </c>
      <c r="F3" t="b">
        <f>NOT(Table1[[#This Row],[fa &gt; 0.5]])</f>
        <v>1</v>
      </c>
      <c r="G3" t="b">
        <f>AND(Table1[[#This Row],[cf &gt; 0.5]],Table1[[#This Row],[fa &gt; 0.5]])</f>
        <v>0</v>
      </c>
      <c r="H3" t="b">
        <f>AND(Table1[[#This Row],[cf &lt; 0.5]],Table1[[#This Row],[fa &lt; 0.5]])</f>
        <v>1</v>
      </c>
      <c r="I3" t="b">
        <f>NOT(OR(Table1[[#This Row],[Both &gt; 0.5]],Table1[[#This Row],[Both &lt; 0.5]]))</f>
        <v>0</v>
      </c>
      <c r="J3" t="b">
        <f>OR(Table1[[#This Row],[Both &gt; 0.5]],Table1[[#This Row],[Both &lt; 0.5]])</f>
        <v>1</v>
      </c>
      <c r="K3" t="b">
        <f>Table1[[#This Row],[cf]]&gt;Table1[[#This Row],[fa]]</f>
        <v>0</v>
      </c>
      <c r="L3" t="b">
        <f>NOT(Table1[[#This Row],[cf &gt; fa]])</f>
        <v>1</v>
      </c>
      <c r="M3" t="b">
        <f>AND(Table1[[#This Row],[Both &gt; 0.5]],Table1[[#This Row],[cf &lt; fa]])</f>
        <v>0</v>
      </c>
      <c r="N3" t="b">
        <f>AND(Table1[[#This Row],[Both &gt; 0.5]],Table1[[#This Row],[cf &gt; fa]])</f>
        <v>0</v>
      </c>
      <c r="O3" t="b">
        <f>AND(Table1[[#This Row],[Both &lt; 0.5]],Table1[[#This Row],[cf &lt; fa]])</f>
        <v>1</v>
      </c>
      <c r="P3" t="b">
        <f>AND(Table1[[#This Row],[Both &lt; 0.5]],Table1[[#This Row],[cf &gt; fa]])</f>
        <v>0</v>
      </c>
      <c r="Q3" t="b">
        <f>OR(Table1[[#This Row],[Both &gt; 0.5 AND cf &lt; fa]],Table1[[#This Row],[Both &lt; 0.5 AND cf &gt; fa]])</f>
        <v>0</v>
      </c>
      <c r="R3" t="b">
        <f>OR(Table1[[#This Row],[IS_POSITIVE_NON_FLIP]],Table1[[#This Row],[IS_FLIP]])</f>
        <v>0</v>
      </c>
      <c r="S3" t="b">
        <f>NOT(Table1[[#This Row],[IS_POSITIVE]])</f>
        <v>1</v>
      </c>
      <c r="T3">
        <f>ABS(Table1[[#This Row],[fa]]-Table1[[#This Row],[cf]])</f>
        <v>0.10000000000000003</v>
      </c>
      <c r="U3">
        <f>Table1[[#This Row],[AbsDiff]]*IF(Table1[[#This Row],[IS_POSITIVE]], 1,-1)</f>
        <v>-0.10000000000000003</v>
      </c>
    </row>
    <row r="4" spans="1:21" x14ac:dyDescent="0.25">
      <c r="A4">
        <v>0.4</v>
      </c>
      <c r="B4">
        <v>0.6</v>
      </c>
      <c r="C4" t="b">
        <f>Table1[[#This Row],[cf]]&gt;0.5</f>
        <v>0</v>
      </c>
      <c r="D4" t="b">
        <f>Table1[[#This Row],[fa]]&gt;0.5</f>
        <v>1</v>
      </c>
      <c r="E4" t="b">
        <f>NOT(Table1[[#This Row],[cf &gt; 0.5]])</f>
        <v>1</v>
      </c>
      <c r="F4" t="b">
        <f>NOT(Table1[[#This Row],[fa &gt; 0.5]])</f>
        <v>0</v>
      </c>
      <c r="G4" t="b">
        <f>AND(Table1[[#This Row],[cf &gt; 0.5]],Table1[[#This Row],[fa &gt; 0.5]])</f>
        <v>0</v>
      </c>
      <c r="H4" t="b">
        <f>AND(Table1[[#This Row],[cf &lt; 0.5]],Table1[[#This Row],[fa &lt; 0.5]])</f>
        <v>0</v>
      </c>
      <c r="I4" t="b">
        <f>NOT(OR(Table1[[#This Row],[Both &gt; 0.5]],Table1[[#This Row],[Both &lt; 0.5]]))</f>
        <v>1</v>
      </c>
      <c r="J4" t="b">
        <f>OR(Table1[[#This Row],[Both &gt; 0.5]],Table1[[#This Row],[Both &lt; 0.5]])</f>
        <v>0</v>
      </c>
      <c r="K4" t="b">
        <f>Table1[[#This Row],[cf]]&gt;Table1[[#This Row],[fa]]</f>
        <v>0</v>
      </c>
      <c r="L4" t="b">
        <f>NOT(Table1[[#This Row],[cf &gt; fa]])</f>
        <v>1</v>
      </c>
      <c r="M4" t="b">
        <f>AND(Table1[[#This Row],[Both &gt; 0.5]],Table1[[#This Row],[cf &lt; fa]])</f>
        <v>0</v>
      </c>
      <c r="N4" t="b">
        <f>AND(Table1[[#This Row],[Both &gt; 0.5]],Table1[[#This Row],[cf &gt; fa]])</f>
        <v>0</v>
      </c>
      <c r="O4" t="b">
        <f>AND(Table1[[#This Row],[Both &lt; 0.5]],Table1[[#This Row],[cf &lt; fa]])</f>
        <v>0</v>
      </c>
      <c r="P4" t="b">
        <f>AND(Table1[[#This Row],[Both &lt; 0.5]],Table1[[#This Row],[cf &gt; fa]])</f>
        <v>0</v>
      </c>
      <c r="Q4" t="b">
        <f>OR(Table1[[#This Row],[Both &gt; 0.5 AND cf &lt; fa]],Table1[[#This Row],[Both &lt; 0.5 AND cf &gt; fa]])</f>
        <v>0</v>
      </c>
      <c r="R4" t="b">
        <f>OR(Table1[[#This Row],[IS_POSITIVE_NON_FLIP]],Table1[[#This Row],[IS_FLIP]])</f>
        <v>1</v>
      </c>
      <c r="S4" t="b">
        <f>NOT(Table1[[#This Row],[IS_POSITIVE]])</f>
        <v>0</v>
      </c>
      <c r="T4">
        <f>ABS(Table1[[#This Row],[fa]]-Table1[[#This Row],[cf]])</f>
        <v>0.19999999999999996</v>
      </c>
      <c r="U4">
        <f>Table1[[#This Row],[AbsDiff]]*IF(Table1[[#This Row],[IS_POSITIVE]], 1,-1)</f>
        <v>0.19999999999999996</v>
      </c>
    </row>
    <row r="5" spans="1:21" x14ac:dyDescent="0.25">
      <c r="A5">
        <v>0.7</v>
      </c>
      <c r="B5">
        <v>0.4</v>
      </c>
      <c r="C5" t="b">
        <f>Table1[[#This Row],[cf]]&gt;0.5</f>
        <v>1</v>
      </c>
      <c r="D5" t="b">
        <f>Table1[[#This Row],[fa]]&gt;0.5</f>
        <v>0</v>
      </c>
      <c r="E5" t="b">
        <f>NOT(Table1[[#This Row],[cf &gt; 0.5]])</f>
        <v>0</v>
      </c>
      <c r="F5" t="b">
        <f>NOT(Table1[[#This Row],[fa &gt; 0.5]])</f>
        <v>1</v>
      </c>
      <c r="G5" t="b">
        <f>AND(Table1[[#This Row],[cf &gt; 0.5]],Table1[[#This Row],[fa &gt; 0.5]])</f>
        <v>0</v>
      </c>
      <c r="H5" t="b">
        <f>AND(Table1[[#This Row],[cf &lt; 0.5]],Table1[[#This Row],[fa &lt; 0.5]])</f>
        <v>0</v>
      </c>
      <c r="I5" t="b">
        <f>NOT(OR(Table1[[#This Row],[Both &gt; 0.5]],Table1[[#This Row],[Both &lt; 0.5]]))</f>
        <v>1</v>
      </c>
      <c r="J5" t="b">
        <f>OR(Table1[[#This Row],[Both &gt; 0.5]],Table1[[#This Row],[Both &lt; 0.5]])</f>
        <v>0</v>
      </c>
      <c r="K5" t="b">
        <f>Table1[[#This Row],[cf]]&gt;Table1[[#This Row],[fa]]</f>
        <v>1</v>
      </c>
      <c r="L5" t="b">
        <f>NOT(Table1[[#This Row],[cf &gt; fa]])</f>
        <v>0</v>
      </c>
      <c r="M5" t="b">
        <f>AND(Table1[[#This Row],[Both &gt; 0.5]],Table1[[#This Row],[cf &lt; fa]])</f>
        <v>0</v>
      </c>
      <c r="N5" t="b">
        <f>AND(Table1[[#This Row],[Both &gt; 0.5]],Table1[[#This Row],[cf &gt; fa]])</f>
        <v>0</v>
      </c>
      <c r="O5" t="b">
        <f>AND(Table1[[#This Row],[Both &lt; 0.5]],Table1[[#This Row],[cf &lt; fa]])</f>
        <v>0</v>
      </c>
      <c r="P5" t="b">
        <f>AND(Table1[[#This Row],[Both &lt; 0.5]],Table1[[#This Row],[cf &gt; fa]])</f>
        <v>0</v>
      </c>
      <c r="Q5" t="b">
        <f>OR(Table1[[#This Row],[Both &gt; 0.5 AND cf &lt; fa]],Table1[[#This Row],[Both &lt; 0.5 AND cf &gt; fa]])</f>
        <v>0</v>
      </c>
      <c r="R5" t="b">
        <f>OR(Table1[[#This Row],[IS_POSITIVE_NON_FLIP]],Table1[[#This Row],[IS_FLIP]])</f>
        <v>1</v>
      </c>
      <c r="S5" t="b">
        <f>NOT(Table1[[#This Row],[IS_POSITIVE]])</f>
        <v>0</v>
      </c>
      <c r="T5">
        <f>ABS(Table1[[#This Row],[fa]]-Table1[[#This Row],[cf]])</f>
        <v>0.29999999999999993</v>
      </c>
      <c r="U5">
        <f>Table1[[#This Row],[AbsDiff]]*IF(Table1[[#This Row],[IS_POSITIVE]], 1,-1)</f>
        <v>0.29999999999999993</v>
      </c>
    </row>
    <row r="6" spans="1:21" x14ac:dyDescent="0.25">
      <c r="A6">
        <v>0.65</v>
      </c>
      <c r="B6">
        <v>0.55000000000000004</v>
      </c>
      <c r="C6" t="b">
        <f>Table1[[#This Row],[cf]]&gt;0.5</f>
        <v>1</v>
      </c>
      <c r="D6" t="b">
        <f>Table1[[#This Row],[fa]]&gt;0.5</f>
        <v>1</v>
      </c>
      <c r="E6" t="b">
        <f>NOT(Table1[[#This Row],[cf &gt; 0.5]])</f>
        <v>0</v>
      </c>
      <c r="F6" t="b">
        <f>NOT(Table1[[#This Row],[fa &gt; 0.5]])</f>
        <v>0</v>
      </c>
      <c r="G6" t="b">
        <f>AND(Table1[[#This Row],[cf &gt; 0.5]],Table1[[#This Row],[fa &gt; 0.5]])</f>
        <v>1</v>
      </c>
      <c r="H6" t="b">
        <f>AND(Table1[[#This Row],[cf &lt; 0.5]],Table1[[#This Row],[fa &lt; 0.5]])</f>
        <v>0</v>
      </c>
      <c r="I6" t="b">
        <f>NOT(OR(Table1[[#This Row],[Both &gt; 0.5]],Table1[[#This Row],[Both &lt; 0.5]]))</f>
        <v>0</v>
      </c>
      <c r="J6" t="b">
        <f>OR(Table1[[#This Row],[Both &gt; 0.5]],Table1[[#This Row],[Both &lt; 0.5]])</f>
        <v>1</v>
      </c>
      <c r="K6" t="b">
        <f>Table1[[#This Row],[cf]]&gt;Table1[[#This Row],[fa]]</f>
        <v>1</v>
      </c>
      <c r="L6" t="b">
        <f>NOT(Table1[[#This Row],[cf &gt; fa]])</f>
        <v>0</v>
      </c>
      <c r="M6" t="b">
        <f>AND(Table1[[#This Row],[Both &gt; 0.5]],Table1[[#This Row],[cf &lt; fa]])</f>
        <v>0</v>
      </c>
      <c r="N6" t="b">
        <f>AND(Table1[[#This Row],[Both &gt; 0.5]],Table1[[#This Row],[cf &gt; fa]])</f>
        <v>1</v>
      </c>
      <c r="O6" t="b">
        <f>AND(Table1[[#This Row],[Both &lt; 0.5]],Table1[[#This Row],[cf &lt; fa]])</f>
        <v>0</v>
      </c>
      <c r="P6" t="b">
        <f>AND(Table1[[#This Row],[Both &lt; 0.5]],Table1[[#This Row],[cf &gt; fa]])</f>
        <v>0</v>
      </c>
      <c r="Q6" t="b">
        <f>OR(Table1[[#This Row],[Both &gt; 0.5 AND cf &lt; fa]],Table1[[#This Row],[Both &lt; 0.5 AND cf &gt; fa]])</f>
        <v>0</v>
      </c>
      <c r="R6" t="b">
        <f>OR(Table1[[#This Row],[IS_POSITIVE_NON_FLIP]],Table1[[#This Row],[IS_FLIP]])</f>
        <v>0</v>
      </c>
      <c r="S6" t="b">
        <f>NOT(Table1[[#This Row],[IS_POSITIVE]])</f>
        <v>1</v>
      </c>
      <c r="T6">
        <f>ABS(Table1[[#This Row],[fa]]-Table1[[#This Row],[cf]])</f>
        <v>9.9999999999999978E-2</v>
      </c>
      <c r="U6">
        <f>Table1[[#This Row],[AbsDiff]]*IF(Table1[[#This Row],[IS_POSITIVE]], 1,-1)</f>
        <v>-9.9999999999999978E-2</v>
      </c>
    </row>
    <row r="7" spans="1:21" x14ac:dyDescent="0.25">
      <c r="A7">
        <v>0.53</v>
      </c>
      <c r="B7">
        <v>0.75</v>
      </c>
      <c r="C7" t="b">
        <f>Table1[[#This Row],[cf]]&gt;0.5</f>
        <v>1</v>
      </c>
      <c r="D7" t="b">
        <f>Table1[[#This Row],[fa]]&gt;0.5</f>
        <v>1</v>
      </c>
      <c r="E7" t="b">
        <f>NOT(Table1[[#This Row],[cf &gt; 0.5]])</f>
        <v>0</v>
      </c>
      <c r="F7" t="b">
        <f>NOT(Table1[[#This Row],[fa &gt; 0.5]])</f>
        <v>0</v>
      </c>
      <c r="G7" t="b">
        <f>AND(Table1[[#This Row],[cf &gt; 0.5]],Table1[[#This Row],[fa &gt; 0.5]])</f>
        <v>1</v>
      </c>
      <c r="H7" t="b">
        <f>AND(Table1[[#This Row],[cf &lt; 0.5]],Table1[[#This Row],[fa &lt; 0.5]])</f>
        <v>0</v>
      </c>
      <c r="I7" t="b">
        <f>NOT(OR(Table1[[#This Row],[Both &gt; 0.5]],Table1[[#This Row],[Both &lt; 0.5]]))</f>
        <v>0</v>
      </c>
      <c r="J7" t="b">
        <f>OR(Table1[[#This Row],[Both &gt; 0.5]],Table1[[#This Row],[Both &lt; 0.5]])</f>
        <v>1</v>
      </c>
      <c r="K7" t="b">
        <f>Table1[[#This Row],[cf]]&gt;Table1[[#This Row],[fa]]</f>
        <v>0</v>
      </c>
      <c r="L7" t="b">
        <f>NOT(Table1[[#This Row],[cf &gt; fa]])</f>
        <v>1</v>
      </c>
      <c r="M7" t="b">
        <f>AND(Table1[[#This Row],[Both &gt; 0.5]],Table1[[#This Row],[cf &lt; fa]])</f>
        <v>1</v>
      </c>
      <c r="N7" t="b">
        <f>AND(Table1[[#This Row],[Both &gt; 0.5]],Table1[[#This Row],[cf &gt; fa]])</f>
        <v>0</v>
      </c>
      <c r="O7" t="b">
        <f>AND(Table1[[#This Row],[Both &lt; 0.5]],Table1[[#This Row],[cf &lt; fa]])</f>
        <v>0</v>
      </c>
      <c r="P7" t="b">
        <f>AND(Table1[[#This Row],[Both &lt; 0.5]],Table1[[#This Row],[cf &gt; fa]])</f>
        <v>0</v>
      </c>
      <c r="Q7" t="b">
        <f>OR(Table1[[#This Row],[Both &gt; 0.5 AND cf &lt; fa]],Table1[[#This Row],[Both &lt; 0.5 AND cf &gt; fa]])</f>
        <v>1</v>
      </c>
      <c r="R7" t="b">
        <f>OR(Table1[[#This Row],[IS_POSITIVE_NON_FLIP]],Table1[[#This Row],[IS_FLIP]])</f>
        <v>1</v>
      </c>
      <c r="S7" t="b">
        <f>NOT(Table1[[#This Row],[IS_POSITIVE]])</f>
        <v>0</v>
      </c>
      <c r="T7">
        <f>ABS(Table1[[#This Row],[fa]]-Table1[[#This Row],[cf]])</f>
        <v>0.21999999999999997</v>
      </c>
      <c r="U7">
        <f>Table1[[#This Row],[AbsDiff]]*IF(Table1[[#This Row],[IS_POSITIVE]], 1,-1)</f>
        <v>0.21999999999999997</v>
      </c>
    </row>
    <row r="8" spans="1:21" x14ac:dyDescent="0.25">
      <c r="A8">
        <v>0.28999999999999998</v>
      </c>
      <c r="B8">
        <v>0.28999999999999998</v>
      </c>
      <c r="C8" t="b">
        <f>Table1[[#This Row],[cf]]&gt;0.5</f>
        <v>0</v>
      </c>
      <c r="D8" t="b">
        <f>Table1[[#This Row],[fa]]&gt;0.5</f>
        <v>0</v>
      </c>
      <c r="E8" t="b">
        <f>NOT(Table1[[#This Row],[cf &gt; 0.5]])</f>
        <v>1</v>
      </c>
      <c r="F8" t="b">
        <f>NOT(Table1[[#This Row],[fa &gt; 0.5]])</f>
        <v>1</v>
      </c>
      <c r="G8" t="b">
        <f>AND(Table1[[#This Row],[cf &gt; 0.5]],Table1[[#This Row],[fa &gt; 0.5]])</f>
        <v>0</v>
      </c>
      <c r="H8" t="b">
        <f>AND(Table1[[#This Row],[cf &lt; 0.5]],Table1[[#This Row],[fa &lt; 0.5]])</f>
        <v>1</v>
      </c>
      <c r="I8" t="b">
        <f>NOT(OR(Table1[[#This Row],[Both &gt; 0.5]],Table1[[#This Row],[Both &lt; 0.5]]))</f>
        <v>0</v>
      </c>
      <c r="J8" t="b">
        <f>OR(Table1[[#This Row],[Both &gt; 0.5]],Table1[[#This Row],[Both &lt; 0.5]])</f>
        <v>1</v>
      </c>
      <c r="K8" t="b">
        <f>Table1[[#This Row],[cf]]&gt;Table1[[#This Row],[fa]]</f>
        <v>0</v>
      </c>
      <c r="L8" t="b">
        <f>NOT(Table1[[#This Row],[cf &gt; fa]])</f>
        <v>1</v>
      </c>
      <c r="M8" t="b">
        <f>AND(Table1[[#This Row],[Both &gt; 0.5]],Table1[[#This Row],[cf &lt; fa]])</f>
        <v>0</v>
      </c>
      <c r="N8" s="1" t="b">
        <f>AND(Table1[[#This Row],[Both &gt; 0.5]],Table1[[#This Row],[cf &gt; fa]])</f>
        <v>0</v>
      </c>
      <c r="O8" t="b">
        <f>AND(Table1[[#This Row],[Both &lt; 0.5]],Table1[[#This Row],[cf &lt; fa]])</f>
        <v>1</v>
      </c>
      <c r="P8" t="b">
        <f>AND(Table1[[#This Row],[Both &lt; 0.5]],Table1[[#This Row],[cf &gt; fa]])</f>
        <v>0</v>
      </c>
      <c r="Q8" t="b">
        <f>OR(Table1[[#This Row],[Both &gt; 0.5 AND cf &lt; fa]],Table1[[#This Row],[Both &lt; 0.5 AND cf &gt; fa]])</f>
        <v>0</v>
      </c>
      <c r="R8" t="b">
        <f>OR(Table1[[#This Row],[IS_POSITIVE_NON_FLIP]],Table1[[#This Row],[IS_FLIP]])</f>
        <v>0</v>
      </c>
      <c r="S8" s="1" t="b">
        <f>NOT(Table1[[#This Row],[IS_POSITIVE]])</f>
        <v>1</v>
      </c>
      <c r="T8">
        <f>ABS(Table1[[#This Row],[fa]]-Table1[[#This Row],[cf]])</f>
        <v>0</v>
      </c>
      <c r="U8">
        <f>Table1[[#This Row],[AbsDiff]]*IF(Table1[[#This Row],[IS_POSITIVE]], 1,-1)</f>
        <v>0</v>
      </c>
    </row>
    <row r="9" spans="1:21" x14ac:dyDescent="0.25">
      <c r="A9">
        <v>0.99</v>
      </c>
      <c r="B9">
        <v>0.28999999999999998</v>
      </c>
      <c r="C9" t="b">
        <f>Table1[[#This Row],[cf]]&gt;0.5</f>
        <v>1</v>
      </c>
      <c r="D9" t="b">
        <f>Table1[[#This Row],[fa]]&gt;0.5</f>
        <v>0</v>
      </c>
      <c r="E9" t="b">
        <f>NOT(Table1[[#This Row],[cf &gt; 0.5]])</f>
        <v>0</v>
      </c>
      <c r="F9" t="b">
        <f>NOT(Table1[[#This Row],[fa &gt; 0.5]])</f>
        <v>1</v>
      </c>
      <c r="G9" t="b">
        <f>AND(Table1[[#This Row],[cf &gt; 0.5]],Table1[[#This Row],[fa &gt; 0.5]])</f>
        <v>0</v>
      </c>
      <c r="H9" t="b">
        <f>AND(Table1[[#This Row],[cf &lt; 0.5]],Table1[[#This Row],[fa &lt; 0.5]])</f>
        <v>0</v>
      </c>
      <c r="I9" t="b">
        <f>NOT(OR(Table1[[#This Row],[Both &gt; 0.5]],Table1[[#This Row],[Both &lt; 0.5]]))</f>
        <v>1</v>
      </c>
      <c r="J9" t="b">
        <f>OR(Table1[[#This Row],[Both &gt; 0.5]],Table1[[#This Row],[Both &lt; 0.5]])</f>
        <v>0</v>
      </c>
      <c r="K9" t="b">
        <f>Table1[[#This Row],[cf]]&gt;Table1[[#This Row],[fa]]</f>
        <v>1</v>
      </c>
      <c r="L9" t="b">
        <f>NOT(Table1[[#This Row],[cf &gt; fa]])</f>
        <v>0</v>
      </c>
      <c r="M9" t="b">
        <f>AND(Table1[[#This Row],[Both &gt; 0.5]],Table1[[#This Row],[cf &lt; fa]])</f>
        <v>0</v>
      </c>
      <c r="N9" s="1" t="b">
        <f>AND(Table1[[#This Row],[Both &gt; 0.5]],Table1[[#This Row],[cf &gt; fa]])</f>
        <v>0</v>
      </c>
      <c r="O9" t="b">
        <f>AND(Table1[[#This Row],[Both &lt; 0.5]],Table1[[#This Row],[cf &lt; fa]])</f>
        <v>0</v>
      </c>
      <c r="P9" t="b">
        <f>AND(Table1[[#This Row],[Both &lt; 0.5]],Table1[[#This Row],[cf &gt; fa]])</f>
        <v>0</v>
      </c>
      <c r="Q9" t="b">
        <f>OR(Table1[[#This Row],[Both &gt; 0.5 AND cf &lt; fa]],Table1[[#This Row],[Both &lt; 0.5 AND cf &gt; fa]])</f>
        <v>0</v>
      </c>
      <c r="R9" t="b">
        <f>OR(Table1[[#This Row],[IS_POSITIVE_NON_FLIP]],Table1[[#This Row],[IS_FLIP]])</f>
        <v>1</v>
      </c>
      <c r="S9" s="1" t="b">
        <f>NOT(Table1[[#This Row],[IS_POSITIVE]])</f>
        <v>0</v>
      </c>
      <c r="T9">
        <f>ABS(Table1[[#This Row],[fa]]-Table1[[#This Row],[cf]])</f>
        <v>0.7</v>
      </c>
      <c r="U9">
        <f>Table1[[#This Row],[AbsDiff]]*IF(Table1[[#This Row],[IS_POSITIVE]], 1,-1)</f>
        <v>0.7</v>
      </c>
    </row>
    <row r="10" spans="1:21" x14ac:dyDescent="0.25">
      <c r="A10">
        <v>0.28799999999999998</v>
      </c>
      <c r="B10">
        <v>0.26800000000000002</v>
      </c>
      <c r="C10" t="b">
        <f>Table1[[#This Row],[cf]]&gt;0.5</f>
        <v>0</v>
      </c>
      <c r="D10" t="b">
        <f>Table1[[#This Row],[fa]]&gt;0.5</f>
        <v>0</v>
      </c>
      <c r="E10" t="b">
        <f>NOT(Table1[[#This Row],[cf &gt; 0.5]])</f>
        <v>1</v>
      </c>
      <c r="F10" t="b">
        <f>NOT(Table1[[#This Row],[fa &gt; 0.5]])</f>
        <v>1</v>
      </c>
      <c r="G10" t="b">
        <f>AND(Table1[[#This Row],[cf &gt; 0.5]],Table1[[#This Row],[fa &gt; 0.5]])</f>
        <v>0</v>
      </c>
      <c r="H10" t="b">
        <f>AND(Table1[[#This Row],[cf &lt; 0.5]],Table1[[#This Row],[fa &lt; 0.5]])</f>
        <v>1</v>
      </c>
      <c r="I10" t="b">
        <f>NOT(OR(Table1[[#This Row],[Both &gt; 0.5]],Table1[[#This Row],[Both &lt; 0.5]]))</f>
        <v>0</v>
      </c>
      <c r="J10" t="b">
        <f>OR(Table1[[#This Row],[Both &gt; 0.5]],Table1[[#This Row],[Both &lt; 0.5]])</f>
        <v>1</v>
      </c>
      <c r="K10" t="b">
        <f>Table1[[#This Row],[cf]]&gt;Table1[[#This Row],[fa]]</f>
        <v>1</v>
      </c>
      <c r="L10" t="b">
        <f>NOT(Table1[[#This Row],[cf &gt; fa]])</f>
        <v>0</v>
      </c>
      <c r="M10" t="b">
        <f>AND(Table1[[#This Row],[Both &gt; 0.5]],Table1[[#This Row],[cf &lt; fa]])</f>
        <v>0</v>
      </c>
      <c r="N10" s="1" t="b">
        <f>AND(Table1[[#This Row],[Both &gt; 0.5]],Table1[[#This Row],[cf &gt; fa]])</f>
        <v>0</v>
      </c>
      <c r="O10" t="b">
        <f>AND(Table1[[#This Row],[Both &lt; 0.5]],Table1[[#This Row],[cf &lt; fa]])</f>
        <v>0</v>
      </c>
      <c r="P10" t="b">
        <f>AND(Table1[[#This Row],[Both &lt; 0.5]],Table1[[#This Row],[cf &gt; fa]])</f>
        <v>1</v>
      </c>
      <c r="Q10" s="1" t="b">
        <f>OR(Table1[[#This Row],[Both &gt; 0.5 AND cf &lt; fa]],Table1[[#This Row],[Both &lt; 0.5 AND cf &gt; fa]])</f>
        <v>1</v>
      </c>
      <c r="R10" t="b">
        <f>OR(Table1[[#This Row],[IS_POSITIVE_NON_FLIP]],Table1[[#This Row],[IS_FLIP]])</f>
        <v>1</v>
      </c>
      <c r="S10" s="1" t="b">
        <f>NOT(Table1[[#This Row],[IS_POSITIVE]])</f>
        <v>0</v>
      </c>
      <c r="T10">
        <f>ABS(Table1[[#This Row],[fa]]-Table1[[#This Row],[cf]])</f>
        <v>1.9999999999999962E-2</v>
      </c>
      <c r="U10">
        <f>Table1[[#This Row],[AbsDiff]]*IF(Table1[[#This Row],[IS_POSITIVE]], 1,-1)</f>
        <v>1.9999999999999962E-2</v>
      </c>
    </row>
    <row r="11" spans="1:21" x14ac:dyDescent="0.25">
      <c r="A11">
        <v>0.99</v>
      </c>
      <c r="B11">
        <v>0.01</v>
      </c>
      <c r="C11" t="b">
        <f>Table1[[#This Row],[cf]]&gt;0.5</f>
        <v>1</v>
      </c>
      <c r="D11" t="b">
        <f>Table1[[#This Row],[fa]]&gt;0.5</f>
        <v>0</v>
      </c>
      <c r="E11" t="b">
        <f>NOT(Table1[[#This Row],[cf &gt; 0.5]])</f>
        <v>0</v>
      </c>
      <c r="F11" t="b">
        <f>NOT(Table1[[#This Row],[fa &gt; 0.5]])</f>
        <v>1</v>
      </c>
      <c r="G11" t="b">
        <f>AND(Table1[[#This Row],[cf &gt; 0.5]],Table1[[#This Row],[fa &gt; 0.5]])</f>
        <v>0</v>
      </c>
      <c r="H11" t="b">
        <f>AND(Table1[[#This Row],[cf &lt; 0.5]],Table1[[#This Row],[fa &lt; 0.5]])</f>
        <v>0</v>
      </c>
      <c r="I11" t="b">
        <f>NOT(OR(Table1[[#This Row],[Both &gt; 0.5]],Table1[[#This Row],[Both &lt; 0.5]]))</f>
        <v>1</v>
      </c>
      <c r="J11" t="b">
        <f>OR(Table1[[#This Row],[Both &gt; 0.5]],Table1[[#This Row],[Both &lt; 0.5]])</f>
        <v>0</v>
      </c>
      <c r="K11" t="b">
        <f>Table1[[#This Row],[cf]]&gt;Table1[[#This Row],[fa]]</f>
        <v>1</v>
      </c>
      <c r="L11" t="b">
        <f>NOT(Table1[[#This Row],[cf &gt; fa]])</f>
        <v>0</v>
      </c>
      <c r="M11" t="b">
        <f>AND(Table1[[#This Row],[Both &gt; 0.5]],Table1[[#This Row],[cf &lt; fa]])</f>
        <v>0</v>
      </c>
      <c r="N11" s="1" t="b">
        <f>AND(Table1[[#This Row],[Both &gt; 0.5]],Table1[[#This Row],[cf &gt; fa]])</f>
        <v>0</v>
      </c>
      <c r="O11" t="b">
        <f>AND(Table1[[#This Row],[Both &lt; 0.5]],Table1[[#This Row],[cf &lt; fa]])</f>
        <v>0</v>
      </c>
      <c r="P11" t="b">
        <f>AND(Table1[[#This Row],[Both &lt; 0.5]],Table1[[#This Row],[cf &gt; fa]])</f>
        <v>0</v>
      </c>
      <c r="Q11" s="1" t="b">
        <f>OR(Table1[[#This Row],[Both &gt; 0.5 AND cf &lt; fa]],Table1[[#This Row],[Both &lt; 0.5 AND cf &gt; fa]])</f>
        <v>0</v>
      </c>
      <c r="R11" t="b">
        <f>OR(Table1[[#This Row],[IS_POSITIVE_NON_FLIP]],Table1[[#This Row],[IS_FLIP]])</f>
        <v>1</v>
      </c>
      <c r="S11" s="1" t="b">
        <f>NOT(Table1[[#This Row],[IS_POSITIVE]])</f>
        <v>0</v>
      </c>
      <c r="T11">
        <f>ABS(Table1[[#This Row],[fa]]-Table1[[#This Row],[cf]])</f>
        <v>0.98</v>
      </c>
      <c r="U11">
        <f>Table1[[#This Row],[AbsDiff]]*IF(Table1[[#This Row],[IS_POSITIVE]], 1,-1)</f>
        <v>0.98</v>
      </c>
    </row>
    <row r="12" spans="1:21" x14ac:dyDescent="0.25">
      <c r="A12">
        <v>0.01</v>
      </c>
      <c r="B12">
        <v>0.99</v>
      </c>
      <c r="C12" t="b">
        <f>Table1[[#This Row],[cf]]&gt;0.5</f>
        <v>0</v>
      </c>
      <c r="D12" t="b">
        <f>Table1[[#This Row],[fa]]&gt;0.5</f>
        <v>1</v>
      </c>
      <c r="E12" t="b">
        <f>NOT(Table1[[#This Row],[cf &gt; 0.5]])</f>
        <v>1</v>
      </c>
      <c r="F12" t="b">
        <f>NOT(Table1[[#This Row],[fa &gt; 0.5]])</f>
        <v>0</v>
      </c>
      <c r="G12" t="b">
        <f>AND(Table1[[#This Row],[cf &gt; 0.5]],Table1[[#This Row],[fa &gt; 0.5]])</f>
        <v>0</v>
      </c>
      <c r="H12" t="b">
        <f>AND(Table1[[#This Row],[cf &lt; 0.5]],Table1[[#This Row],[fa &lt; 0.5]])</f>
        <v>0</v>
      </c>
      <c r="I12" t="b">
        <f>NOT(OR(Table1[[#This Row],[Both &gt; 0.5]],Table1[[#This Row],[Both &lt; 0.5]]))</f>
        <v>1</v>
      </c>
      <c r="J12" t="b">
        <f>OR(Table1[[#This Row],[Both &gt; 0.5]],Table1[[#This Row],[Both &lt; 0.5]])</f>
        <v>0</v>
      </c>
      <c r="K12" t="b">
        <f>Table1[[#This Row],[cf]]&gt;Table1[[#This Row],[fa]]</f>
        <v>0</v>
      </c>
      <c r="L12" t="b">
        <f>NOT(Table1[[#This Row],[cf &gt; fa]])</f>
        <v>1</v>
      </c>
      <c r="M12" t="b">
        <f>AND(Table1[[#This Row],[Both &gt; 0.5]],Table1[[#This Row],[cf &lt; fa]])</f>
        <v>0</v>
      </c>
      <c r="N12" s="1" t="b">
        <f>AND(Table1[[#This Row],[Both &gt; 0.5]],Table1[[#This Row],[cf &gt; fa]])</f>
        <v>0</v>
      </c>
      <c r="O12" t="b">
        <f>AND(Table1[[#This Row],[Both &lt; 0.5]],Table1[[#This Row],[cf &lt; fa]])</f>
        <v>0</v>
      </c>
      <c r="P12" t="b">
        <f>AND(Table1[[#This Row],[Both &lt; 0.5]],Table1[[#This Row],[cf &gt; fa]])</f>
        <v>0</v>
      </c>
      <c r="Q12" s="1" t="b">
        <f>OR(Table1[[#This Row],[Both &gt; 0.5 AND cf &lt; fa]],Table1[[#This Row],[Both &lt; 0.5 AND cf &gt; fa]])</f>
        <v>0</v>
      </c>
      <c r="R12" t="b">
        <f>OR(Table1[[#This Row],[IS_POSITIVE_NON_FLIP]],Table1[[#This Row],[IS_FLIP]])</f>
        <v>1</v>
      </c>
      <c r="S12" s="1" t="b">
        <f>NOT(Table1[[#This Row],[IS_POSITIVE]])</f>
        <v>0</v>
      </c>
      <c r="T12">
        <f>ABS(Table1[[#This Row],[fa]]-Table1[[#This Row],[cf]])</f>
        <v>0.98</v>
      </c>
      <c r="U12">
        <f>Table1[[#This Row],[AbsDiff]]*IF(Table1[[#This Row],[IS_POSITIVE]], 1,-1)</f>
        <v>0.98</v>
      </c>
    </row>
    <row r="13" spans="1:21" x14ac:dyDescent="0.25">
      <c r="A13">
        <v>0.99</v>
      </c>
      <c r="B13">
        <v>0.99</v>
      </c>
      <c r="C13" t="b">
        <f>Table1[[#This Row],[cf]]&gt;0.5</f>
        <v>1</v>
      </c>
      <c r="D13" t="b">
        <f>Table1[[#This Row],[fa]]&gt;0.5</f>
        <v>1</v>
      </c>
      <c r="E13" t="b">
        <f>NOT(Table1[[#This Row],[cf &gt; 0.5]])</f>
        <v>0</v>
      </c>
      <c r="F13" t="b">
        <f>NOT(Table1[[#This Row],[fa &gt; 0.5]])</f>
        <v>0</v>
      </c>
      <c r="G13" t="b">
        <f>AND(Table1[[#This Row],[cf &gt; 0.5]],Table1[[#This Row],[fa &gt; 0.5]])</f>
        <v>1</v>
      </c>
      <c r="H13" t="b">
        <f>AND(Table1[[#This Row],[cf &lt; 0.5]],Table1[[#This Row],[fa &lt; 0.5]])</f>
        <v>0</v>
      </c>
      <c r="I13" t="b">
        <f>NOT(OR(Table1[[#This Row],[Both &gt; 0.5]],Table1[[#This Row],[Both &lt; 0.5]]))</f>
        <v>0</v>
      </c>
      <c r="J13" t="b">
        <f>OR(Table1[[#This Row],[Both &gt; 0.5]],Table1[[#This Row],[Both &lt; 0.5]])</f>
        <v>1</v>
      </c>
      <c r="K13" t="b">
        <f>Table1[[#This Row],[cf]]&gt;Table1[[#This Row],[fa]]</f>
        <v>0</v>
      </c>
      <c r="L13" t="b">
        <f>NOT(Table1[[#This Row],[cf &gt; fa]])</f>
        <v>1</v>
      </c>
      <c r="M13" t="b">
        <f>AND(Table1[[#This Row],[Both &gt; 0.5]],Table1[[#This Row],[cf &lt; fa]])</f>
        <v>1</v>
      </c>
      <c r="N13" s="1" t="b">
        <f>AND(Table1[[#This Row],[Both &gt; 0.5]],Table1[[#This Row],[cf &gt; fa]])</f>
        <v>0</v>
      </c>
      <c r="O13" t="b">
        <f>AND(Table1[[#This Row],[Both &lt; 0.5]],Table1[[#This Row],[cf &lt; fa]])</f>
        <v>0</v>
      </c>
      <c r="P13" t="b">
        <f>AND(Table1[[#This Row],[Both &lt; 0.5]],Table1[[#This Row],[cf &gt; fa]])</f>
        <v>0</v>
      </c>
      <c r="Q13" s="1" t="b">
        <f>OR(Table1[[#This Row],[Both &gt; 0.5 AND cf &lt; fa]],Table1[[#This Row],[Both &lt; 0.5 AND cf &gt; fa]])</f>
        <v>1</v>
      </c>
      <c r="R13" t="b">
        <f>OR(Table1[[#This Row],[IS_POSITIVE_NON_FLIP]],Table1[[#This Row],[IS_FLIP]])</f>
        <v>1</v>
      </c>
      <c r="S13" s="1" t="b">
        <f>NOT(Table1[[#This Row],[IS_POSITIVE]])</f>
        <v>0</v>
      </c>
      <c r="T13">
        <f>ABS(Table1[[#This Row],[fa]]-Table1[[#This Row],[cf]])</f>
        <v>0</v>
      </c>
      <c r="U13">
        <f>Table1[[#This Row],[AbsDiff]]*IF(Table1[[#This Row],[IS_POSITIVE]], 1,-1)</f>
        <v>0</v>
      </c>
    </row>
    <row r="14" spans="1:21" x14ac:dyDescent="0.25">
      <c r="A14">
        <v>0.01</v>
      </c>
      <c r="B14">
        <v>0.01</v>
      </c>
      <c r="C14" t="b">
        <f>Table1[[#This Row],[cf]]&gt;0.5</f>
        <v>0</v>
      </c>
      <c r="D14" t="b">
        <f>Table1[[#This Row],[fa]]&gt;0.5</f>
        <v>0</v>
      </c>
      <c r="E14" t="b">
        <f>NOT(Table1[[#This Row],[cf &gt; 0.5]])</f>
        <v>1</v>
      </c>
      <c r="F14" t="b">
        <f>NOT(Table1[[#This Row],[fa &gt; 0.5]])</f>
        <v>1</v>
      </c>
      <c r="G14" t="b">
        <f>AND(Table1[[#This Row],[cf &gt; 0.5]],Table1[[#This Row],[fa &gt; 0.5]])</f>
        <v>0</v>
      </c>
      <c r="H14" t="b">
        <f>AND(Table1[[#This Row],[cf &lt; 0.5]],Table1[[#This Row],[fa &lt; 0.5]])</f>
        <v>1</v>
      </c>
      <c r="I14" t="b">
        <f>NOT(OR(Table1[[#This Row],[Both &gt; 0.5]],Table1[[#This Row],[Both &lt; 0.5]]))</f>
        <v>0</v>
      </c>
      <c r="J14" t="b">
        <f>OR(Table1[[#This Row],[Both &gt; 0.5]],Table1[[#This Row],[Both &lt; 0.5]])</f>
        <v>1</v>
      </c>
      <c r="K14" t="b">
        <f>Table1[[#This Row],[cf]]&gt;Table1[[#This Row],[fa]]</f>
        <v>0</v>
      </c>
      <c r="L14" t="b">
        <f>NOT(Table1[[#This Row],[cf &gt; fa]])</f>
        <v>1</v>
      </c>
      <c r="M14" t="b">
        <f>AND(Table1[[#This Row],[Both &gt; 0.5]],Table1[[#This Row],[cf &lt; fa]])</f>
        <v>0</v>
      </c>
      <c r="N14" s="1" t="b">
        <f>AND(Table1[[#This Row],[Both &gt; 0.5]],Table1[[#This Row],[cf &gt; fa]])</f>
        <v>0</v>
      </c>
      <c r="O14" t="b">
        <f>AND(Table1[[#This Row],[Both &lt; 0.5]],Table1[[#This Row],[cf &lt; fa]])</f>
        <v>1</v>
      </c>
      <c r="P14" t="b">
        <f>AND(Table1[[#This Row],[Both &lt; 0.5]],Table1[[#This Row],[cf &gt; fa]])</f>
        <v>0</v>
      </c>
      <c r="Q14" s="1" t="b">
        <f>OR(Table1[[#This Row],[Both &gt; 0.5 AND cf &lt; fa]],Table1[[#This Row],[Both &lt; 0.5 AND cf &gt; fa]])</f>
        <v>0</v>
      </c>
      <c r="R14" t="b">
        <f>OR(Table1[[#This Row],[IS_POSITIVE_NON_FLIP]],Table1[[#This Row],[IS_FLIP]])</f>
        <v>0</v>
      </c>
      <c r="S14" s="1" t="b">
        <f>NOT(Table1[[#This Row],[IS_POSITIVE]])</f>
        <v>1</v>
      </c>
      <c r="T14">
        <f>ABS(Table1[[#This Row],[fa]]-Table1[[#This Row],[cf]])</f>
        <v>0</v>
      </c>
      <c r="U14">
        <f>Table1[[#This Row],[AbsDiff]]*IF(Table1[[#This Row],[IS_POSITIVE]], 1,-1)</f>
        <v>0</v>
      </c>
    </row>
    <row r="15" spans="1:21" x14ac:dyDescent="0.25">
      <c r="A15">
        <v>0.49</v>
      </c>
      <c r="B15">
        <v>0.51</v>
      </c>
      <c r="C15" t="b">
        <f>Table1[[#This Row],[cf]]&gt;0.5</f>
        <v>0</v>
      </c>
      <c r="D15" t="b">
        <f>Table1[[#This Row],[fa]]&gt;0.5</f>
        <v>1</v>
      </c>
      <c r="E15" t="b">
        <f>NOT(Table1[[#This Row],[cf &gt; 0.5]])</f>
        <v>1</v>
      </c>
      <c r="F15" t="b">
        <f>NOT(Table1[[#This Row],[fa &gt; 0.5]])</f>
        <v>0</v>
      </c>
      <c r="G15" t="b">
        <f>AND(Table1[[#This Row],[cf &gt; 0.5]],Table1[[#This Row],[fa &gt; 0.5]])</f>
        <v>0</v>
      </c>
      <c r="H15" t="b">
        <f>AND(Table1[[#This Row],[cf &lt; 0.5]],Table1[[#This Row],[fa &lt; 0.5]])</f>
        <v>0</v>
      </c>
      <c r="I15" t="b">
        <f>NOT(OR(Table1[[#This Row],[Both &gt; 0.5]],Table1[[#This Row],[Both &lt; 0.5]]))</f>
        <v>1</v>
      </c>
      <c r="J15" t="b">
        <f>OR(Table1[[#This Row],[Both &gt; 0.5]],Table1[[#This Row],[Both &lt; 0.5]])</f>
        <v>0</v>
      </c>
      <c r="K15" t="b">
        <f>Table1[[#This Row],[cf]]&gt;Table1[[#This Row],[fa]]</f>
        <v>0</v>
      </c>
      <c r="L15" t="b">
        <f>NOT(Table1[[#This Row],[cf &gt; fa]])</f>
        <v>1</v>
      </c>
      <c r="M15" t="b">
        <f>AND(Table1[[#This Row],[Both &gt; 0.5]],Table1[[#This Row],[cf &lt; fa]])</f>
        <v>0</v>
      </c>
      <c r="N15" s="1" t="b">
        <f>AND(Table1[[#This Row],[Both &gt; 0.5]],Table1[[#This Row],[cf &gt; fa]])</f>
        <v>0</v>
      </c>
      <c r="O15" t="b">
        <f>AND(Table1[[#This Row],[Both &lt; 0.5]],Table1[[#This Row],[cf &lt; fa]])</f>
        <v>0</v>
      </c>
      <c r="P15" t="b">
        <f>AND(Table1[[#This Row],[Both &lt; 0.5]],Table1[[#This Row],[cf &gt; fa]])</f>
        <v>0</v>
      </c>
      <c r="Q15" s="1" t="b">
        <f>OR(Table1[[#This Row],[Both &gt; 0.5 AND cf &lt; fa]],Table1[[#This Row],[Both &lt; 0.5 AND cf &gt; fa]])</f>
        <v>0</v>
      </c>
      <c r="R15" t="b">
        <f>OR(Table1[[#This Row],[IS_POSITIVE_NON_FLIP]],Table1[[#This Row],[IS_FLIP]])</f>
        <v>1</v>
      </c>
      <c r="S15" s="1" t="b">
        <f>NOT(Table1[[#This Row],[IS_POSITIVE]])</f>
        <v>0</v>
      </c>
      <c r="T15">
        <f>ABS(Table1[[#This Row],[fa]]-Table1[[#This Row],[cf]])</f>
        <v>2.0000000000000018E-2</v>
      </c>
      <c r="U15">
        <f>Table1[[#This Row],[AbsDiff]]*IF(Table1[[#This Row],[IS_POSITIVE]], 1,-1)</f>
        <v>2.0000000000000018E-2</v>
      </c>
    </row>
    <row r="16" spans="1:21" x14ac:dyDescent="0.25">
      <c r="A16">
        <v>0.51</v>
      </c>
      <c r="B16">
        <v>0.49</v>
      </c>
      <c r="C16" t="b">
        <f>Table1[[#This Row],[cf]]&gt;0.5</f>
        <v>1</v>
      </c>
      <c r="D16" t="b">
        <f>Table1[[#This Row],[fa]]&gt;0.5</f>
        <v>0</v>
      </c>
      <c r="E16" t="b">
        <f>NOT(Table1[[#This Row],[cf &gt; 0.5]])</f>
        <v>0</v>
      </c>
      <c r="F16" t="b">
        <f>NOT(Table1[[#This Row],[fa &gt; 0.5]])</f>
        <v>1</v>
      </c>
      <c r="G16" t="b">
        <f>AND(Table1[[#This Row],[cf &gt; 0.5]],Table1[[#This Row],[fa &gt; 0.5]])</f>
        <v>0</v>
      </c>
      <c r="H16" t="b">
        <f>AND(Table1[[#This Row],[cf &lt; 0.5]],Table1[[#This Row],[fa &lt; 0.5]])</f>
        <v>0</v>
      </c>
      <c r="I16" t="b">
        <f>NOT(OR(Table1[[#This Row],[Both &gt; 0.5]],Table1[[#This Row],[Both &lt; 0.5]]))</f>
        <v>1</v>
      </c>
      <c r="J16" t="b">
        <f>OR(Table1[[#This Row],[Both &gt; 0.5]],Table1[[#This Row],[Both &lt; 0.5]])</f>
        <v>0</v>
      </c>
      <c r="K16" t="b">
        <f>Table1[[#This Row],[cf]]&gt;Table1[[#This Row],[fa]]</f>
        <v>1</v>
      </c>
      <c r="L16" t="b">
        <f>NOT(Table1[[#This Row],[cf &gt; fa]])</f>
        <v>0</v>
      </c>
      <c r="M16" t="b">
        <f>AND(Table1[[#This Row],[Both &gt; 0.5]],Table1[[#This Row],[cf &lt; fa]])</f>
        <v>0</v>
      </c>
      <c r="N16" s="1" t="b">
        <f>AND(Table1[[#This Row],[Both &gt; 0.5]],Table1[[#This Row],[cf &gt; fa]])</f>
        <v>0</v>
      </c>
      <c r="O16" t="b">
        <f>AND(Table1[[#This Row],[Both &lt; 0.5]],Table1[[#This Row],[cf &lt; fa]])</f>
        <v>0</v>
      </c>
      <c r="P16" t="b">
        <f>AND(Table1[[#This Row],[Both &lt; 0.5]],Table1[[#This Row],[cf &gt; fa]])</f>
        <v>0</v>
      </c>
      <c r="Q16" s="1" t="b">
        <f>OR(Table1[[#This Row],[Both &gt; 0.5 AND cf &lt; fa]],Table1[[#This Row],[Both &lt; 0.5 AND cf &gt; fa]])</f>
        <v>0</v>
      </c>
      <c r="R16" t="b">
        <f>OR(Table1[[#This Row],[IS_POSITIVE_NON_FLIP]],Table1[[#This Row],[IS_FLIP]])</f>
        <v>1</v>
      </c>
      <c r="S16" s="1" t="b">
        <f>NOT(Table1[[#This Row],[IS_POSITIVE]])</f>
        <v>0</v>
      </c>
      <c r="T16">
        <f>ABS(Table1[[#This Row],[fa]]-Table1[[#This Row],[cf]])</f>
        <v>2.0000000000000018E-2</v>
      </c>
      <c r="U16">
        <f>Table1[[#This Row],[AbsDiff]]*IF(Table1[[#This Row],[IS_POSITIVE]], 1,-1)</f>
        <v>2.0000000000000018E-2</v>
      </c>
    </row>
    <row r="17" spans="1:21" x14ac:dyDescent="0.25">
      <c r="A17">
        <v>0.49</v>
      </c>
      <c r="B17">
        <v>0.01</v>
      </c>
      <c r="C17" t="b">
        <f>Table1[[#This Row],[cf]]&gt;0.5</f>
        <v>0</v>
      </c>
      <c r="D17" t="b">
        <f>Table1[[#This Row],[fa]]&gt;0.5</f>
        <v>0</v>
      </c>
      <c r="E17" t="b">
        <f>NOT(Table1[[#This Row],[cf &gt; 0.5]])</f>
        <v>1</v>
      </c>
      <c r="F17" t="b">
        <f>NOT(Table1[[#This Row],[fa &gt; 0.5]])</f>
        <v>1</v>
      </c>
      <c r="G17" t="b">
        <f>AND(Table1[[#This Row],[cf &gt; 0.5]],Table1[[#This Row],[fa &gt; 0.5]])</f>
        <v>0</v>
      </c>
      <c r="H17" t="b">
        <f>AND(Table1[[#This Row],[cf &lt; 0.5]],Table1[[#This Row],[fa &lt; 0.5]])</f>
        <v>1</v>
      </c>
      <c r="I17" t="b">
        <f>NOT(OR(Table1[[#This Row],[Both &gt; 0.5]],Table1[[#This Row],[Both &lt; 0.5]]))</f>
        <v>0</v>
      </c>
      <c r="J17" t="b">
        <f>OR(Table1[[#This Row],[Both &gt; 0.5]],Table1[[#This Row],[Both &lt; 0.5]])</f>
        <v>1</v>
      </c>
      <c r="K17" t="b">
        <f>Table1[[#This Row],[cf]]&gt;Table1[[#This Row],[fa]]</f>
        <v>1</v>
      </c>
      <c r="L17" t="b">
        <f>NOT(Table1[[#This Row],[cf &gt; fa]])</f>
        <v>0</v>
      </c>
      <c r="M17" t="b">
        <f>AND(Table1[[#This Row],[Both &gt; 0.5]],Table1[[#This Row],[cf &lt; fa]])</f>
        <v>0</v>
      </c>
      <c r="N17" s="1" t="b">
        <f>AND(Table1[[#This Row],[Both &gt; 0.5]],Table1[[#This Row],[cf &gt; fa]])</f>
        <v>0</v>
      </c>
      <c r="O17" t="b">
        <f>AND(Table1[[#This Row],[Both &lt; 0.5]],Table1[[#This Row],[cf &lt; fa]])</f>
        <v>0</v>
      </c>
      <c r="P17" t="b">
        <f>AND(Table1[[#This Row],[Both &lt; 0.5]],Table1[[#This Row],[cf &gt; fa]])</f>
        <v>1</v>
      </c>
      <c r="Q17" s="1" t="b">
        <f>OR(Table1[[#This Row],[Both &gt; 0.5 AND cf &lt; fa]],Table1[[#This Row],[Both &lt; 0.5 AND cf &gt; fa]])</f>
        <v>1</v>
      </c>
      <c r="R17" t="b">
        <f>OR(Table1[[#This Row],[IS_POSITIVE_NON_FLIP]],Table1[[#This Row],[IS_FLIP]])</f>
        <v>1</v>
      </c>
      <c r="S17" s="1" t="b">
        <f>NOT(Table1[[#This Row],[IS_POSITIVE]])</f>
        <v>0</v>
      </c>
      <c r="T17">
        <f>ABS(Table1[[#This Row],[fa]]-Table1[[#This Row],[cf]])</f>
        <v>0.48</v>
      </c>
      <c r="U17">
        <f>Table1[[#This Row],[AbsDiff]]*IF(Table1[[#This Row],[IS_POSITIVE]], 1,-1)</f>
        <v>0.48</v>
      </c>
    </row>
    <row r="18" spans="1:21" x14ac:dyDescent="0.25">
      <c r="A18">
        <v>0.49</v>
      </c>
      <c r="B18">
        <v>0.99</v>
      </c>
      <c r="C18" t="b">
        <f>Table1[[#This Row],[cf]]&gt;0.5</f>
        <v>0</v>
      </c>
      <c r="D18" t="b">
        <f>Table1[[#This Row],[fa]]&gt;0.5</f>
        <v>1</v>
      </c>
      <c r="E18" t="b">
        <f>NOT(Table1[[#This Row],[cf &gt; 0.5]])</f>
        <v>1</v>
      </c>
      <c r="F18" t="b">
        <f>NOT(Table1[[#This Row],[fa &gt; 0.5]])</f>
        <v>0</v>
      </c>
      <c r="G18" t="b">
        <f>AND(Table1[[#This Row],[cf &gt; 0.5]],Table1[[#This Row],[fa &gt; 0.5]])</f>
        <v>0</v>
      </c>
      <c r="H18" t="b">
        <f>AND(Table1[[#This Row],[cf &lt; 0.5]],Table1[[#This Row],[fa &lt; 0.5]])</f>
        <v>0</v>
      </c>
      <c r="I18" t="b">
        <f>NOT(OR(Table1[[#This Row],[Both &gt; 0.5]],Table1[[#This Row],[Both &lt; 0.5]]))</f>
        <v>1</v>
      </c>
      <c r="J18" t="b">
        <f>OR(Table1[[#This Row],[Both &gt; 0.5]],Table1[[#This Row],[Both &lt; 0.5]])</f>
        <v>0</v>
      </c>
      <c r="K18" t="b">
        <f>Table1[[#This Row],[cf]]&gt;Table1[[#This Row],[fa]]</f>
        <v>0</v>
      </c>
      <c r="L18" t="b">
        <f>NOT(Table1[[#This Row],[cf &gt; fa]])</f>
        <v>1</v>
      </c>
      <c r="M18" t="b">
        <f>AND(Table1[[#This Row],[Both &gt; 0.5]],Table1[[#This Row],[cf &lt; fa]])</f>
        <v>0</v>
      </c>
      <c r="N18" s="1" t="b">
        <f>AND(Table1[[#This Row],[Both &gt; 0.5]],Table1[[#This Row],[cf &gt; fa]])</f>
        <v>0</v>
      </c>
      <c r="O18" t="b">
        <f>AND(Table1[[#This Row],[Both &lt; 0.5]],Table1[[#This Row],[cf &lt; fa]])</f>
        <v>0</v>
      </c>
      <c r="P18" t="b">
        <f>AND(Table1[[#This Row],[Both &lt; 0.5]],Table1[[#This Row],[cf &gt; fa]])</f>
        <v>0</v>
      </c>
      <c r="Q18" s="1" t="b">
        <f>OR(Table1[[#This Row],[Both &gt; 0.5 AND cf &lt; fa]],Table1[[#This Row],[Both &lt; 0.5 AND cf &gt; fa]])</f>
        <v>0</v>
      </c>
      <c r="R18" t="b">
        <f>OR(Table1[[#This Row],[IS_POSITIVE_NON_FLIP]],Table1[[#This Row],[IS_FLIP]])</f>
        <v>1</v>
      </c>
      <c r="S18" s="1" t="b">
        <f>NOT(Table1[[#This Row],[IS_POSITIVE]])</f>
        <v>0</v>
      </c>
      <c r="T18">
        <f>ABS(Table1[[#This Row],[fa]]-Table1[[#This Row],[cf]])</f>
        <v>0.5</v>
      </c>
      <c r="U18">
        <f>Table1[[#This Row],[AbsDiff]]*IF(Table1[[#This Row],[IS_POSITIVE]], 1,-1)</f>
        <v>0.5</v>
      </c>
    </row>
    <row r="19" spans="1:21" x14ac:dyDescent="0.25">
      <c r="A19">
        <v>0.01</v>
      </c>
      <c r="B19">
        <v>0.49</v>
      </c>
      <c r="C19" t="b">
        <f>Table1[[#This Row],[cf]]&gt;0.5</f>
        <v>0</v>
      </c>
      <c r="D19" t="b">
        <f>Table1[[#This Row],[fa]]&gt;0.5</f>
        <v>0</v>
      </c>
      <c r="E19" t="b">
        <f>NOT(Table1[[#This Row],[cf &gt; 0.5]])</f>
        <v>1</v>
      </c>
      <c r="F19" t="b">
        <f>NOT(Table1[[#This Row],[fa &gt; 0.5]])</f>
        <v>1</v>
      </c>
      <c r="G19" t="b">
        <f>AND(Table1[[#This Row],[cf &gt; 0.5]],Table1[[#This Row],[fa &gt; 0.5]])</f>
        <v>0</v>
      </c>
      <c r="H19" t="b">
        <f>AND(Table1[[#This Row],[cf &lt; 0.5]],Table1[[#This Row],[fa &lt; 0.5]])</f>
        <v>1</v>
      </c>
      <c r="I19" t="b">
        <f>NOT(OR(Table1[[#This Row],[Both &gt; 0.5]],Table1[[#This Row],[Both &lt; 0.5]]))</f>
        <v>0</v>
      </c>
      <c r="J19" t="b">
        <f>OR(Table1[[#This Row],[Both &gt; 0.5]],Table1[[#This Row],[Both &lt; 0.5]])</f>
        <v>1</v>
      </c>
      <c r="K19" t="b">
        <f>Table1[[#This Row],[cf]]&gt;Table1[[#This Row],[fa]]</f>
        <v>0</v>
      </c>
      <c r="L19" t="b">
        <f>NOT(Table1[[#This Row],[cf &gt; fa]])</f>
        <v>1</v>
      </c>
      <c r="M19" t="b">
        <f>AND(Table1[[#This Row],[Both &gt; 0.5]],Table1[[#This Row],[cf &lt; fa]])</f>
        <v>0</v>
      </c>
      <c r="N19" s="1" t="b">
        <f>AND(Table1[[#This Row],[Both &gt; 0.5]],Table1[[#This Row],[cf &gt; fa]])</f>
        <v>0</v>
      </c>
      <c r="O19" t="b">
        <f>AND(Table1[[#This Row],[Both &lt; 0.5]],Table1[[#This Row],[cf &lt; fa]])</f>
        <v>1</v>
      </c>
      <c r="P19" t="b">
        <f>AND(Table1[[#This Row],[Both &lt; 0.5]],Table1[[#This Row],[cf &gt; fa]])</f>
        <v>0</v>
      </c>
      <c r="Q19" s="1" t="b">
        <f>OR(Table1[[#This Row],[Both &gt; 0.5 AND cf &lt; fa]],Table1[[#This Row],[Both &lt; 0.5 AND cf &gt; fa]])</f>
        <v>0</v>
      </c>
      <c r="R19" t="b">
        <f>OR(Table1[[#This Row],[IS_POSITIVE_NON_FLIP]],Table1[[#This Row],[IS_FLIP]])</f>
        <v>0</v>
      </c>
      <c r="S19" s="1" t="b">
        <f>NOT(Table1[[#This Row],[IS_POSITIVE]])</f>
        <v>1</v>
      </c>
      <c r="T19">
        <f>ABS(Table1[[#This Row],[fa]]-Table1[[#This Row],[cf]])</f>
        <v>0.48</v>
      </c>
      <c r="U19">
        <f>Table1[[#This Row],[AbsDiff]]*IF(Table1[[#This Row],[IS_POSITIVE]], 1,-1)</f>
        <v>-0.48</v>
      </c>
    </row>
    <row r="20" spans="1:21" x14ac:dyDescent="0.25">
      <c r="A20">
        <v>0.51</v>
      </c>
      <c r="B20">
        <v>0.99</v>
      </c>
      <c r="C20" t="b">
        <f>Table1[[#This Row],[cf]]&gt;0.5</f>
        <v>1</v>
      </c>
      <c r="D20" t="b">
        <f>Table1[[#This Row],[fa]]&gt;0.5</f>
        <v>1</v>
      </c>
      <c r="E20" t="b">
        <f>NOT(Table1[[#This Row],[cf &gt; 0.5]])</f>
        <v>0</v>
      </c>
      <c r="F20" t="b">
        <f>NOT(Table1[[#This Row],[fa &gt; 0.5]])</f>
        <v>0</v>
      </c>
      <c r="G20" t="b">
        <f>AND(Table1[[#This Row],[cf &gt; 0.5]],Table1[[#This Row],[fa &gt; 0.5]])</f>
        <v>1</v>
      </c>
      <c r="H20" t="b">
        <f>AND(Table1[[#This Row],[cf &lt; 0.5]],Table1[[#This Row],[fa &lt; 0.5]])</f>
        <v>0</v>
      </c>
      <c r="I20" t="b">
        <f>NOT(OR(Table1[[#This Row],[Both &gt; 0.5]],Table1[[#This Row],[Both &lt; 0.5]]))</f>
        <v>0</v>
      </c>
      <c r="J20" t="b">
        <f>OR(Table1[[#This Row],[Both &gt; 0.5]],Table1[[#This Row],[Both &lt; 0.5]])</f>
        <v>1</v>
      </c>
      <c r="K20" t="b">
        <f>Table1[[#This Row],[cf]]&gt;Table1[[#This Row],[fa]]</f>
        <v>0</v>
      </c>
      <c r="L20" t="b">
        <f>NOT(Table1[[#This Row],[cf &gt; fa]])</f>
        <v>1</v>
      </c>
      <c r="M20" t="b">
        <f>AND(Table1[[#This Row],[Both &gt; 0.5]],Table1[[#This Row],[cf &lt; fa]])</f>
        <v>1</v>
      </c>
      <c r="N20" s="1" t="b">
        <f>AND(Table1[[#This Row],[Both &gt; 0.5]],Table1[[#This Row],[cf &gt; fa]])</f>
        <v>0</v>
      </c>
      <c r="O20" t="b">
        <f>AND(Table1[[#This Row],[Both &lt; 0.5]],Table1[[#This Row],[cf &lt; fa]])</f>
        <v>0</v>
      </c>
      <c r="P20" t="b">
        <f>AND(Table1[[#This Row],[Both &lt; 0.5]],Table1[[#This Row],[cf &gt; fa]])</f>
        <v>0</v>
      </c>
      <c r="Q20" s="1" t="b">
        <f>OR(Table1[[#This Row],[Both &gt; 0.5 AND cf &lt; fa]],Table1[[#This Row],[Both &lt; 0.5 AND cf &gt; fa]])</f>
        <v>1</v>
      </c>
      <c r="R20" t="b">
        <f>OR(Table1[[#This Row],[IS_POSITIVE_NON_FLIP]],Table1[[#This Row],[IS_FLIP]])</f>
        <v>1</v>
      </c>
      <c r="S20" s="1" t="b">
        <f>NOT(Table1[[#This Row],[IS_POSITIVE]])</f>
        <v>0</v>
      </c>
      <c r="T20">
        <f>ABS(Table1[[#This Row],[fa]]-Table1[[#This Row],[cf]])</f>
        <v>0.48</v>
      </c>
      <c r="U20">
        <f>Table1[[#This Row],[AbsDiff]]*IF(Table1[[#This Row],[IS_POSITIVE]], 1,-1)</f>
        <v>0.48</v>
      </c>
    </row>
    <row r="21" spans="1:21" x14ac:dyDescent="0.25">
      <c r="A21">
        <v>0.51</v>
      </c>
      <c r="B21">
        <v>0.01</v>
      </c>
      <c r="C21" t="b">
        <f>Table1[[#This Row],[cf]]&gt;0.5</f>
        <v>1</v>
      </c>
      <c r="D21" t="b">
        <f>Table1[[#This Row],[fa]]&gt;0.5</f>
        <v>0</v>
      </c>
      <c r="E21" t="b">
        <f>NOT(Table1[[#This Row],[cf &gt; 0.5]])</f>
        <v>0</v>
      </c>
      <c r="F21" t="b">
        <f>NOT(Table1[[#This Row],[fa &gt; 0.5]])</f>
        <v>1</v>
      </c>
      <c r="G21" t="b">
        <f>AND(Table1[[#This Row],[cf &gt; 0.5]],Table1[[#This Row],[fa &gt; 0.5]])</f>
        <v>0</v>
      </c>
      <c r="H21" t="b">
        <f>AND(Table1[[#This Row],[cf &lt; 0.5]],Table1[[#This Row],[fa &lt; 0.5]])</f>
        <v>0</v>
      </c>
      <c r="I21" t="b">
        <f>NOT(OR(Table1[[#This Row],[Both &gt; 0.5]],Table1[[#This Row],[Both &lt; 0.5]]))</f>
        <v>1</v>
      </c>
      <c r="J21" t="b">
        <f>OR(Table1[[#This Row],[Both &gt; 0.5]],Table1[[#This Row],[Both &lt; 0.5]])</f>
        <v>0</v>
      </c>
      <c r="K21" t="b">
        <f>Table1[[#This Row],[cf]]&gt;Table1[[#This Row],[fa]]</f>
        <v>1</v>
      </c>
      <c r="L21" t="b">
        <f>NOT(Table1[[#This Row],[cf &gt; fa]])</f>
        <v>0</v>
      </c>
      <c r="M21" t="b">
        <f>AND(Table1[[#This Row],[Both &gt; 0.5]],Table1[[#This Row],[cf &lt; fa]])</f>
        <v>0</v>
      </c>
      <c r="N21" s="1" t="b">
        <f>AND(Table1[[#This Row],[Both &gt; 0.5]],Table1[[#This Row],[cf &gt; fa]])</f>
        <v>0</v>
      </c>
      <c r="O21" t="b">
        <f>AND(Table1[[#This Row],[Both &lt; 0.5]],Table1[[#This Row],[cf &lt; fa]])</f>
        <v>0</v>
      </c>
      <c r="P21" t="b">
        <f>AND(Table1[[#This Row],[Both &lt; 0.5]],Table1[[#This Row],[cf &gt; fa]])</f>
        <v>0</v>
      </c>
      <c r="Q21" s="1" t="b">
        <f>OR(Table1[[#This Row],[Both &gt; 0.5 AND cf &lt; fa]],Table1[[#This Row],[Both &lt; 0.5 AND cf &gt; fa]])</f>
        <v>0</v>
      </c>
      <c r="R21" t="b">
        <f>OR(Table1[[#This Row],[IS_POSITIVE_NON_FLIP]],Table1[[#This Row],[IS_FLIP]])</f>
        <v>1</v>
      </c>
      <c r="S21" s="1" t="b">
        <f>NOT(Table1[[#This Row],[IS_POSITIVE]])</f>
        <v>0</v>
      </c>
      <c r="T21">
        <f>ABS(Table1[[#This Row],[fa]]-Table1[[#This Row],[cf]])</f>
        <v>0.5</v>
      </c>
      <c r="U21">
        <f>Table1[[#This Row],[AbsDiff]]*IF(Table1[[#This Row],[IS_POSITIVE]], 1,-1)</f>
        <v>0.5</v>
      </c>
    </row>
    <row r="22" spans="1:21" x14ac:dyDescent="0.25">
      <c r="A22">
        <v>0.51</v>
      </c>
      <c r="B22">
        <v>0.99</v>
      </c>
      <c r="C22" t="b">
        <f>Table1[[#This Row],[cf]]&gt;0.5</f>
        <v>1</v>
      </c>
      <c r="D22" t="b">
        <f>Table1[[#This Row],[fa]]&gt;0.5</f>
        <v>1</v>
      </c>
      <c r="E22" t="b">
        <f>NOT(Table1[[#This Row],[cf &gt; 0.5]])</f>
        <v>0</v>
      </c>
      <c r="F22" t="b">
        <f>NOT(Table1[[#This Row],[fa &gt; 0.5]])</f>
        <v>0</v>
      </c>
      <c r="G22" t="b">
        <f>AND(Table1[[#This Row],[cf &gt; 0.5]],Table1[[#This Row],[fa &gt; 0.5]])</f>
        <v>1</v>
      </c>
      <c r="H22" t="b">
        <f>AND(Table1[[#This Row],[cf &lt; 0.5]],Table1[[#This Row],[fa &lt; 0.5]])</f>
        <v>0</v>
      </c>
      <c r="I22" t="b">
        <f>NOT(OR(Table1[[#This Row],[Both &gt; 0.5]],Table1[[#This Row],[Both &lt; 0.5]]))</f>
        <v>0</v>
      </c>
      <c r="J22" t="b">
        <f>OR(Table1[[#This Row],[Both &gt; 0.5]],Table1[[#This Row],[Both &lt; 0.5]])</f>
        <v>1</v>
      </c>
      <c r="K22" t="b">
        <f>Table1[[#This Row],[cf]]&gt;Table1[[#This Row],[fa]]</f>
        <v>0</v>
      </c>
      <c r="L22" t="b">
        <f>NOT(Table1[[#This Row],[cf &gt; fa]])</f>
        <v>1</v>
      </c>
      <c r="M22" t="b">
        <f>AND(Table1[[#This Row],[Both &gt; 0.5]],Table1[[#This Row],[cf &lt; fa]])</f>
        <v>1</v>
      </c>
      <c r="N22" s="1" t="b">
        <f>AND(Table1[[#This Row],[Both &gt; 0.5]],Table1[[#This Row],[cf &gt; fa]])</f>
        <v>0</v>
      </c>
      <c r="O22" t="b">
        <f>AND(Table1[[#This Row],[Both &lt; 0.5]],Table1[[#This Row],[cf &lt; fa]])</f>
        <v>0</v>
      </c>
      <c r="P22" t="b">
        <f>AND(Table1[[#This Row],[Both &lt; 0.5]],Table1[[#This Row],[cf &gt; fa]])</f>
        <v>0</v>
      </c>
      <c r="Q22" s="1" t="b">
        <f>OR(Table1[[#This Row],[Both &gt; 0.5 AND cf &lt; fa]],Table1[[#This Row],[Both &lt; 0.5 AND cf &gt; fa]])</f>
        <v>1</v>
      </c>
      <c r="R22" t="b">
        <f>OR(Table1[[#This Row],[IS_POSITIVE_NON_FLIP]],Table1[[#This Row],[IS_FLIP]])</f>
        <v>1</v>
      </c>
      <c r="S22" s="1" t="b">
        <f>NOT(Table1[[#This Row],[IS_POSITIVE]])</f>
        <v>0</v>
      </c>
      <c r="T22">
        <f>ABS(Table1[[#This Row],[fa]]-Table1[[#This Row],[cf]])</f>
        <v>0.48</v>
      </c>
      <c r="U22">
        <f>Table1[[#This Row],[AbsDiff]]*IF(Table1[[#This Row],[IS_POSITIVE]], 1,-1)</f>
        <v>0.48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 H.</dc:creator>
  <cp:lastModifiedBy>Olu H.</cp:lastModifiedBy>
  <dcterms:created xsi:type="dcterms:W3CDTF">2022-07-01T17:35:27Z</dcterms:created>
  <dcterms:modified xsi:type="dcterms:W3CDTF">2022-07-01T19:19:36Z</dcterms:modified>
</cp:coreProperties>
</file>