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bo\Documents\Masters Courses\Year 1(Second Semester)\Ecophysiology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3" i="1"/>
  <c r="L12" i="1" l="1"/>
  <c r="J3" i="1"/>
  <c r="J15" i="1" s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K3" i="1"/>
  <c r="K15" i="1" s="1"/>
  <c r="L3" i="1"/>
  <c r="L14" i="1" s="1"/>
  <c r="M3" i="1"/>
  <c r="M14" i="1" s="1"/>
  <c r="J12" i="1" l="1"/>
  <c r="J14" i="1"/>
  <c r="K13" i="1"/>
  <c r="K14" i="1"/>
  <c r="M12" i="1"/>
  <c r="J13" i="1"/>
  <c r="M15" i="1"/>
  <c r="M13" i="1"/>
  <c r="L15" i="1"/>
  <c r="K12" i="1"/>
  <c r="L13" i="1"/>
</calcChain>
</file>

<file path=xl/sharedStrings.xml><?xml version="1.0" encoding="utf-8"?>
<sst xmlns="http://schemas.openxmlformats.org/spreadsheetml/2006/main" count="42" uniqueCount="41">
  <si>
    <t xml:space="preserve">   AGE</t>
  </si>
  <si>
    <t xml:space="preserve">             MEASUREMENTS INSIDE SHADE</t>
  </si>
  <si>
    <t xml:space="preserve">    MEASUREMENTS TAKEN IN THE OPEN</t>
  </si>
  <si>
    <t xml:space="preserve">  RELATIVE VALUES (INSIDE/OPEN*100)</t>
  </si>
  <si>
    <t>MEAN</t>
  </si>
  <si>
    <t>MEDIAN</t>
  </si>
  <si>
    <t>STDEV</t>
  </si>
  <si>
    <t>VARIANCE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</si>
  <si>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</si>
  <si>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</si>
  <si>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</si>
  <si>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</si>
  <si>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</si>
  <si>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</si>
  <si>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</si>
  <si>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</si>
  <si>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</si>
  <si>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</si>
  <si>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</si>
  <si>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</si>
  <si>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</si>
  <si>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</si>
  <si>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</si>
  <si>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</si>
  <si>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</si>
  <si>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</si>
  <si>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</si>
  <si>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</si>
  <si>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</si>
  <si>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</si>
  <si>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</si>
  <si>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</si>
  <si>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</si>
  <si>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</si>
  <si>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</si>
  <si>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</si>
  <si>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PROBABILITY OUTPUT</t>
  </si>
  <si>
    <t>Percentile</t>
  </si>
  <si>
    <t>AGE</t>
  </si>
  <si>
    <t>MEAN= SUM/4</t>
  </si>
  <si>
    <t>Predicted 61.6461948042391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</si>
</sst>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LIGHT</a:t>
            </a:r>
            <a:r>
              <a:rPr lang="en-US" baseline="0"/>
              <a:t> MEASUREMENT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41259026853538E-2"/>
                  <c:y val="-0.410573132481583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-0.0352x + 10.96</a:t>
                    </a:r>
                    <a:b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2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0.9314</a:t>
                    </a:r>
                    <a:endParaRPr lang="en-US" sz="12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minus"/>
            <c:errValType val="stdErr"/>
            <c:noEndCap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Sheet1!$N$3:$N$11</c:f>
              <c:numCache>
                <c:formatCode>General</c:formatCode>
                <c:ptCount val="9"/>
                <c:pt idx="0">
                  <c:v>61.646194804239087</c:v>
                </c:pt>
                <c:pt idx="1">
                  <c:v>60.509070931647003</c:v>
                </c:pt>
                <c:pt idx="2">
                  <c:v>56.712434695853815</c:v>
                </c:pt>
                <c:pt idx="3">
                  <c:v>54.106918387651646</c:v>
                </c:pt>
                <c:pt idx="4">
                  <c:v>47.818457519865859</c:v>
                </c:pt>
                <c:pt idx="5">
                  <c:v>39.286113202178669</c:v>
                </c:pt>
                <c:pt idx="6">
                  <c:v>32.254111321948137</c:v>
                </c:pt>
                <c:pt idx="7">
                  <c:v>20.193748873864571</c:v>
                </c:pt>
                <c:pt idx="8">
                  <c:v>8.5505324876504147</c:v>
                </c:pt>
              </c:numCache>
            </c:numRef>
          </c:xVal>
          <c:yVal>
            <c:numRef>
              <c:f>Sheet1!$O$3:$O$11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B-4833-81C4-88C5E1AE3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113840"/>
        <c:axId val="576115480"/>
      </c:scatterChart>
      <c:valAx>
        <c:axId val="57611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PPFD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15480"/>
        <c:crosses val="autoZero"/>
        <c:crossBetween val="midCat"/>
      </c:valAx>
      <c:valAx>
        <c:axId val="57611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NEEDLE AGE (YEAR)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1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6684</xdr:colOff>
      <xdr:row>12</xdr:row>
      <xdr:rowOff>0</xdr:rowOff>
    </xdr:from>
    <xdr:to>
      <xdr:col>8</xdr:col>
      <xdr:colOff>86895</xdr:colOff>
      <xdr:row>29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A11" zoomScale="95" zoomScaleNormal="95" workbookViewId="0">
      <selection activeCell="I27" sqref="I27"/>
    </sheetView>
  </sheetViews>
  <sheetFormatPr defaultRowHeight="14.5" x14ac:dyDescent="0.35"/>
  <sheetData>
    <row r="1" spans="1:15" x14ac:dyDescent="0.35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t="s">
        <v>3</v>
      </c>
    </row>
    <row r="2" spans="1:15" x14ac:dyDescent="0.35"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1" t="s">
        <v>39</v>
      </c>
      <c r="O2" s="1" t="s">
        <v>38</v>
      </c>
    </row>
    <row r="3" spans="1:15" x14ac:dyDescent="0.35">
      <c r="A3" s="1">
        <v>1</v>
      </c>
      <c r="B3" s="1">
        <v>233</v>
      </c>
      <c r="C3" s="1">
        <v>215</v>
      </c>
      <c r="D3" s="1">
        <v>127</v>
      </c>
      <c r="E3" s="1">
        <v>118</v>
      </c>
      <c r="F3" s="1">
        <v>291</v>
      </c>
      <c r="G3" s="1">
        <v>272</v>
      </c>
      <c r="H3" s="1">
        <v>284</v>
      </c>
      <c r="I3" s="1">
        <v>276</v>
      </c>
      <c r="J3">
        <f>B3/F3*100</f>
        <v>80.06872852233677</v>
      </c>
      <c r="K3">
        <f t="shared" ref="K3:M3" si="0">C3/G3*100</f>
        <v>79.044117647058826</v>
      </c>
      <c r="L3">
        <f t="shared" si="0"/>
        <v>44.718309859154928</v>
      </c>
      <c r="M3">
        <f t="shared" si="0"/>
        <v>42.753623188405797</v>
      </c>
      <c r="N3">
        <f>SUM(J3:M3)/4</f>
        <v>61.646194804239087</v>
      </c>
      <c r="O3" s="1">
        <v>1</v>
      </c>
    </row>
    <row r="4" spans="1:15" x14ac:dyDescent="0.35">
      <c r="A4" s="1">
        <v>2</v>
      </c>
      <c r="B4" s="1">
        <v>226</v>
      </c>
      <c r="C4" s="1">
        <v>187</v>
      </c>
      <c r="D4" s="1">
        <v>135</v>
      </c>
      <c r="E4" s="1">
        <v>127</v>
      </c>
      <c r="F4" s="1">
        <v>294</v>
      </c>
      <c r="G4" s="1">
        <v>277</v>
      </c>
      <c r="H4" s="1">
        <v>264</v>
      </c>
      <c r="I4" s="1">
        <v>273</v>
      </c>
      <c r="J4">
        <f t="shared" ref="J4:J11" si="1">B4/F4*100</f>
        <v>76.870748299319729</v>
      </c>
      <c r="K4">
        <f t="shared" ref="K4:K11" si="2">C4/G4*100</f>
        <v>67.50902527075813</v>
      </c>
      <c r="L4">
        <f t="shared" ref="L4:L11" si="3">D4/H4*100</f>
        <v>51.136363636363633</v>
      </c>
      <c r="M4">
        <f t="shared" ref="M4:M11" si="4">E4/I4*100</f>
        <v>46.520146520146518</v>
      </c>
      <c r="N4">
        <f t="shared" ref="N4:N11" si="5">SUM(J4:M4)/4</f>
        <v>60.509070931647003</v>
      </c>
      <c r="O4" s="1">
        <v>2</v>
      </c>
    </row>
    <row r="5" spans="1:15" x14ac:dyDescent="0.35">
      <c r="A5" s="1">
        <v>3</v>
      </c>
      <c r="B5" s="1">
        <v>191</v>
      </c>
      <c r="C5" s="1">
        <v>181</v>
      </c>
      <c r="D5" s="1">
        <v>139</v>
      </c>
      <c r="E5" s="1">
        <v>125</v>
      </c>
      <c r="F5" s="1">
        <v>290</v>
      </c>
      <c r="G5" s="1">
        <v>278</v>
      </c>
      <c r="H5" s="1">
        <v>268</v>
      </c>
      <c r="I5" s="1">
        <v>284</v>
      </c>
      <c r="J5">
        <f t="shared" si="1"/>
        <v>65.862068965517238</v>
      </c>
      <c r="K5">
        <f t="shared" si="2"/>
        <v>65.107913669064743</v>
      </c>
      <c r="L5">
        <f t="shared" si="3"/>
        <v>51.865671641791046</v>
      </c>
      <c r="M5">
        <f t="shared" si="4"/>
        <v>44.014084507042256</v>
      </c>
      <c r="N5">
        <f t="shared" si="5"/>
        <v>56.712434695853815</v>
      </c>
      <c r="O5" s="1">
        <v>3</v>
      </c>
    </row>
    <row r="6" spans="1:15" x14ac:dyDescent="0.35">
      <c r="A6" s="1">
        <v>4</v>
      </c>
      <c r="B6" s="1">
        <v>180</v>
      </c>
      <c r="C6" s="1">
        <v>164</v>
      </c>
      <c r="D6" s="1">
        <v>136</v>
      </c>
      <c r="E6" s="1">
        <v>115</v>
      </c>
      <c r="F6" s="1">
        <v>285</v>
      </c>
      <c r="G6" s="1">
        <v>269</v>
      </c>
      <c r="H6" s="1">
        <v>267</v>
      </c>
      <c r="I6" s="1">
        <v>278</v>
      </c>
      <c r="J6">
        <f t="shared" si="1"/>
        <v>63.157894736842103</v>
      </c>
      <c r="K6">
        <f t="shared" si="2"/>
        <v>60.966542750929364</v>
      </c>
      <c r="L6">
        <f t="shared" si="3"/>
        <v>50.936329588014985</v>
      </c>
      <c r="M6">
        <f t="shared" si="4"/>
        <v>41.366906474820141</v>
      </c>
      <c r="N6">
        <f t="shared" si="5"/>
        <v>54.106918387651646</v>
      </c>
      <c r="O6" s="1">
        <v>4</v>
      </c>
    </row>
    <row r="7" spans="1:15" x14ac:dyDescent="0.35">
      <c r="A7" s="1">
        <v>5</v>
      </c>
      <c r="B7" s="1">
        <v>155</v>
      </c>
      <c r="C7" s="1">
        <v>139</v>
      </c>
      <c r="D7" s="1">
        <v>128</v>
      </c>
      <c r="E7" s="1">
        <v>109</v>
      </c>
      <c r="F7" s="1">
        <v>281</v>
      </c>
      <c r="G7" s="1">
        <v>273</v>
      </c>
      <c r="H7" s="1">
        <v>275</v>
      </c>
      <c r="I7" s="1">
        <v>282</v>
      </c>
      <c r="J7">
        <f t="shared" si="1"/>
        <v>55.160142348754448</v>
      </c>
      <c r="K7">
        <f t="shared" si="2"/>
        <v>50.915750915750912</v>
      </c>
      <c r="L7">
        <f t="shared" si="3"/>
        <v>46.545454545454547</v>
      </c>
      <c r="M7">
        <f t="shared" si="4"/>
        <v>38.652482269503544</v>
      </c>
      <c r="N7">
        <f t="shared" si="5"/>
        <v>47.818457519865859</v>
      </c>
      <c r="O7" s="1">
        <v>5</v>
      </c>
    </row>
    <row r="8" spans="1:15" x14ac:dyDescent="0.35">
      <c r="A8" s="1">
        <v>6</v>
      </c>
      <c r="B8" s="1">
        <v>133</v>
      </c>
      <c r="C8" s="1">
        <v>90</v>
      </c>
      <c r="D8" s="1">
        <v>122</v>
      </c>
      <c r="E8" s="1">
        <v>85</v>
      </c>
      <c r="F8" s="1">
        <v>281</v>
      </c>
      <c r="G8" s="1">
        <v>271</v>
      </c>
      <c r="H8" s="1">
        <v>269</v>
      </c>
      <c r="I8" s="1">
        <v>272</v>
      </c>
      <c r="J8">
        <f t="shared" si="1"/>
        <v>47.330960854092524</v>
      </c>
      <c r="K8">
        <f t="shared" si="2"/>
        <v>33.210332103321036</v>
      </c>
      <c r="L8">
        <f t="shared" si="3"/>
        <v>45.353159851301115</v>
      </c>
      <c r="M8">
        <f t="shared" si="4"/>
        <v>31.25</v>
      </c>
      <c r="N8">
        <f t="shared" si="5"/>
        <v>39.286113202178669</v>
      </c>
      <c r="O8" s="1">
        <v>6</v>
      </c>
    </row>
    <row r="9" spans="1:15" x14ac:dyDescent="0.35">
      <c r="A9" s="1">
        <v>7</v>
      </c>
      <c r="B9" s="1">
        <v>118</v>
      </c>
      <c r="C9" s="1">
        <v>76</v>
      </c>
      <c r="D9" s="1">
        <v>91</v>
      </c>
      <c r="E9" s="1">
        <v>73</v>
      </c>
      <c r="F9" s="1">
        <v>279</v>
      </c>
      <c r="G9" s="1">
        <v>272</v>
      </c>
      <c r="H9" s="1">
        <v>279</v>
      </c>
      <c r="I9" s="1">
        <v>279</v>
      </c>
      <c r="J9">
        <f t="shared" si="1"/>
        <v>42.293906810035843</v>
      </c>
      <c r="K9">
        <f t="shared" si="2"/>
        <v>27.941176470588236</v>
      </c>
      <c r="L9">
        <f t="shared" si="3"/>
        <v>32.616487455197138</v>
      </c>
      <c r="M9">
        <f t="shared" si="4"/>
        <v>26.16487455197133</v>
      </c>
      <c r="N9">
        <f t="shared" si="5"/>
        <v>32.254111321948137</v>
      </c>
      <c r="O9" s="1">
        <v>7</v>
      </c>
    </row>
    <row r="10" spans="1:15" x14ac:dyDescent="0.35">
      <c r="A10" s="1">
        <v>8</v>
      </c>
      <c r="B10" s="1">
        <v>80</v>
      </c>
      <c r="C10" s="1">
        <v>53</v>
      </c>
      <c r="D10" s="1">
        <v>35</v>
      </c>
      <c r="E10" s="1">
        <v>56</v>
      </c>
      <c r="F10" s="1">
        <v>278</v>
      </c>
      <c r="G10" s="1">
        <v>273</v>
      </c>
      <c r="H10" s="1">
        <v>283</v>
      </c>
      <c r="I10" s="1">
        <v>277</v>
      </c>
      <c r="J10">
        <f t="shared" si="1"/>
        <v>28.776978417266186</v>
      </c>
      <c r="K10">
        <f t="shared" si="2"/>
        <v>19.413919413919416</v>
      </c>
      <c r="L10">
        <f t="shared" si="3"/>
        <v>12.367491166077739</v>
      </c>
      <c r="M10">
        <f t="shared" si="4"/>
        <v>20.216606498194945</v>
      </c>
      <c r="N10">
        <f t="shared" si="5"/>
        <v>20.193748873864571</v>
      </c>
      <c r="O10" s="1">
        <v>8</v>
      </c>
    </row>
    <row r="11" spans="1:15" x14ac:dyDescent="0.35">
      <c r="A11" s="1">
        <v>9</v>
      </c>
      <c r="B11" s="1">
        <v>27</v>
      </c>
      <c r="C11" s="1">
        <v>19</v>
      </c>
      <c r="D11" s="1">
        <v>26</v>
      </c>
      <c r="E11" s="1">
        <v>23</v>
      </c>
      <c r="F11" s="1">
        <v>276</v>
      </c>
      <c r="G11" s="1">
        <v>272</v>
      </c>
      <c r="H11" s="1">
        <v>276</v>
      </c>
      <c r="I11" s="1">
        <v>287</v>
      </c>
      <c r="J11">
        <f t="shared" si="1"/>
        <v>9.7826086956521738</v>
      </c>
      <c r="K11">
        <f t="shared" si="2"/>
        <v>6.9852941176470589</v>
      </c>
      <c r="L11">
        <f t="shared" si="3"/>
        <v>9.4202898550724647</v>
      </c>
      <c r="M11">
        <f t="shared" si="4"/>
        <v>8.0139372822299642</v>
      </c>
      <c r="N11">
        <f t="shared" si="5"/>
        <v>8.5505324876504147</v>
      </c>
      <c r="O11" s="1">
        <v>9</v>
      </c>
    </row>
    <row r="12" spans="1:15" x14ac:dyDescent="0.35">
      <c r="A12" s="1"/>
      <c r="B12" s="1"/>
      <c r="C12" s="1"/>
      <c r="D12" s="1"/>
      <c r="E12" s="1"/>
      <c r="I12" s="3" t="s">
        <v>4</v>
      </c>
      <c r="J12" s="3">
        <f>AVERAGE(J3:J11)</f>
        <v>52.144893072201896</v>
      </c>
      <c r="K12" s="3">
        <f t="shared" ref="K12:M12" si="6">AVERAGE(K3:K11)</f>
        <v>45.677119151004185</v>
      </c>
      <c r="L12" s="3">
        <f t="shared" si="6"/>
        <v>38.328839733158617</v>
      </c>
      <c r="M12" s="3">
        <f t="shared" si="6"/>
        <v>33.216962365812719</v>
      </c>
      <c r="N12" s="3"/>
    </row>
    <row r="13" spans="1:15" x14ac:dyDescent="0.35">
      <c r="I13" s="4" t="s">
        <v>5</v>
      </c>
      <c r="J13" s="4">
        <f>MEDIAN(J3:J11)</f>
        <v>55.160142348754448</v>
      </c>
      <c r="K13" s="4">
        <f t="shared" ref="K13:M13" si="7">MEDIAN(K3:K11)</f>
        <v>50.915750915750912</v>
      </c>
      <c r="L13" s="4">
        <f t="shared" si="7"/>
        <v>45.353159851301115</v>
      </c>
      <c r="M13" s="4">
        <f t="shared" si="7"/>
        <v>38.652482269503544</v>
      </c>
      <c r="N13" s="4"/>
    </row>
    <row r="14" spans="1:15" x14ac:dyDescent="0.35">
      <c r="I14" s="5" t="s">
        <v>6</v>
      </c>
      <c r="J14" s="5">
        <f>_xlfn.STDEV.P(J3:J11)</f>
        <v>21.526432841637668</v>
      </c>
      <c r="K14" s="5">
        <f t="shared" ref="K14:M14" si="8">_xlfn.STDEV.P(K3:K11)</f>
        <v>23.298907110139861</v>
      </c>
      <c r="L14" s="5">
        <f t="shared" si="8"/>
        <v>15.656852570408715</v>
      </c>
      <c r="M14" s="5">
        <f t="shared" si="8"/>
        <v>12.194122126647523</v>
      </c>
      <c r="N14" s="5"/>
    </row>
    <row r="15" spans="1:15" x14ac:dyDescent="0.35">
      <c r="I15" s="6" t="s">
        <v>7</v>
      </c>
      <c r="J15" s="6">
        <f>_xlfn.VAR.P(J3:J11)</f>
        <v>463.38731088553681</v>
      </c>
      <c r="K15" s="6">
        <f t="shared" ref="K15:M15" si="9">_xlfn.VAR.P(K3:K11)</f>
        <v>542.83907252692586</v>
      </c>
      <c r="L15" s="6">
        <f t="shared" si="9"/>
        <v>245.13703241151396</v>
      </c>
      <c r="M15" s="6">
        <f t="shared" si="9"/>
        <v>148.69661443959473</v>
      </c>
      <c r="N15" s="6"/>
      <c r="O15" t="s">
        <v>8</v>
      </c>
    </row>
    <row r="16" spans="1:15" ht="15" thickBot="1" x14ac:dyDescent="0.4"/>
    <row r="17" spans="15:23" x14ac:dyDescent="0.35">
      <c r="O17" s="10" t="s">
        <v>9</v>
      </c>
      <c r="P17" s="10"/>
    </row>
    <row r="18" spans="15:23" x14ac:dyDescent="0.35">
      <c r="O18" s="7" t="s">
        <v>10</v>
      </c>
      <c r="P18" s="7">
        <v>0.97664509554465717</v>
      </c>
    </row>
    <row r="19" spans="15:23" x14ac:dyDescent="0.35">
      <c r="O19" s="7" t="s">
        <v>11</v>
      </c>
      <c r="P19" s="7">
        <v>0.95383564265143261</v>
      </c>
    </row>
    <row r="20" spans="15:23" x14ac:dyDescent="0.35">
      <c r="O20" s="7" t="s">
        <v>12</v>
      </c>
      <c r="P20" s="7">
        <v>0.94614158309333807</v>
      </c>
    </row>
    <row r="21" spans="15:23" x14ac:dyDescent="0.35">
      <c r="O21" s="7" t="s">
        <v>13</v>
      </c>
      <c r="P21" s="7">
        <v>4.2988661305418603</v>
      </c>
    </row>
    <row r="22" spans="15:23" ht="15" thickBot="1" x14ac:dyDescent="0.4">
      <c r="O22" s="8" t="s">
        <v>14</v>
      </c>
      <c r="P22" s="8">
        <v>8</v>
      </c>
    </row>
    <row r="24" spans="15:23" ht="15" thickBot="1" x14ac:dyDescent="0.4">
      <c r="O24" t="s">
        <v>15</v>
      </c>
    </row>
    <row r="25" spans="15:23" x14ac:dyDescent="0.35">
      <c r="O25" s="9"/>
      <c r="P25" s="9" t="s">
        <v>20</v>
      </c>
      <c r="Q25" s="9" t="s">
        <v>21</v>
      </c>
      <c r="R25" s="9" t="s">
        <v>22</v>
      </c>
      <c r="S25" s="9" t="s">
        <v>23</v>
      </c>
      <c r="T25" s="9" t="s">
        <v>24</v>
      </c>
    </row>
    <row r="26" spans="15:23" x14ac:dyDescent="0.35">
      <c r="O26" s="7" t="s">
        <v>16</v>
      </c>
      <c r="P26" s="7">
        <v>1</v>
      </c>
      <c r="Q26" s="7">
        <v>2291.0039894999732</v>
      </c>
      <c r="R26" s="7">
        <v>2291.0039894999732</v>
      </c>
      <c r="S26" s="7">
        <v>123.97040020933409</v>
      </c>
      <c r="T26" s="7">
        <v>3.1292183342289089E-5</v>
      </c>
    </row>
    <row r="27" spans="15:23" x14ac:dyDescent="0.35">
      <c r="O27" s="7" t="s">
        <v>17</v>
      </c>
      <c r="P27" s="7">
        <v>6</v>
      </c>
      <c r="Q27" s="7">
        <v>110.88150004991967</v>
      </c>
      <c r="R27" s="7">
        <v>18.480250008319945</v>
      </c>
      <c r="S27" s="7"/>
      <c r="T27" s="7"/>
    </row>
    <row r="28" spans="15:23" ht="15" thickBot="1" x14ac:dyDescent="0.4">
      <c r="O28" s="8" t="s">
        <v>18</v>
      </c>
      <c r="P28" s="8">
        <v>7</v>
      </c>
      <c r="Q28" s="8">
        <v>2401.885489549893</v>
      </c>
      <c r="R28" s="8"/>
      <c r="S28" s="8"/>
      <c r="T28" s="8"/>
    </row>
    <row r="29" spans="15:23" ht="15" thickBot="1" x14ac:dyDescent="0.4"/>
    <row r="30" spans="15:23" x14ac:dyDescent="0.35">
      <c r="O30" s="9"/>
      <c r="P30" s="9" t="s">
        <v>25</v>
      </c>
      <c r="Q30" s="9" t="s">
        <v>13</v>
      </c>
      <c r="R30" s="9" t="s">
        <v>26</v>
      </c>
      <c r="S30" s="9" t="s">
        <v>27</v>
      </c>
      <c r="T30" s="9" t="s">
        <v>28</v>
      </c>
      <c r="U30" s="9" t="s">
        <v>29</v>
      </c>
      <c r="V30" s="9" t="s">
        <v>30</v>
      </c>
      <c r="W30" s="9" t="s">
        <v>31</v>
      </c>
    </row>
    <row r="31" spans="15:23" x14ac:dyDescent="0.35">
      <c r="O31" s="7" t="s">
        <v>19</v>
      </c>
      <c r="P31" s="7">
        <v>80.549956767224899</v>
      </c>
      <c r="Q31" s="7">
        <v>3.9522413029262453</v>
      </c>
      <c r="R31" s="7">
        <v>20.380829659258303</v>
      </c>
      <c r="S31" s="7">
        <v>9.0702702970034406E-7</v>
      </c>
      <c r="T31" s="7">
        <v>70.879170684510029</v>
      </c>
      <c r="U31" s="7">
        <v>90.220742849939768</v>
      </c>
      <c r="V31" s="7">
        <v>70.879170684510029</v>
      </c>
      <c r="W31" s="7">
        <v>90.220742849939768</v>
      </c>
    </row>
    <row r="32" spans="15:23" ht="15" thickBot="1" x14ac:dyDescent="0.4">
      <c r="O32" s="8">
        <v>1</v>
      </c>
      <c r="P32" s="8">
        <v>-7.3856424253895243</v>
      </c>
      <c r="Q32" s="8">
        <v>0.66332944498118451</v>
      </c>
      <c r="R32" s="8">
        <v>-11.134199576500059</v>
      </c>
      <c r="S32" s="8">
        <v>3.1292183342289089E-5</v>
      </c>
      <c r="T32" s="8">
        <v>-9.0087511055274003</v>
      </c>
      <c r="U32" s="8">
        <v>-5.7625337452516483</v>
      </c>
      <c r="V32" s="8">
        <v>-9.0087511055274003</v>
      </c>
      <c r="W32" s="8">
        <v>-5.7625337452516483</v>
      </c>
    </row>
    <row r="36" spans="14:21" x14ac:dyDescent="0.35">
      <c r="O36" t="s">
        <v>32</v>
      </c>
      <c r="T36" t="s">
        <v>36</v>
      </c>
    </row>
    <row r="37" spans="14:21" ht="15" thickBot="1" x14ac:dyDescent="0.4"/>
    <row r="38" spans="14:21" x14ac:dyDescent="0.35">
      <c r="O38" s="9" t="s">
        <v>33</v>
      </c>
      <c r="P38" s="9" t="s">
        <v>40</v>
      </c>
      <c r="Q38" s="9" t="s">
        <v>34</v>
      </c>
      <c r="R38" s="9" t="s">
        <v>35</v>
      </c>
      <c r="T38" s="9" t="s">
        <v>37</v>
      </c>
      <c r="U38" s="9">
        <v>61.646194804239087</v>
      </c>
    </row>
    <row r="39" spans="14:21" x14ac:dyDescent="0.35">
      <c r="N39" s="6"/>
      <c r="O39" s="7">
        <v>1</v>
      </c>
      <c r="P39" s="7">
        <v>65.778671916445845</v>
      </c>
      <c r="Q39" s="7">
        <v>-5.2696009847988421</v>
      </c>
      <c r="R39" s="7">
        <v>-1.324028109176911</v>
      </c>
      <c r="T39" s="7">
        <v>6.25</v>
      </c>
      <c r="U39" s="7">
        <v>8.5505324876504147</v>
      </c>
    </row>
    <row r="40" spans="14:21" x14ac:dyDescent="0.35">
      <c r="N40" s="6"/>
      <c r="O40" s="7">
        <v>2</v>
      </c>
      <c r="P40" s="7">
        <v>58.393029491056325</v>
      </c>
      <c r="Q40" s="7">
        <v>-1.6805947952025093</v>
      </c>
      <c r="R40" s="7">
        <v>-0.42226247402856787</v>
      </c>
      <c r="T40" s="7">
        <v>18.75</v>
      </c>
      <c r="U40" s="7">
        <v>20.193748873864571</v>
      </c>
    </row>
    <row r="41" spans="14:21" x14ac:dyDescent="0.35">
      <c r="N41" s="6"/>
      <c r="O41" s="7">
        <v>3</v>
      </c>
      <c r="P41" s="7">
        <v>51.007387065666805</v>
      </c>
      <c r="Q41" s="7">
        <v>3.0995313219848413</v>
      </c>
      <c r="R41" s="7">
        <v>0.77878127915578022</v>
      </c>
      <c r="T41" s="7">
        <v>31.25</v>
      </c>
      <c r="U41" s="7">
        <v>32.254111321948137</v>
      </c>
    </row>
    <row r="42" spans="14:21" x14ac:dyDescent="0.35">
      <c r="O42" s="7">
        <v>4</v>
      </c>
      <c r="P42" s="7">
        <v>43.621744640277278</v>
      </c>
      <c r="Q42" s="7">
        <v>4.1967128795885813</v>
      </c>
      <c r="R42" s="7">
        <v>1.0544566533118962</v>
      </c>
      <c r="T42" s="7">
        <v>43.75</v>
      </c>
      <c r="U42" s="7">
        <v>39.286113202178669</v>
      </c>
    </row>
    <row r="43" spans="14:21" x14ac:dyDescent="0.35">
      <c r="O43" s="7">
        <v>5</v>
      </c>
      <c r="P43" s="7">
        <v>36.236102214887751</v>
      </c>
      <c r="Q43" s="7">
        <v>3.0500109872909178</v>
      </c>
      <c r="R43" s="7">
        <v>0.7663389110714145</v>
      </c>
      <c r="T43" s="7">
        <v>56.25</v>
      </c>
      <c r="U43" s="7">
        <v>47.818457519865859</v>
      </c>
    </row>
    <row r="44" spans="14:21" x14ac:dyDescent="0.35">
      <c r="O44" s="7">
        <v>6</v>
      </c>
      <c r="P44" s="7">
        <v>28.850459789498231</v>
      </c>
      <c r="Q44" s="7">
        <v>3.4036515324499064</v>
      </c>
      <c r="R44" s="7">
        <v>0.85519384025596668</v>
      </c>
      <c r="T44" s="7">
        <v>68.75</v>
      </c>
      <c r="U44" s="7">
        <v>54.106918387651646</v>
      </c>
    </row>
    <row r="45" spans="14:21" x14ac:dyDescent="0.35">
      <c r="O45" s="7">
        <v>7</v>
      </c>
      <c r="P45" s="7">
        <v>21.464817364108704</v>
      </c>
      <c r="Q45" s="7">
        <v>-1.2710684902441329</v>
      </c>
      <c r="R45" s="7">
        <v>-0.31936581434287353</v>
      </c>
      <c r="T45" s="7">
        <v>81.25</v>
      </c>
      <c r="U45" s="7">
        <v>56.712434695853815</v>
      </c>
    </row>
    <row r="46" spans="14:21" ht="15" thickBot="1" x14ac:dyDescent="0.4">
      <c r="O46" s="8">
        <v>8</v>
      </c>
      <c r="P46" s="8">
        <v>14.079174938719177</v>
      </c>
      <c r="Q46" s="8">
        <v>-5.5286424510687624</v>
      </c>
      <c r="R46" s="8">
        <v>-1.389114286246705</v>
      </c>
      <c r="T46" s="8">
        <v>93.75</v>
      </c>
      <c r="U46" s="8">
        <v>60.509070931647003</v>
      </c>
    </row>
  </sheetData>
  <sortState ref="U39:U46">
    <sortCondition ref="U3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Oluborode</dc:creator>
  <cp:lastModifiedBy>James Oluborode</cp:lastModifiedBy>
  <cp:lastPrinted>2023-03-31T09:40:33Z</cp:lastPrinted>
  <dcterms:created xsi:type="dcterms:W3CDTF">2023-03-31T08:05:11Z</dcterms:created>
  <dcterms:modified xsi:type="dcterms:W3CDTF">2023-04-06T07:16:24Z</dcterms:modified>
</cp:coreProperties>
</file>