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emif\Downloads\"/>
    </mc:Choice>
  </mc:AlternateContent>
  <xr:revisionPtr revIDLastSave="0" documentId="13_ncr:1_{79566836-1968-4BE0-B077-30C1FA0641FD}" xr6:coauthVersionLast="47" xr6:coauthVersionMax="47" xr10:uidLastSave="{00000000-0000-0000-0000-000000000000}"/>
  <bookViews>
    <workbookView xWindow="1560" yWindow="876" windowWidth="21624" windowHeight="11112" firstSheet="6" activeTab="6" xr2:uid="{47981922-77C5-4EC3-A76E-98D6CE997DC2}"/>
  </bookViews>
  <sheets>
    <sheet name="Max-Min" sheetId="9" r:id="rId1"/>
    <sheet name="IF-IFS" sheetId="8" r:id="rId2"/>
    <sheet name="Len" sheetId="2" r:id="rId3"/>
    <sheet name="LeftRight" sheetId="4" r:id="rId4"/>
    <sheet name="DateToText" sheetId="3" r:id="rId5"/>
    <sheet name="TRIM" sheetId="6" r:id="rId6"/>
    <sheet name="Substitute" sheetId="7" r:id="rId7"/>
    <sheet name="SUM-SumIF" sheetId="12" r:id="rId8"/>
    <sheet name="Count-CountIF" sheetId="5" r:id="rId9"/>
    <sheet name="Concatenate" sheetId="1" r:id="rId10"/>
    <sheet name="Days-NetworkDays"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0" i="13" l="1"/>
  <c r="K9" i="13"/>
  <c r="K8" i="13"/>
  <c r="K7" i="13"/>
  <c r="K6" i="13"/>
  <c r="K5" i="13"/>
  <c r="K4" i="13"/>
  <c r="K3" i="13"/>
  <c r="K2" i="13"/>
  <c r="J10" i="13"/>
  <c r="J9" i="13"/>
  <c r="J8" i="13"/>
  <c r="J7" i="13"/>
  <c r="J6" i="13"/>
  <c r="J5" i="13"/>
  <c r="J4" i="13"/>
  <c r="J3" i="13"/>
  <c r="J2" i="13"/>
  <c r="L2" i="5"/>
  <c r="K3" i="5"/>
  <c r="K2" i="5"/>
  <c r="J2" i="5"/>
  <c r="L3" i="12"/>
  <c r="M2" i="12"/>
  <c r="L2" i="12"/>
  <c r="K2" i="12"/>
  <c r="J2" i="12"/>
  <c r="O2" i="7" a="1"/>
  <c r="O2" i="7" s="1"/>
  <c r="N2" i="7" a="1"/>
  <c r="N2" i="7" s="1"/>
  <c r="L2" i="7" a="1"/>
  <c r="L2" i="7" s="1"/>
  <c r="K2" i="7" a="1"/>
  <c r="K2" i="7" s="1"/>
  <c r="J2" i="7" a="1"/>
  <c r="J2" i="7" s="1"/>
  <c r="K10" i="1"/>
  <c r="K9" i="1"/>
  <c r="K8" i="1"/>
  <c r="K7" i="1"/>
  <c r="K6" i="1"/>
  <c r="K5" i="1"/>
  <c r="K4" i="1"/>
  <c r="K3" i="1"/>
  <c r="K2" i="1"/>
  <c r="J2" i="1"/>
  <c r="J10" i="1"/>
  <c r="J9" i="1"/>
  <c r="J8" i="1"/>
  <c r="J7" i="1"/>
  <c r="J6" i="1"/>
  <c r="J5" i="1"/>
  <c r="J4" i="1"/>
  <c r="J3" i="1"/>
  <c r="J2" i="6" a="1"/>
  <c r="J2" i="6" s="1"/>
  <c r="L2" i="3" a="1"/>
  <c r="L2" i="3" s="1"/>
  <c r="K2" i="3" a="1"/>
  <c r="K2" i="3" s="1"/>
  <c r="J2" i="3" a="1"/>
  <c r="J2" i="3" s="1"/>
  <c r="N2" i="4" a="1"/>
  <c r="N2" i="4" s="1"/>
  <c r="M2" i="4" a="1"/>
  <c r="M2" i="4" s="1"/>
  <c r="L2" i="4" a="1"/>
  <c r="L2" i="4" s="1"/>
  <c r="K2" i="4" a="1"/>
  <c r="K2" i="4" s="1"/>
  <c r="J2" i="2" a="1"/>
  <c r="J2" i="2" s="1"/>
  <c r="L2" i="8" a="1"/>
  <c r="L2" i="8" s="1"/>
  <c r="K2" i="8" a="1"/>
  <c r="K2" i="8" s="1"/>
  <c r="J2" i="8" a="1"/>
  <c r="J2" i="8" s="1"/>
  <c r="K3" i="9"/>
  <c r="J3" i="9"/>
  <c r="K2" i="9"/>
  <c r="J2" i="9"/>
  <c r="H11" i="1"/>
  <c r="H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tc={DBC56168-4F85-42E4-B4A7-11215450C093}</author>
    <author>tc={B7272246-4FB1-441C-A6A2-549B5A629FA9}</author>
    <author>tc={9492F23C-72D1-4174-8168-DB494BA3D30E}</author>
    <author>tc={FBCFCE77-235E-473D-9990-5F5446775D92}</author>
  </authors>
  <commentList>
    <comment ref="J2" authorId="0" shapeId="0" xr:uid="{DBC56168-4F85-42E4-B4A7-11215450C093}">
      <text>
        <t>[Threaded comment]
Your version of Excel allows you to read this threaded comment; however, any edits to it will get removed if the file is opened in a newer version of Excel. Learn more: https://go.microsoft.com/fwlink/?linkid=870924
Comment:
    The Cell will return who earns the most Salary with the MAX function
Reply:
    The column is a date column and cell was converted to numbers</t>
      </text>
    </comment>
    <comment ref="K2" authorId="1" shapeId="0" xr:uid="{B7272246-4FB1-441C-A6A2-549B5A629FA9}">
      <text>
        <t>[Threaded comment]
Your version of Excel allows you to read this threaded comment; however, any edits to it will get removed if the file is opened in a newer version of Excel. Learn more: https://go.microsoft.com/fwlink/?linkid=870924
Comment:
    The Cell will return who earns the least salary with the MIN function
Reply:
    The column is a date column and cell was converted to numbers</t>
      </text>
    </comment>
    <comment ref="J3" authorId="2" shapeId="0" xr:uid="{9492F23C-72D1-4174-8168-DB494BA3D30E}">
      <text>
        <t>[Threaded comment]
Your version of Excel allows you to read this threaded comment; however, any edits to it will get removed if the file is opened in a newer version of Excel. Learn more: https://go.microsoft.com/fwlink/?linkid=870924
Comment:
    The MAX function in this case shows the last employee to leave the company which is Dwight Schrute on 8th September 2017</t>
      </text>
    </comment>
    <comment ref="K3" authorId="3" shapeId="0" xr:uid="{FBCFCE77-235E-473D-9990-5F5446775D92}">
      <text>
        <t>[Threaded comment]
Your version of Excel allows you to read this threaded comment; however, any edits to it will get removed if the file is opened in a newer version of Excel. Learn more: https://go.microsoft.com/fwlink/?linkid=870924
Comment:
    The MIN function shows the first employee to leave the company which is Kevin Malone on 14th September 2011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tc={5D648A7F-6420-4247-9F58-E7052C0DC6F6}</author>
    <author>tc={6129FBA9-B3E9-4AEB-B7F3-F0C6940BA729}</author>
    <author>tc={EE913334-A6BB-41B3-A1E8-3E69456B85D4}</author>
    <author>tc={3AAB45E9-9CA7-4C0E-9497-E14546C1658B}</author>
    <author>tc={FECD958A-A8CF-4518-AF56-3772BEE5D780}</author>
  </authors>
  <commentList>
    <comment ref="K5" authorId="0" shapeId="0" xr:uid="{5D648A7F-6420-4247-9F58-E7052C0DC6F6}">
      <text>
        <t>[Threaded comment]
Your version of Excel allows you to read this threaded comment; however, any edits to it will get removed if the file is opened in a newer version of Excel. Learn more: https://go.microsoft.com/fwlink/?linkid=870924
Comment:
    Does not apply because "Accountant" wasn't mentioned in our IFS statement</t>
      </text>
    </comment>
    <comment ref="L5" authorId="1" shapeId="0" xr:uid="{6129FBA9-B3E9-4AEB-B7F3-F0C6940BA729}">
      <text>
        <t>[Threaded comment]
Your version of Excel allows you to read this threaded comment; however, any edits to it will get removed if the file is opened in a newer version of Excel. Learn more: https://go.microsoft.com/fwlink/?linkid=870924
Comment:
    Does not apply because "31" wasn't mentioned in our IFS statement</t>
      </text>
    </comment>
    <comment ref="L6" authorId="2" shapeId="0" xr:uid="{EE913334-A6BB-41B3-A1E8-3E69456B85D4}">
      <text>
        <t>[Threaded comment]
Your version of Excel allows you to read this threaded comment; however, any edits to it will get removed if the file is opened in a newer version of Excel. Learn more: https://go.microsoft.com/fwlink/?linkid=870924
Comment:
    Does not apply because "32" wasn't mentioned in our IFS statement</t>
      </text>
    </comment>
    <comment ref="K7" authorId="3" shapeId="0" xr:uid="{3AAB45E9-9CA7-4C0E-9497-E14546C1658B}">
      <text>
        <t>[Threaded comment]
Your version of Excel allows you to read this threaded comment; however, any edits to it will get removed if the file is opened in a newer version of Excel. Learn more: https://go.microsoft.com/fwlink/?linkid=870924
Comment:
    Does not apply because "Regional Manager" wasn't mentioned in our IFS statement</t>
      </text>
    </comment>
    <comment ref="K8" authorId="4" shapeId="0" xr:uid="{FECD958A-A8CF-4518-AF56-3772BEE5D780}">
      <text>
        <t>[Threaded comment]
Your version of Excel allows you to read this threaded comment; however, any edits to it will get removed if the file is opened in a newer version of Excel. Learn more: https://go.microsoft.com/fwlink/?linkid=870924
Comment:
    Does not apply because "Supplier Relations" wasn't mentioned in our IFS statement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tc={8C569403-E7E8-491A-AC4F-6FCD7DD412B6}</author>
  </authors>
  <commentList>
    <comment ref="J1" authorId="0" shapeId="0" xr:uid="{8C569403-E7E8-491A-AC4F-6FCD7DD412B6}">
      <text>
        <t>[Threaded comment]
Your version of Excel allows you to read this threaded comment; however, any edits to it will get removed if the file is opened in a newer version of Excel. Learn more: https://go.microsoft.com/fwlink/?linkid=870924
Comment:
    SHOWS THE LENGTH OF NUMBERS OR CHARACTERS IN A WORD OR SET OF NUMBERS. IT CAN HELP TO DETERMINE IF THE NUMBERS IN A DATA CONTAINING PHONE NUMBERS OR SOCIAL SECURITY NUMBER ETC IS INCOMPLETE.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tc={892BCA69-7EA1-455F-9E8C-DF39197BA7FE}</author>
    <author>tc={92EC1D5E-256A-49E1-B485-8F88B7E00754}</author>
    <author>tc={D6BC4719-5491-4C0F-88C7-09CA3C1ED613}</author>
    <author>tc={35E60DB9-C61D-4D12-9EF3-E0CDFD3104A3}</author>
  </authors>
  <commentList>
    <comment ref="K1" authorId="0" shapeId="0" xr:uid="{892BCA69-7EA1-455F-9E8C-DF39197BA7FE}">
      <text>
        <t>[Threaded comment]
Your version of Excel allows you to read this threaded comment; however, any edits to it will get removed if the file is opened in a newer version of Excel. Learn more: https://go.microsoft.com/fwlink/?linkid=870924
Comment:
    We've specified that it should pick the first character(1), from the left</t>
      </text>
    </comment>
    <comment ref="L1" authorId="1" shapeId="0" xr:uid="{92EC1D5E-256A-49E1-B485-8F88B7E00754}">
      <text>
        <t xml:space="preserve">[Threaded comment]
Your version of Excel allows you to read this threaded comment; however, any edits to it will get removed if the file is opened in a newer version of Excel. Learn more: https://go.microsoft.com/fwlink/?linkid=870924
Comment:
    Here, we've specified that it should pick the first (3) characters from the left.
</t>
      </text>
    </comment>
    <comment ref="M1" authorId="2" shapeId="0" xr:uid="{D6BC4719-5491-4C0F-88C7-09CA3C1ED613}">
      <text>
        <t>[Threaded comment]
Your version of Excel allows you to read this threaded comment; however, any edits to it will get removed if the file is opened in a newer version of Excel. Learn more: https://go.microsoft.com/fwlink/?linkid=870924
Comment:
    We've specified that it should pick the last (1) character on the right</t>
      </text>
    </comment>
    <comment ref="N1" authorId="3" shapeId="0" xr:uid="{35E60DB9-C61D-4D12-9EF3-E0CDFD3104A3}">
      <text>
        <t>[Threaded comment]
Your version of Excel allows you to read this threaded comment; however, any edits to it will get removed if the file is opened in a newer version of Excel. Learn more: https://go.microsoft.com/fwlink/?linkid=870924
Comment:
    This is an important use case to sort for date, we've specified that it should pick the last (4) characters which =the year.</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tc={8ABE6AEF-3FE2-4756-B9F3-95A645BB6151}</author>
  </authors>
  <commentList>
    <comment ref="J1" authorId="0" shapeId="0" xr:uid="{8ABE6AEF-3FE2-4756-B9F3-95A645BB6151}">
      <text>
        <t>[Threaded comment]
Your version of Excel allows you to read this threaded comment; however, any edits to it will get removed if the file is opened in a newer version of Excel. Learn more: https://go.microsoft.com/fwlink/?linkid=870924
Comment:
    When the date is not properly formatted, we need to first format it as date using the Date to text function before we now try to extract the year using our RIGHT function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tc={434CACB6-F584-4155-8C76-57FE4DB66D7E}</author>
    <author>tc={37E0F867-29CA-4A2F-8945-59F0E9EB9C9C}</author>
    <author>tc={DDC6A75F-85D0-4119-ACF9-0DB6BE4DE70C}</author>
  </authors>
  <commentList>
    <comment ref="J1" authorId="0" shapeId="0" xr:uid="{434CACB6-F584-4155-8C76-57FE4DB66D7E}">
      <text>
        <t>[Threaded comment]
Your version of Excel allows you to read this threaded comment; however, any edits to it will get removed if the file is opened in a newer version of Excel. Learn more: https://go.microsoft.com/fwlink/?linkid=870924
Comment:
    First instance(1) specified means that it will change the symbol the first time it comes across it</t>
      </text>
    </comment>
    <comment ref="K1" authorId="1" shapeId="0" xr:uid="{37E0F867-29CA-4A2F-8945-59F0E9EB9C9C}">
      <text>
        <t>[Threaded comment]
Your version of Excel allows you to read this threaded comment; however, any edits to it will get removed if the file is opened in a newer version of Excel. Learn more: https://go.microsoft.com/fwlink/?linkid=870924
Comment:
    Second instnce(2) specified means that it would change the symbol the second time it comes across it</t>
      </text>
    </comment>
    <comment ref="L1" authorId="2" shapeId="0" xr:uid="{DDC6A75F-85D0-4119-ACF9-0DB6BE4DE70C}">
      <text>
        <t>[Threaded comment]
Your version of Excel allows you to read this threaded comment; however, any edits to it will get removed if the file is opened in a newer version of Excel. Learn more: https://go.microsoft.com/fwlink/?linkid=870924
Comment:
    No instance specified means it would take all the instances and convert it to the new symbol</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tc={F21B6A9F-F82B-4D7A-935B-4D29FE5AF09E}</author>
    <author>tc={212FD28E-C847-42A0-8309-68C844842FF5}</author>
  </authors>
  <commentList>
    <comment ref="J1" authorId="0" shapeId="0" xr:uid="{F21B6A9F-F82B-4D7A-935B-4D29FE5AF09E}">
      <text>
        <t>[Threaded comment]
Your version of Excel allows you to read this threaded comment; however, any edits to it will get removed if the file is opened in a newer version of Excel. Learn more: https://go.microsoft.com/fwlink/?linkid=870924
Comment:
    Used to join two words together</t>
      </text>
    </comment>
    <comment ref="K1" authorId="1" shapeId="0" xr:uid="{212FD28E-C847-42A0-8309-68C844842FF5}">
      <text>
        <t>[Threaded comment]
Your version of Excel allows you to read this threaded comment; however, any edits to it will get removed if the file is opened in a newer version of Excel. Learn more: https://go.microsoft.com/fwlink/?linkid=870924
Comment:
    Can also be used to generate email addresses for staff members, etc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<sst xmlns="http://schemas.openxmlformats.org/spreadsheetml/2006/main" count="596" uniqueCount="97">
  <si>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</si>
  <si>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</si>
  <si>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</si>
  <si>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</si>
  <si>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</si>
  <si>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</si>
  <si>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</si>
  <si>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</si>
  <si>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</si>
  <si>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</si>
  <si>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</si>
  <si>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</si>
  <si>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</si>
  <si>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</si>
  <si>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</si>
  <si>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</si>
  <si>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</si>
  <si>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</si>
  <si>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</si>
  <si>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</si>
  <si>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</si>
  <si>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</si>
  <si>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</si>
  <si>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</si>
  <si>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</si>
  <si>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</si>
  <si>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</si>
  <si>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</si>
  <si>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</si>
  <si>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</si>
  <si>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</si>
  <si>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</si>
  <si>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</si>
  <si>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</si>
  <si>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</si>
  <si>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</si>
  <si>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</si>
  <si>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</si>
  <si>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</si>
  <si>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</si>
  <si>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</si>
  <si>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</si>
  <si>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</si>
  <si>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</si>
  <si>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</si>
  <si>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</si>
  <si>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</si>
  <si>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</si>
  <si>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</si>
  <si>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</si>
  <si>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</si>
  <si>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</si>
  <si>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</si>
  <si>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</si>
  <si>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</si>
  <si>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</si>
  <si>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</si>
  <si>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</si>
  <si>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</si>
  <si>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</si>
  <si>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</si>
  <si>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</si>
  <si>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</si>
  <si>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</si>
  <si>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</si>
  <si>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</si>
  <si>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</si>
  <si>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</si>
  <si>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</si>
  <si>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It just removes unwanted spaces on both sides</t>
  </si>
  <si>
    <t>TEXT(H2,"dd/mm/yyyy")</t>
  </si>
  <si>
    <t>with 1 instance</t>
  </si>
  <si>
    <t>with 2 instances</t>
  </si>
  <si>
    <t>with NO instances</t>
  </si>
  <si>
    <t>SUM</t>
  </si>
  <si>
    <t>SUMIF</t>
  </si>
  <si>
    <t>SUMIFS</t>
  </si>
  <si>
    <t>COUNT</t>
  </si>
  <si>
    <t>COUNTIF</t>
  </si>
  <si>
    <t>COUNTIFS</t>
  </si>
  <si>
    <t>Max</t>
  </si>
  <si>
    <t>Min</t>
  </si>
  <si>
    <t>IF</t>
  </si>
  <si>
    <t>IFS</t>
  </si>
  <si>
    <t>DAYS</t>
  </si>
  <si>
    <t>NETWORKDAYS</t>
  </si>
  <si>
    <t>Left</t>
  </si>
  <si>
    <t>Right</t>
  </si>
  <si>
    <t>RIGHT</t>
  </si>
  <si>
    <t>11-2/2001</t>
  </si>
  <si>
    <t>10-3/1999</t>
  </si>
  <si>
    <t>7-4/2000</t>
  </si>
  <si>
    <t>1-5/2000</t>
  </si>
  <si>
    <t>5-6/2001</t>
  </si>
  <si>
    <t>11-8/2003</t>
  </si>
  <si>
    <t>6-9/2002</t>
  </si>
  <si>
    <t>8-10/2003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</si>
</sst>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49" fontId="0" fillId="0" borderId="0" xfId="0" applyNumberFormat="1"/>
    <xf numFmtId="2"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95816" id="{381AC455-BBAF-45BA-8518-B5399BC52A14}" userId="a95816"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2-11-25T05:18:12.22" personId="{381AC455-BBAF-45BA-8518-B5399BC52A14}" id="{DBC56168-4F85-42E4-B4A7-11215450C093}">
    <text>The Cell will return who earns the most Salary with the MAX function</text>
  </threadedComment>
  <threadedComment ref="J2" dT="2022-11-25T05:19:32.71" personId="{381AC455-BBAF-45BA-8518-B5399BC52A14}" id="{5265325F-89DF-430E-B46A-72777DDC2966}" parentId="{DBC56168-4F85-42E4-B4A7-11215450C093}">
    <text>The column is a date column and cell was converted to numbers</text>
  </threadedComment>
  <threadedComment ref="K2" dT="2022-11-25T05:18:54.02" personId="{381AC455-BBAF-45BA-8518-B5399BC52A14}" id="{B7272246-4FB1-441C-A6A2-549B5A629FA9}">
    <text>The Cell will return who earns the least salary with the MIN function</text>
  </threadedComment>
  <threadedComment ref="K2" dT="2022-11-25T05:19:40.11" personId="{381AC455-BBAF-45BA-8518-B5399BC52A14}" id="{40A4B853-23E2-41DD-B8FF-91853DB76BCD}" parentId="{B7272246-4FB1-441C-A6A2-549B5A629FA9}">
    <text>The column is a date column and cell was converted to numbers</text>
  </threadedComment>
  <threadedComment ref="J3" dT="2022-11-25T05:23:00.62" personId="{381AC455-BBAF-45BA-8518-B5399BC52A14}" id="{9492F23C-72D1-4174-8168-DB494BA3D30E}">
    <text>The MAX function in this case shows the last employee to leave the company which is Dwight Schrute on 8th September 2017</text>
  </threadedComment>
  <threadedComment ref="K3" dT="2022-11-25T05:24:08.11" personId="{381AC455-BBAF-45BA-8518-B5399BC52A14}" id="{FBCFCE77-235E-473D-9990-5F5446775D92}">
    <text>The MIN function shows the first employee to leave the company which is Kevin Malone on 14th September 2011</text>
  </threadedComment>
</ThreadedComments>
</file>

<file path=xl/threadedComments/threadedComment2.xml><?xml version="1.0" encoding="utf-8"?>
<ThreadedComments xmlns="http://schemas.microsoft.com/office/spreadsheetml/2018/threadedcomments" xmlns:x="http://schemas.openxmlformats.org/spreadsheetml/2006/main">
  <threadedComment ref="K5" dT="2022-11-25T11:09:11.84" personId="{381AC455-BBAF-45BA-8518-B5399BC52A14}" id="{5D648A7F-6420-4247-9F58-E7052C0DC6F6}">
    <text>Does not apply because "Accountant" wasn't mentioned in our IFS statement</text>
  </threadedComment>
  <threadedComment ref="L5" dT="2022-11-25T11:13:28.83" personId="{381AC455-BBAF-45BA-8518-B5399BC52A14}" id="{6129FBA9-B3E9-4AEB-B7F3-F0C6940BA729}">
    <text>Does not apply because "31" wasn't mentioned in our IFS statement</text>
  </threadedComment>
  <threadedComment ref="L6" dT="2022-11-25T11:13:52.52" personId="{381AC455-BBAF-45BA-8518-B5399BC52A14}" id="{EE913334-A6BB-41B3-A1E8-3E69456B85D4}">
    <text>Does not apply because "32" wasn't mentioned in our IFS statement</text>
  </threadedComment>
  <threadedComment ref="K7" dT="2022-11-25T11:09:48.15" personId="{381AC455-BBAF-45BA-8518-B5399BC52A14}" id="{3AAB45E9-9CA7-4C0E-9497-E14546C1658B}">
    <text>Does not apply because "Regional Manager" wasn't mentioned in our IFS statement</text>
  </threadedComment>
  <threadedComment ref="K8" dT="2022-11-25T11:11:47.80" personId="{381AC455-BBAF-45BA-8518-B5399BC52A14}" id="{FECD958A-A8CF-4518-AF56-3772BEE5D780}">
    <text>Does not apply because "Supplier Relations" wasn't mentioned in our IFS statement</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2-11-25T11:21:18.68" personId="{381AC455-BBAF-45BA-8518-B5399BC52A14}" id="{8C569403-E7E8-491A-AC4F-6FCD7DD412B6}">
    <text>SHOWS THE LENGTH OF NUMBERS OR CHARACTERS IN A WORD OR SET OF NUMBERS. IT CAN HELP TO DETERMINE IF THE NUMBERS IN A DATA CONTAINING PHONE NUMBERS OR SOCIAL SECURITY NUMBER ETC IS INCOMPLETE.</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2-11-25T11:25:24.36" personId="{381AC455-BBAF-45BA-8518-B5399BC52A14}" id="{892BCA69-7EA1-455F-9E8C-DF39197BA7FE}">
    <text>We've specified that it should pick the first character(1), from the left</text>
  </threadedComment>
  <threadedComment ref="L1" dT="2022-11-25T11:27:09.92" personId="{381AC455-BBAF-45BA-8518-B5399BC52A14}" id="{92EC1D5E-256A-49E1-B485-8F88B7E00754}">
    <text xml:space="preserve">Here, we've specified that it should pick the first (3) characters from the left.
</text>
  </threadedComment>
  <threadedComment ref="M1" dT="2022-11-25T11:29:32.31" personId="{381AC455-BBAF-45BA-8518-B5399BC52A14}" id="{D6BC4719-5491-4C0F-88C7-09CA3C1ED613}">
    <text>We've specified that it should pick the last (1) character on the right</text>
  </threadedComment>
  <threadedComment ref="N1" dT="2022-11-25T11:30:57.52" personId="{381AC455-BBAF-45BA-8518-B5399BC52A14}" id="{35E60DB9-C61D-4D12-9EF3-E0CDFD3104A3}">
    <text>This is an important use case to sort for date, we've specified that it should pick the last (4) characters which =the year.</text>
  </threadedComment>
</ThreadedComments>
</file>

<file path=xl/threadedComments/threadedComment5.xml><?xml version="1.0" encoding="utf-8"?>
<ThreadedComments xmlns="http://schemas.microsoft.com/office/spreadsheetml/2018/threadedcomments" xmlns:x="http://schemas.openxmlformats.org/spreadsheetml/2006/main">
  <threadedComment ref="J1" dT="2022-11-25T11:37:38.74" personId="{381AC455-BBAF-45BA-8518-B5399BC52A14}" id="{8ABE6AEF-3FE2-4756-B9F3-95A645BB6151}">
    <text>When the date is not properly formatted, we need to first format it as date using the Date to text function before we now try to extract the year using our RIGHT function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J1" dT="2022-11-25T11:59:18.34" personId="{381AC455-BBAF-45BA-8518-B5399BC52A14}" id="{434CACB6-F584-4155-8C76-57FE4DB66D7E}">
    <text>First instance(1) specified means that it will change the symbol the first time it comes across it</text>
  </threadedComment>
  <threadedComment ref="K1" dT="2022-11-25T11:59:54.53" personId="{381AC455-BBAF-45BA-8518-B5399BC52A14}" id="{37E0F867-29CA-4A2F-8945-59F0E9EB9C9C}">
    <text>Second instnce(2) specified means that it would change the symbol the second time it comes across it</text>
  </threadedComment>
  <threadedComment ref="L1" dT="2022-11-25T11:58:41.09" personId="{381AC455-BBAF-45BA-8518-B5399BC52A14}" id="{DDC6A75F-85D0-4119-ACF9-0DB6BE4DE70C}">
    <text>No instance specified means it would take all the instances and convert it to the new symbol</text>
  </threadedComment>
</ThreadedComments>
</file>

<file path=xl/threadedComments/threadedComment7.xml><?xml version="1.0" encoding="utf-8"?>
<ThreadedComments xmlns="http://schemas.microsoft.com/office/spreadsheetml/2018/threadedcomments" xmlns:x="http://schemas.openxmlformats.org/spreadsheetml/2006/main">
  <threadedComment ref="J1" dT="2022-11-25T11:44:53.25" personId="{381AC455-BBAF-45BA-8518-B5399BC52A14}" id="{F21B6A9F-F82B-4D7A-935B-4D29FE5AF09E}">
    <text>Used to join two words together</text>
  </threadedComment>
  <threadedComment ref="K1" dT="2022-11-25T11:45:53.09" personId="{381AC455-BBAF-45BA-8518-B5399BC52A14}" id="{212FD28E-C847-42A0-8309-68C844842FF5}">
    <text>Can also be used to generate email addresses for staff members, etc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10"/>
  <sheetViews>
    <sheetView workbookViewId="0">
      <selection activeCell="K3" sqref="K3"/>
    </sheetView>
  </sheetViews>
  <sheetFormatPr defaultColWidth="13.6640625" defaultRowHeight="14.4" x14ac:dyDescent="0.3"/>
  <cols>
    <col min="1" max="1" width="10.77734375" bestFit="1" customWidth="1"/>
    <col min="4" max="4" width="7.6640625" customWidth="1"/>
  </cols>
  <sheetData>
    <row r="1" spans="1:11" x14ac:dyDescent="0.3">
      <c r="A1" t="s">
        <v>20</v>
      </c>
      <c r="B1" t="s">
        <v>0</v>
      </c>
      <c r="C1" t="s">
        <v>1</v>
      </c>
      <c r="D1" t="s">
        <v>23</v>
      </c>
      <c r="E1" t="s">
        <v>24</v>
      </c>
      <c r="F1" t="s">
        <v>21</v>
      </c>
      <c r="G1" t="s">
        <v>22</v>
      </c>
      <c r="H1" t="s">
        <v>36</v>
      </c>
      <c r="I1" t="s">
        <v>37</v>
      </c>
      <c r="J1" t="s">
        <v>80</v>
      </c>
      <c r="K1" t="s">
        <v>81</v>
      </c>
    </row>
    <row r="2" spans="1:11" x14ac:dyDescent="0.3">
      <c r="A2">
        <v>1001</v>
      </c>
      <c r="B2" t="s">
        <v>2</v>
      </c>
      <c r="C2" t="s">
        <v>3</v>
      </c>
      <c r="D2">
        <v>30</v>
      </c>
      <c r="E2" t="s">
        <v>26</v>
      </c>
      <c r="F2" t="s">
        <v>25</v>
      </c>
      <c r="G2">
        <v>45000</v>
      </c>
      <c r="H2" s="1">
        <v>37197</v>
      </c>
      <c r="I2" s="1">
        <v>42253</v>
      </c>
      <c r="J2" s="3">
        <f>MAX(G2:G10)</f>
        <v>65000</v>
      </c>
      <c r="K2" s="3">
        <f>MIN(G2:G10)</f>
        <v>36000</v>
      </c>
    </row>
    <row r="3" spans="1:11" x14ac:dyDescent="0.3">
      <c r="A3">
        <v>1002</v>
      </c>
      <c r="B3" t="s">
        <v>4</v>
      </c>
      <c r="C3" t="s">
        <v>5</v>
      </c>
      <c r="D3">
        <v>30</v>
      </c>
      <c r="E3" t="s">
        <v>28</v>
      </c>
      <c r="F3" t="s">
        <v>27</v>
      </c>
      <c r="G3">
        <v>36000</v>
      </c>
      <c r="H3" s="1">
        <v>36436</v>
      </c>
      <c r="I3" s="1">
        <v>42287</v>
      </c>
      <c r="J3" s="1">
        <f>MAX(I2:I10)</f>
        <v>42986</v>
      </c>
      <c r="K3" s="1">
        <f>MIN(I2:I10)</f>
        <v>40800</v>
      </c>
    </row>
    <row r="4" spans="1:11" x14ac:dyDescent="0.3">
      <c r="A4">
        <v>1003</v>
      </c>
      <c r="B4" t="s">
        <v>6</v>
      </c>
      <c r="C4" t="s">
        <v>7</v>
      </c>
      <c r="D4">
        <v>29</v>
      </c>
      <c r="E4" t="s">
        <v>26</v>
      </c>
      <c r="F4" t="s">
        <v>25</v>
      </c>
      <c r="G4">
        <v>63000</v>
      </c>
      <c r="H4" s="1">
        <v>36711</v>
      </c>
      <c r="I4" s="1">
        <v>42986</v>
      </c>
    </row>
    <row r="5" spans="1:11" x14ac:dyDescent="0.3">
      <c r="A5">
        <v>1004</v>
      </c>
      <c r="B5" t="s">
        <v>13</v>
      </c>
      <c r="C5" t="s">
        <v>12</v>
      </c>
      <c r="D5">
        <v>31</v>
      </c>
      <c r="E5" t="s">
        <v>28</v>
      </c>
      <c r="F5" t="s">
        <v>29</v>
      </c>
      <c r="G5">
        <v>47000</v>
      </c>
      <c r="H5" s="1">
        <v>36530</v>
      </c>
      <c r="I5" s="1">
        <v>42341</v>
      </c>
    </row>
    <row r="6" spans="1:11" x14ac:dyDescent="0.3">
      <c r="A6">
        <v>1005</v>
      </c>
      <c r="B6" t="s">
        <v>14</v>
      </c>
      <c r="C6" t="s">
        <v>15</v>
      </c>
      <c r="D6">
        <v>32</v>
      </c>
      <c r="E6" t="s">
        <v>26</v>
      </c>
      <c r="F6" t="s">
        <v>30</v>
      </c>
      <c r="G6">
        <v>50000</v>
      </c>
      <c r="H6" s="1">
        <v>37017</v>
      </c>
      <c r="I6" s="1">
        <v>42977</v>
      </c>
    </row>
    <row r="7" spans="1:11" x14ac:dyDescent="0.3">
      <c r="A7">
        <v>1006</v>
      </c>
      <c r="B7" t="s">
        <v>8</v>
      </c>
      <c r="C7" t="s">
        <v>9</v>
      </c>
      <c r="D7">
        <v>35</v>
      </c>
      <c r="E7" t="s">
        <v>26</v>
      </c>
      <c r="F7" t="s">
        <v>31</v>
      </c>
      <c r="G7">
        <v>65000</v>
      </c>
      <c r="H7" s="1">
        <v>35040</v>
      </c>
      <c r="I7" s="1">
        <v>41528</v>
      </c>
    </row>
    <row r="8" spans="1:11" x14ac:dyDescent="0.3">
      <c r="A8">
        <v>1007</v>
      </c>
      <c r="B8" t="s">
        <v>33</v>
      </c>
      <c r="C8" t="s">
        <v>34</v>
      </c>
      <c r="D8">
        <v>32</v>
      </c>
      <c r="E8" t="s">
        <v>28</v>
      </c>
      <c r="F8" t="s">
        <v>32</v>
      </c>
      <c r="G8">
        <v>41000</v>
      </c>
      <c r="H8" s="1">
        <v>37933</v>
      </c>
      <c r="I8" s="1">
        <v>41551</v>
      </c>
    </row>
    <row r="9" spans="1:11" x14ac:dyDescent="0.3">
      <c r="A9">
        <v>1008</v>
      </c>
      <c r="B9" t="s">
        <v>16</v>
      </c>
      <c r="C9" t="s">
        <v>17</v>
      </c>
      <c r="D9">
        <v>38</v>
      </c>
      <c r="E9" t="s">
        <v>26</v>
      </c>
      <c r="F9" t="s">
        <v>25</v>
      </c>
      <c r="G9">
        <v>48000</v>
      </c>
      <c r="H9" s="1">
        <v>37416</v>
      </c>
      <c r="I9" s="1">
        <v>42116</v>
      </c>
    </row>
    <row r="10" spans="1:11" x14ac:dyDescent="0.3">
      <c r="A10">
        <v>1009</v>
      </c>
      <c r="B10" t="s">
        <v>10</v>
      </c>
      <c r="C10" t="s">
        <v>11</v>
      </c>
      <c r="D10">
        <v>31</v>
      </c>
      <c r="E10" t="s">
        <v>26</v>
      </c>
      <c r="F10" t="s">
        <v>29</v>
      </c>
      <c r="G10">
        <v>42000</v>
      </c>
      <c r="H10" s="1">
        <v>37843</v>
      </c>
      <c r="I10" s="1">
        <v>40800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L10"/>
  <sheetViews>
    <sheetView topLeftCell="D1" workbookViewId="0">
      <selection activeCell="L6" sqref="L6"/>
    </sheetView>
  </sheetViews>
  <sheetFormatPr defaultColWidth="13.6640625" defaultRowHeight="14.4" x14ac:dyDescent="0.3"/>
  <cols>
    <col min="1" max="1" width="10.77734375" bestFit="1" customWidth="1"/>
    <col min="4" max="4" width="7.6640625" customWidth="1"/>
    <col min="6" max="6" width="21.33203125" customWidth="1"/>
    <col min="11" max="11" width="18.88671875" customWidth="1"/>
  </cols>
  <sheetData>
    <row r="1" spans="1:12" x14ac:dyDescent="0.3">
      <c r="A1" t="s">
        <v>20</v>
      </c>
      <c r="B1" t="s">
        <v>0</v>
      </c>
      <c r="C1" t="s">
        <v>1</v>
      </c>
      <c r="D1" t="s">
        <v>23</v>
      </c>
      <c r="E1" t="s">
        <v>24</v>
      </c>
      <c r="F1" t="s">
        <v>21</v>
      </c>
      <c r="G1" t="s">
        <v>22</v>
      </c>
      <c r="H1" t="s">
        <v>36</v>
      </c>
      <c r="I1" t="s">
        <v>37</v>
      </c>
      <c r="J1" t="s">
        <v>82</v>
      </c>
      <c r="K1" t="s">
        <v>83</v>
      </c>
      <c r="L1" t="s">
        <v>83</v>
      </c>
    </row>
    <row r="2" spans="1:12" x14ac:dyDescent="0.3">
      <c r="A2">
        <v>1001</v>
      </c>
      <c r="B2" t="s">
        <v>2</v>
      </c>
      <c r="C2" t="s">
        <v>3</v>
      </c>
      <c r="D2">
        <v>30</v>
      </c>
      <c r="E2" t="s">
        <v>26</v>
      </c>
      <c r="F2" t="s">
        <v>25</v>
      </c>
      <c r="G2">
        <v>45000</v>
      </c>
      <c r="H2" s="1">
        <v>37197</v>
      </c>
      <c r="I2" s="1">
        <v>42253</v>
      </c>
      <c r="J2" t="str" cm="1">
        <f t="array" ref="J2:J10">IF(D2:D10&gt;29,"Middle Age","Young")</f>
        <v>Middle Age</v>
      </c>
      <c r="K2" t="str" cm="1">
        <f t="array" ref="K2:K10">_xlfn.IFS(F2:F10="Receptionist","Hire",F2:F10="Salesman","Give 5% Bonus",F2:F10="HR","Fire")</f>
        <v>Give 5% Bonus</v>
      </c>
      <c r="L2" t="str" cm="1">
        <f t="array" ref="L2:L10">_xlfn.IFS(D2:D10=30,"Young",D2:D10=29,"Middle Age",D2:D10=35,"Old")</f>
        <v>Young</v>
      </c>
    </row>
    <row r="3" spans="1:12" x14ac:dyDescent="0.3">
      <c r="A3">
        <v>1002</v>
      </c>
      <c r="B3" t="s">
        <v>4</v>
      </c>
      <c r="C3" t="s">
        <v>5</v>
      </c>
      <c r="D3">
        <v>30</v>
      </c>
      <c r="E3" t="s">
        <v>28</v>
      </c>
      <c r="F3" t="s">
        <v>27</v>
      </c>
      <c r="G3">
        <v>36000</v>
      </c>
      <c r="H3" s="1">
        <v>36436</v>
      </c>
      <c r="I3" s="1">
        <v>42287</v>
      </c>
      <c r="J3" t="str">
        <v>Middle Age</v>
      </c>
      <c r="K3" t="str">
        <v>Hire</v>
      </c>
      <c r="L3" t="str">
        <v>Young</v>
      </c>
    </row>
    <row r="4" spans="1:12" x14ac:dyDescent="0.3">
      <c r="A4">
        <v>1003</v>
      </c>
      <c r="B4" t="s">
        <v>6</v>
      </c>
      <c r="C4" t="s">
        <v>7</v>
      </c>
      <c r="D4">
        <v>29</v>
      </c>
      <c r="E4" t="s">
        <v>26</v>
      </c>
      <c r="F4" t="s">
        <v>25</v>
      </c>
      <c r="G4">
        <v>63000</v>
      </c>
      <c r="H4" s="1">
        <v>36711</v>
      </c>
      <c r="I4" s="1">
        <v>42986</v>
      </c>
      <c r="J4" t="str">
        <v>Young</v>
      </c>
      <c r="K4" t="str">
        <v>Give 5% Bonus</v>
      </c>
      <c r="L4" t="str">
        <v>Middle Age</v>
      </c>
    </row>
    <row r="5" spans="1:12" x14ac:dyDescent="0.3">
      <c r="A5">
        <v>1004</v>
      </c>
      <c r="B5" t="s">
        <v>13</v>
      </c>
      <c r="C5" t="s">
        <v>12</v>
      </c>
      <c r="D5">
        <v>31</v>
      </c>
      <c r="E5" t="s">
        <v>28</v>
      </c>
      <c r="F5" t="s">
        <v>29</v>
      </c>
      <c r="G5">
        <v>47000</v>
      </c>
      <c r="H5" s="1">
        <v>36530</v>
      </c>
      <c r="I5" s="1">
        <v>42341</v>
      </c>
      <c r="J5" t="str">
        <v>Middle Age</v>
      </c>
      <c r="K5" t="e">
        <v>#N/A</v>
      </c>
      <c r="L5" t="e">
        <v>#N/A</v>
      </c>
    </row>
    <row r="6" spans="1:12" x14ac:dyDescent="0.3">
      <c r="A6">
        <v>1005</v>
      </c>
      <c r="B6" t="s">
        <v>14</v>
      </c>
      <c r="C6" t="s">
        <v>15</v>
      </c>
      <c r="D6">
        <v>32</v>
      </c>
      <c r="E6" t="s">
        <v>26</v>
      </c>
      <c r="F6" t="s">
        <v>30</v>
      </c>
      <c r="G6">
        <v>50000</v>
      </c>
      <c r="H6" s="1">
        <v>37017</v>
      </c>
      <c r="I6" s="1">
        <v>42977</v>
      </c>
      <c r="J6" t="str">
        <v>Middle Age</v>
      </c>
      <c r="K6" t="str">
        <v>Fire</v>
      </c>
      <c r="L6" t="e">
        <v>#N/A</v>
      </c>
    </row>
    <row r="7" spans="1:12" x14ac:dyDescent="0.3">
      <c r="A7">
        <v>1006</v>
      </c>
      <c r="B7" t="s">
        <v>8</v>
      </c>
      <c r="C7" t="s">
        <v>9</v>
      </c>
      <c r="D7">
        <v>35</v>
      </c>
      <c r="E7" t="s">
        <v>26</v>
      </c>
      <c r="F7" t="s">
        <v>31</v>
      </c>
      <c r="G7">
        <v>65000</v>
      </c>
      <c r="H7" s="1">
        <v>35040</v>
      </c>
      <c r="I7" s="1">
        <v>41528</v>
      </c>
      <c r="J7" t="str">
        <v>Middle Age</v>
      </c>
      <c r="K7" t="e">
        <v>#N/A</v>
      </c>
      <c r="L7" t="str">
        <v>Old</v>
      </c>
    </row>
    <row r="8" spans="1:12" x14ac:dyDescent="0.3">
      <c r="A8">
        <v>1007</v>
      </c>
      <c r="B8" t="s">
        <v>33</v>
      </c>
      <c r="C8" t="s">
        <v>34</v>
      </c>
      <c r="D8">
        <v>32</v>
      </c>
      <c r="E8" t="s">
        <v>28</v>
      </c>
      <c r="F8" t="s">
        <v>32</v>
      </c>
      <c r="G8">
        <v>41000</v>
      </c>
      <c r="H8" s="1">
        <v>37933</v>
      </c>
      <c r="I8" s="1">
        <v>41551</v>
      </c>
      <c r="J8" t="str">
        <v>Middle Age</v>
      </c>
      <c r="K8" t="e">
        <v>#N/A</v>
      </c>
      <c r="L8" t="e">
        <v>#N/A</v>
      </c>
    </row>
    <row r="9" spans="1:12" x14ac:dyDescent="0.3">
      <c r="A9">
        <v>1008</v>
      </c>
      <c r="B9" t="s">
        <v>16</v>
      </c>
      <c r="C9" t="s">
        <v>17</v>
      </c>
      <c r="D9">
        <v>38</v>
      </c>
      <c r="E9" t="s">
        <v>26</v>
      </c>
      <c r="F9" t="s">
        <v>25</v>
      </c>
      <c r="G9">
        <v>48000</v>
      </c>
      <c r="H9" s="1">
        <v>37416</v>
      </c>
      <c r="I9" s="1">
        <v>42116</v>
      </c>
      <c r="J9" t="str">
        <v>Middle Age</v>
      </c>
      <c r="K9" t="str">
        <v>Give 5% Bonus</v>
      </c>
      <c r="L9" t="e">
        <v>#N/A</v>
      </c>
    </row>
    <row r="10" spans="1:12" x14ac:dyDescent="0.3">
      <c r="A10">
        <v>1009</v>
      </c>
      <c r="B10" t="s">
        <v>10</v>
      </c>
      <c r="C10" t="s">
        <v>11</v>
      </c>
      <c r="D10">
        <v>31</v>
      </c>
      <c r="E10" t="s">
        <v>26</v>
      </c>
      <c r="F10" t="s">
        <v>29</v>
      </c>
      <c r="G10">
        <v>42000</v>
      </c>
      <c r="H10" s="1">
        <v>37843</v>
      </c>
      <c r="I10" s="1">
        <v>40800</v>
      </c>
      <c r="J10" t="str">
        <v>Middle Age</v>
      </c>
      <c r="K10" t="e">
        <v>#N/A</v>
      </c>
      <c r="L10" t="e">
        <v>#N/A</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0"/>
  <sheetViews>
    <sheetView workbookViewId="0">
      <selection activeCell="J1" sqref="J1"/>
    </sheetView>
  </sheetViews>
  <sheetFormatPr defaultColWidth="10.88671875" defaultRowHeight="14.4" x14ac:dyDescent="0.3"/>
  <cols>
    <col min="1" max="1" width="10.77734375" bestFit="1" customWidth="1"/>
    <col min="10" max="10" width="10.88671875" style="4"/>
  </cols>
  <sheetData>
    <row r="1" spans="1:12" x14ac:dyDescent="0.3">
      <c r="A1" t="s">
        <v>20</v>
      </c>
      <c r="B1" t="s">
        <v>0</v>
      </c>
      <c r="C1" t="s">
        <v>1</v>
      </c>
      <c r="D1" t="s">
        <v>23</v>
      </c>
      <c r="E1" t="s">
        <v>24</v>
      </c>
      <c r="F1" t="s">
        <v>21</v>
      </c>
      <c r="G1" t="s">
        <v>22</v>
      </c>
      <c r="H1" t="s">
        <v>36</v>
      </c>
      <c r="I1" t="s">
        <v>37</v>
      </c>
      <c r="J1" s="5" t="s">
        <v>19</v>
      </c>
      <c r="L1" t="s">
        <v>35</v>
      </c>
    </row>
    <row r="2" spans="1:12" x14ac:dyDescent="0.3">
      <c r="A2">
        <v>1001</v>
      </c>
      <c r="B2" t="s">
        <v>2</v>
      </c>
      <c r="C2" t="s">
        <v>3</v>
      </c>
      <c r="D2">
        <v>30</v>
      </c>
      <c r="E2" t="s">
        <v>26</v>
      </c>
      <c r="F2" t="s">
        <v>25</v>
      </c>
      <c r="G2">
        <v>45000</v>
      </c>
      <c r="H2" s="1">
        <v>37197</v>
      </c>
      <c r="I2" s="1">
        <v>42253</v>
      </c>
      <c r="J2" s="4" cm="1">
        <f t="array" ref="J2:J10">LEN(C2:C10)</f>
        <v>7</v>
      </c>
    </row>
    <row r="3" spans="1:12" x14ac:dyDescent="0.3">
      <c r="A3">
        <v>1002</v>
      </c>
      <c r="B3" t="s">
        <v>4</v>
      </c>
      <c r="C3" t="s">
        <v>5</v>
      </c>
      <c r="D3">
        <v>30</v>
      </c>
      <c r="E3" t="s">
        <v>28</v>
      </c>
      <c r="F3" t="s">
        <v>27</v>
      </c>
      <c r="G3">
        <v>36000</v>
      </c>
      <c r="H3" s="1">
        <v>36436</v>
      </c>
      <c r="I3" s="1">
        <v>42287</v>
      </c>
      <c r="J3" s="4">
        <v>7</v>
      </c>
    </row>
    <row r="4" spans="1:12" x14ac:dyDescent="0.3">
      <c r="A4">
        <v>1003</v>
      </c>
      <c r="B4" t="s">
        <v>6</v>
      </c>
      <c r="C4" t="s">
        <v>7</v>
      </c>
      <c r="D4">
        <v>29</v>
      </c>
      <c r="E4" t="s">
        <v>26</v>
      </c>
      <c r="F4" t="s">
        <v>25</v>
      </c>
      <c r="G4">
        <v>63000</v>
      </c>
      <c r="H4" s="1">
        <v>36711</v>
      </c>
      <c r="I4" s="1">
        <v>42986</v>
      </c>
      <c r="J4" s="4">
        <v>7</v>
      </c>
    </row>
    <row r="5" spans="1:12" x14ac:dyDescent="0.3">
      <c r="A5">
        <v>1004</v>
      </c>
      <c r="B5" t="s">
        <v>13</v>
      </c>
      <c r="C5" t="s">
        <v>12</v>
      </c>
      <c r="D5">
        <v>31</v>
      </c>
      <c r="E5" t="s">
        <v>28</v>
      </c>
      <c r="F5" t="s">
        <v>29</v>
      </c>
      <c r="G5">
        <v>47000</v>
      </c>
      <c r="H5" s="1">
        <v>36530</v>
      </c>
      <c r="I5" s="1">
        <v>42341</v>
      </c>
      <c r="J5" s="4">
        <v>6</v>
      </c>
    </row>
    <row r="6" spans="1:12" x14ac:dyDescent="0.3">
      <c r="A6">
        <v>1005</v>
      </c>
      <c r="B6" t="s">
        <v>14</v>
      </c>
      <c r="C6" t="s">
        <v>15</v>
      </c>
      <c r="D6">
        <v>32</v>
      </c>
      <c r="E6" t="s">
        <v>26</v>
      </c>
      <c r="F6" t="s">
        <v>30</v>
      </c>
      <c r="G6">
        <v>50000</v>
      </c>
      <c r="H6" s="1">
        <v>37017</v>
      </c>
      <c r="I6" s="1">
        <v>42977</v>
      </c>
      <c r="J6" s="4">
        <v>10</v>
      </c>
    </row>
    <row r="7" spans="1:12" x14ac:dyDescent="0.3">
      <c r="A7">
        <v>1006</v>
      </c>
      <c r="B7" t="s">
        <v>8</v>
      </c>
      <c r="C7" t="s">
        <v>9</v>
      </c>
      <c r="D7">
        <v>35</v>
      </c>
      <c r="E7" t="s">
        <v>26</v>
      </c>
      <c r="F7" t="s">
        <v>31</v>
      </c>
      <c r="G7">
        <v>65000</v>
      </c>
      <c r="H7" s="1">
        <v>35040</v>
      </c>
      <c r="I7" s="1">
        <v>41528</v>
      </c>
      <c r="J7" s="4">
        <v>5</v>
      </c>
    </row>
    <row r="8" spans="1:12" x14ac:dyDescent="0.3">
      <c r="A8">
        <v>1007</v>
      </c>
      <c r="B8" t="s">
        <v>33</v>
      </c>
      <c r="C8" t="s">
        <v>34</v>
      </c>
      <c r="D8">
        <v>32</v>
      </c>
      <c r="E8" t="s">
        <v>28</v>
      </c>
      <c r="F8" t="s">
        <v>32</v>
      </c>
      <c r="G8">
        <v>41000</v>
      </c>
      <c r="H8" s="1">
        <v>37933</v>
      </c>
      <c r="I8" s="1">
        <v>41551</v>
      </c>
      <c r="J8" s="4">
        <v>6</v>
      </c>
    </row>
    <row r="9" spans="1:12" x14ac:dyDescent="0.3">
      <c r="A9">
        <v>1008</v>
      </c>
      <c r="B9" t="s">
        <v>16</v>
      </c>
      <c r="C9" t="s">
        <v>17</v>
      </c>
      <c r="D9">
        <v>38</v>
      </c>
      <c r="E9" t="s">
        <v>26</v>
      </c>
      <c r="F9" t="s">
        <v>25</v>
      </c>
      <c r="G9">
        <v>48000</v>
      </c>
      <c r="H9" s="1">
        <v>37416</v>
      </c>
      <c r="I9" s="1">
        <v>42116</v>
      </c>
      <c r="J9" s="4">
        <v>6</v>
      </c>
    </row>
    <row r="10" spans="1:12" x14ac:dyDescent="0.3">
      <c r="A10">
        <v>1009</v>
      </c>
      <c r="B10" t="s">
        <v>10</v>
      </c>
      <c r="C10" t="s">
        <v>11</v>
      </c>
      <c r="D10">
        <v>31</v>
      </c>
      <c r="E10" t="s">
        <v>26</v>
      </c>
      <c r="F10" t="s">
        <v>29</v>
      </c>
      <c r="G10">
        <v>42000</v>
      </c>
      <c r="H10" s="1">
        <v>37843</v>
      </c>
      <c r="I10" s="1">
        <v>40800</v>
      </c>
      <c r="J10" s="4">
        <v>6</v>
      </c>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N10"/>
  <sheetViews>
    <sheetView workbookViewId="0">
      <selection activeCell="L2" sqref="L2"/>
    </sheetView>
  </sheetViews>
  <sheetFormatPr defaultColWidth="14.5546875" defaultRowHeight="14.4" x14ac:dyDescent="0.3"/>
  <cols>
    <col min="4" max="4" width="8" customWidth="1"/>
    <col min="10" max="10" width="32.33203125" bestFit="1" customWidth="1"/>
  </cols>
  <sheetData>
    <row r="1" spans="1:14" x14ac:dyDescent="0.3">
      <c r="A1" t="s">
        <v>20</v>
      </c>
      <c r="B1" t="s">
        <v>0</v>
      </c>
      <c r="C1" t="s">
        <v>1</v>
      </c>
      <c r="D1" t="s">
        <v>23</v>
      </c>
      <c r="E1" t="s">
        <v>24</v>
      </c>
      <c r="F1" t="s">
        <v>21</v>
      </c>
      <c r="G1" t="s">
        <v>22</v>
      </c>
      <c r="H1" t="s">
        <v>36</v>
      </c>
      <c r="I1" t="s">
        <v>37</v>
      </c>
      <c r="J1" t="s">
        <v>38</v>
      </c>
      <c r="K1" t="s">
        <v>86</v>
      </c>
      <c r="L1" t="s">
        <v>86</v>
      </c>
      <c r="M1" t="s">
        <v>87</v>
      </c>
      <c r="N1" t="s">
        <v>87</v>
      </c>
    </row>
    <row r="2" spans="1:14" x14ac:dyDescent="0.3">
      <c r="A2">
        <v>1001</v>
      </c>
      <c r="B2" t="s">
        <v>2</v>
      </c>
      <c r="C2" t="s">
        <v>3</v>
      </c>
      <c r="D2">
        <v>30</v>
      </c>
      <c r="E2" t="s">
        <v>26</v>
      </c>
      <c r="F2" t="s">
        <v>25</v>
      </c>
      <c r="G2">
        <v>45000</v>
      </c>
      <c r="H2" s="2" t="s">
        <v>48</v>
      </c>
      <c r="I2" s="2" t="s">
        <v>56</v>
      </c>
      <c r="J2" s="1" t="s">
        <v>39</v>
      </c>
      <c r="K2" t="str" cm="1">
        <f t="array" ref="K2:K10">LEFT(E2:E10,1)</f>
        <v>M</v>
      </c>
      <c r="L2" t="str" cm="1">
        <f t="array" ref="L2:L10">LEFT(B2:B10,3)</f>
        <v>Jim</v>
      </c>
      <c r="M2" t="str" cm="1">
        <f t="array" ref="M2:M10">RIGHT(A2:A10,1)</f>
        <v>1</v>
      </c>
      <c r="N2" t="str" cm="1">
        <f t="array" ref="N2:N10">RIGHT(I2:I10,4)</f>
        <v>2015</v>
      </c>
    </row>
    <row r="3" spans="1:14" x14ac:dyDescent="0.3">
      <c r="A3">
        <v>1002</v>
      </c>
      <c r="B3" t="s">
        <v>4</v>
      </c>
      <c r="C3" t="s">
        <v>5</v>
      </c>
      <c r="D3">
        <v>30</v>
      </c>
      <c r="E3" t="s">
        <v>28</v>
      </c>
      <c r="F3" t="s">
        <v>27</v>
      </c>
      <c r="G3">
        <v>36000</v>
      </c>
      <c r="H3" s="2" t="s">
        <v>49</v>
      </c>
      <c r="I3" s="2" t="s">
        <v>57</v>
      </c>
      <c r="J3" s="1" t="s">
        <v>40</v>
      </c>
      <c r="K3" t="str">
        <v>F</v>
      </c>
      <c r="L3" t="str">
        <v>Pam</v>
      </c>
      <c r="M3" t="str">
        <v>2</v>
      </c>
      <c r="N3" t="str">
        <v>2015</v>
      </c>
    </row>
    <row r="4" spans="1:14" x14ac:dyDescent="0.3">
      <c r="A4">
        <v>1003</v>
      </c>
      <c r="B4" t="s">
        <v>6</v>
      </c>
      <c r="C4" t="s">
        <v>7</v>
      </c>
      <c r="D4">
        <v>29</v>
      </c>
      <c r="E4" t="s">
        <v>26</v>
      </c>
      <c r="F4" t="s">
        <v>25</v>
      </c>
      <c r="G4">
        <v>63000</v>
      </c>
      <c r="H4" s="2" t="s">
        <v>50</v>
      </c>
      <c r="I4" s="2" t="s">
        <v>58</v>
      </c>
      <c r="J4" s="1" t="s">
        <v>41</v>
      </c>
      <c r="K4" t="str">
        <v>M</v>
      </c>
      <c r="L4" t="str">
        <v>Dwi</v>
      </c>
      <c r="M4" t="str">
        <v>3</v>
      </c>
      <c r="N4" t="str">
        <v>2017</v>
      </c>
    </row>
    <row r="5" spans="1:14" x14ac:dyDescent="0.3">
      <c r="A5">
        <v>1004</v>
      </c>
      <c r="B5" t="s">
        <v>13</v>
      </c>
      <c r="C5" t="s">
        <v>12</v>
      </c>
      <c r="D5">
        <v>31</v>
      </c>
      <c r="E5" t="s">
        <v>28</v>
      </c>
      <c r="F5" t="s">
        <v>29</v>
      </c>
      <c r="G5">
        <v>47000</v>
      </c>
      <c r="H5" s="2" t="s">
        <v>51</v>
      </c>
      <c r="I5" s="2" t="s">
        <v>59</v>
      </c>
      <c r="J5" s="1" t="s">
        <v>42</v>
      </c>
      <c r="K5" t="str">
        <v>F</v>
      </c>
      <c r="L5" t="str">
        <v>Ang</v>
      </c>
      <c r="M5" t="str">
        <v>4</v>
      </c>
      <c r="N5" t="str">
        <v>2015</v>
      </c>
    </row>
    <row r="6" spans="1:14" x14ac:dyDescent="0.3">
      <c r="A6">
        <v>1005</v>
      </c>
      <c r="B6" t="s">
        <v>14</v>
      </c>
      <c r="C6" t="s">
        <v>15</v>
      </c>
      <c r="D6">
        <v>32</v>
      </c>
      <c r="E6" t="s">
        <v>26</v>
      </c>
      <c r="F6" t="s">
        <v>30</v>
      </c>
      <c r="G6">
        <v>50000</v>
      </c>
      <c r="H6" s="2" t="s">
        <v>52</v>
      </c>
      <c r="I6" s="2" t="s">
        <v>60</v>
      </c>
      <c r="J6" s="1" t="s">
        <v>43</v>
      </c>
      <c r="K6" t="str">
        <v>M</v>
      </c>
      <c r="L6" t="str">
        <v>Tob</v>
      </c>
      <c r="M6" t="str">
        <v>5</v>
      </c>
      <c r="N6" t="str">
        <v>2017</v>
      </c>
    </row>
    <row r="7" spans="1:14" x14ac:dyDescent="0.3">
      <c r="A7">
        <v>1006</v>
      </c>
      <c r="B7" t="s">
        <v>8</v>
      </c>
      <c r="C7" t="s">
        <v>9</v>
      </c>
      <c r="D7">
        <v>35</v>
      </c>
      <c r="E7" t="s">
        <v>26</v>
      </c>
      <c r="F7" t="s">
        <v>31</v>
      </c>
      <c r="G7">
        <v>65000</v>
      </c>
      <c r="H7" s="2" t="s">
        <v>52</v>
      </c>
      <c r="I7" s="2" t="s">
        <v>61</v>
      </c>
      <c r="J7" s="1" t="s">
        <v>44</v>
      </c>
      <c r="K7" t="str">
        <v>M</v>
      </c>
      <c r="L7" t="str">
        <v>Mic</v>
      </c>
      <c r="M7" t="str">
        <v>6</v>
      </c>
      <c r="N7" t="str">
        <v>2013</v>
      </c>
    </row>
    <row r="8" spans="1:14" x14ac:dyDescent="0.3">
      <c r="A8">
        <v>1007</v>
      </c>
      <c r="B8" t="s">
        <v>33</v>
      </c>
      <c r="C8" t="s">
        <v>34</v>
      </c>
      <c r="D8">
        <v>32</v>
      </c>
      <c r="E8" t="s">
        <v>28</v>
      </c>
      <c r="F8" t="s">
        <v>32</v>
      </c>
      <c r="G8">
        <v>41000</v>
      </c>
      <c r="H8" s="2" t="s">
        <v>53</v>
      </c>
      <c r="I8" s="2" t="s">
        <v>61</v>
      </c>
      <c r="J8" s="1" t="s">
        <v>45</v>
      </c>
      <c r="K8" t="str">
        <v>F</v>
      </c>
      <c r="L8" t="str">
        <v>Mer</v>
      </c>
      <c r="M8" t="str">
        <v>7</v>
      </c>
      <c r="N8" t="str">
        <v>2013</v>
      </c>
    </row>
    <row r="9" spans="1:14" x14ac:dyDescent="0.3">
      <c r="A9">
        <v>1008</v>
      </c>
      <c r="B9" t="s">
        <v>16</v>
      </c>
      <c r="C9" t="s">
        <v>17</v>
      </c>
      <c r="D9">
        <v>38</v>
      </c>
      <c r="E9" t="s">
        <v>26</v>
      </c>
      <c r="F9" t="s">
        <v>25</v>
      </c>
      <c r="G9">
        <v>48000</v>
      </c>
      <c r="H9" s="2" t="s">
        <v>54</v>
      </c>
      <c r="I9" s="2" t="s">
        <v>62</v>
      </c>
      <c r="J9" s="1" t="s">
        <v>46</v>
      </c>
      <c r="K9" t="str">
        <v>M</v>
      </c>
      <c r="L9" t="str">
        <v>Sta</v>
      </c>
      <c r="M9" t="str">
        <v>8</v>
      </c>
      <c r="N9" t="str">
        <v>2015</v>
      </c>
    </row>
    <row r="10" spans="1:14" x14ac:dyDescent="0.3">
      <c r="A10">
        <v>1009</v>
      </c>
      <c r="B10" t="s">
        <v>10</v>
      </c>
      <c r="C10" t="s">
        <v>11</v>
      </c>
      <c r="D10">
        <v>31</v>
      </c>
      <c r="E10" t="s">
        <v>26</v>
      </c>
      <c r="F10" t="s">
        <v>29</v>
      </c>
      <c r="G10">
        <v>42000</v>
      </c>
      <c r="H10" s="2" t="s">
        <v>55</v>
      </c>
      <c r="I10" s="2" t="s">
        <v>62</v>
      </c>
      <c r="J10" s="1" t="s">
        <v>47</v>
      </c>
      <c r="K10" t="str">
        <v>M</v>
      </c>
      <c r="L10" t="str">
        <v>Kev</v>
      </c>
      <c r="M10" t="str">
        <v>9</v>
      </c>
      <c r="N10" t="str">
        <v>2015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L13"/>
  <sheetViews>
    <sheetView topLeftCell="B1" workbookViewId="0">
      <selection activeCell="J1" sqref="J1"/>
    </sheetView>
  </sheetViews>
  <sheetFormatPr defaultColWidth="13.6640625" defaultRowHeight="14.4" x14ac:dyDescent="0.3"/>
  <cols>
    <col min="1" max="1" width="10.77734375" bestFit="1" customWidth="1"/>
    <col min="4" max="4" width="7.6640625" customWidth="1"/>
  </cols>
  <sheetData>
    <row r="1" spans="1:12" x14ac:dyDescent="0.3">
      <c r="A1" t="s">
        <v>20</v>
      </c>
      <c r="B1" t="s">
        <v>0</v>
      </c>
      <c r="C1" t="s">
        <v>1</v>
      </c>
      <c r="D1" t="s">
        <v>23</v>
      </c>
      <c r="E1" t="s">
        <v>24</v>
      </c>
      <c r="F1" t="s">
        <v>21</v>
      </c>
      <c r="G1" t="s">
        <v>22</v>
      </c>
      <c r="H1" t="s">
        <v>36</v>
      </c>
      <c r="I1" t="s">
        <v>37</v>
      </c>
      <c r="J1" t="s">
        <v>70</v>
      </c>
      <c r="L1" t="s">
        <v>88</v>
      </c>
    </row>
    <row r="2" spans="1:12" x14ac:dyDescent="0.3">
      <c r="A2">
        <v>1001</v>
      </c>
      <c r="B2" t="s">
        <v>2</v>
      </c>
      <c r="C2" t="s">
        <v>3</v>
      </c>
      <c r="D2">
        <v>30</v>
      </c>
      <c r="E2" t="s">
        <v>26</v>
      </c>
      <c r="F2" t="s">
        <v>25</v>
      </c>
      <c r="G2">
        <v>45000</v>
      </c>
      <c r="H2" s="1">
        <v>37197</v>
      </c>
      <c r="I2" s="1">
        <v>42253</v>
      </c>
      <c r="J2" t="str" cm="1">
        <f t="array" ref="J2:J10">TEXT(I2:I10,"mm/dd/yyyy")</f>
        <v>09/06/2015</v>
      </c>
      <c r="K2" t="str" cm="1">
        <f t="array" ref="K2:K10">TEXT(J2:J10,"mm/dd/yyyy")</f>
        <v>09/06/2015</v>
      </c>
      <c r="L2" t="str" cm="1">
        <f t="array" ref="L2:L10">RIGHT(_xlfn.ANCHORARRAY(K2),4)</f>
        <v>2015</v>
      </c>
    </row>
    <row r="3" spans="1:12" x14ac:dyDescent="0.3">
      <c r="A3">
        <v>1002</v>
      </c>
      <c r="B3" t="s">
        <v>4</v>
      </c>
      <c r="C3" t="s">
        <v>5</v>
      </c>
      <c r="D3">
        <v>30</v>
      </c>
      <c r="E3" t="s">
        <v>28</v>
      </c>
      <c r="F3" t="s">
        <v>27</v>
      </c>
      <c r="G3">
        <v>36000</v>
      </c>
      <c r="H3" s="1">
        <v>36436</v>
      </c>
      <c r="I3" s="1">
        <v>42287</v>
      </c>
      <c r="J3" t="str">
        <v>10/10/2015</v>
      </c>
      <c r="K3" t="str">
        <v>10/10/2015</v>
      </c>
      <c r="L3" t="str">
        <v>2015</v>
      </c>
    </row>
    <row r="4" spans="1:12" x14ac:dyDescent="0.3">
      <c r="A4">
        <v>1003</v>
      </c>
      <c r="B4" t="s">
        <v>6</v>
      </c>
      <c r="C4" t="s">
        <v>7</v>
      </c>
      <c r="D4">
        <v>29</v>
      </c>
      <c r="E4" t="s">
        <v>26</v>
      </c>
      <c r="F4" t="s">
        <v>25</v>
      </c>
      <c r="G4">
        <v>63000</v>
      </c>
      <c r="H4" s="1">
        <v>36711</v>
      </c>
      <c r="I4" s="1">
        <v>42986</v>
      </c>
      <c r="J4" t="str">
        <v>09/08/2017</v>
      </c>
      <c r="K4" t="str">
        <v>09/08/2017</v>
      </c>
      <c r="L4" t="str">
        <v>2017</v>
      </c>
    </row>
    <row r="5" spans="1:12" x14ac:dyDescent="0.3">
      <c r="A5">
        <v>1004</v>
      </c>
      <c r="B5" t="s">
        <v>13</v>
      </c>
      <c r="C5" t="s">
        <v>12</v>
      </c>
      <c r="D5">
        <v>31</v>
      </c>
      <c r="E5" t="s">
        <v>28</v>
      </c>
      <c r="F5" t="s">
        <v>29</v>
      </c>
      <c r="G5">
        <v>47000</v>
      </c>
      <c r="H5" s="1">
        <v>36530</v>
      </c>
      <c r="I5" s="1">
        <v>42341</v>
      </c>
      <c r="J5" t="str">
        <v>12/03/2015</v>
      </c>
      <c r="K5" t="str">
        <v>12/03/2015</v>
      </c>
      <c r="L5" t="str">
        <v>2015</v>
      </c>
    </row>
    <row r="6" spans="1:12" x14ac:dyDescent="0.3">
      <c r="A6">
        <v>1005</v>
      </c>
      <c r="B6" t="s">
        <v>14</v>
      </c>
      <c r="C6" t="s">
        <v>15</v>
      </c>
      <c r="D6">
        <v>32</v>
      </c>
      <c r="E6" t="s">
        <v>26</v>
      </c>
      <c r="F6" t="s">
        <v>30</v>
      </c>
      <c r="G6">
        <v>50000</v>
      </c>
      <c r="H6" s="1">
        <v>37017</v>
      </c>
      <c r="I6" s="1">
        <v>42977</v>
      </c>
      <c r="J6" t="str">
        <v>08/30/2017</v>
      </c>
      <c r="K6" t="str">
        <v>08/30/2017</v>
      </c>
      <c r="L6" t="str">
        <v>2017</v>
      </c>
    </row>
    <row r="7" spans="1:12" x14ac:dyDescent="0.3">
      <c r="A7">
        <v>1006</v>
      </c>
      <c r="B7" t="s">
        <v>8</v>
      </c>
      <c r="C7" t="s">
        <v>9</v>
      </c>
      <c r="D7">
        <v>35</v>
      </c>
      <c r="E7" t="s">
        <v>26</v>
      </c>
      <c r="F7" t="s">
        <v>31</v>
      </c>
      <c r="G7">
        <v>65000</v>
      </c>
      <c r="H7" s="1">
        <v>35040</v>
      </c>
      <c r="I7" s="1">
        <v>41528</v>
      </c>
      <c r="J7" t="str">
        <v>09/11/2013</v>
      </c>
      <c r="K7" t="str">
        <v>09/11/2013</v>
      </c>
      <c r="L7" t="str">
        <v>2013</v>
      </c>
    </row>
    <row r="8" spans="1:12" x14ac:dyDescent="0.3">
      <c r="A8">
        <v>1007</v>
      </c>
      <c r="B8" t="s">
        <v>33</v>
      </c>
      <c r="C8" t="s">
        <v>34</v>
      </c>
      <c r="D8">
        <v>32</v>
      </c>
      <c r="E8" t="s">
        <v>28</v>
      </c>
      <c r="F8" t="s">
        <v>32</v>
      </c>
      <c r="G8">
        <v>41000</v>
      </c>
      <c r="H8" s="1">
        <v>37933</v>
      </c>
      <c r="I8" s="1">
        <v>41551</v>
      </c>
      <c r="J8" t="str">
        <v>10/04/2013</v>
      </c>
      <c r="K8" t="str">
        <v>10/04/2013</v>
      </c>
      <c r="L8" t="str">
        <v>2013</v>
      </c>
    </row>
    <row r="9" spans="1:12" x14ac:dyDescent="0.3">
      <c r="A9">
        <v>1008</v>
      </c>
      <c r="B9" t="s">
        <v>16</v>
      </c>
      <c r="C9" t="s">
        <v>17</v>
      </c>
      <c r="D9">
        <v>38</v>
      </c>
      <c r="E9" t="s">
        <v>26</v>
      </c>
      <c r="F9" t="s">
        <v>25</v>
      </c>
      <c r="G9">
        <v>48000</v>
      </c>
      <c r="H9" s="1">
        <v>37416</v>
      </c>
      <c r="I9" s="1">
        <v>42116</v>
      </c>
      <c r="J9" t="str">
        <v>04/22/2015</v>
      </c>
      <c r="K9" t="str">
        <v>04/22/2015</v>
      </c>
      <c r="L9" t="str">
        <v>2015</v>
      </c>
    </row>
    <row r="10" spans="1:12" x14ac:dyDescent="0.3">
      <c r="A10">
        <v>1009</v>
      </c>
      <c r="B10" t="s">
        <v>10</v>
      </c>
      <c r="C10" t="s">
        <v>11</v>
      </c>
      <c r="D10">
        <v>31</v>
      </c>
      <c r="E10" t="s">
        <v>26</v>
      </c>
      <c r="F10" t="s">
        <v>29</v>
      </c>
      <c r="G10">
        <v>42000</v>
      </c>
      <c r="H10" s="1">
        <v>37843</v>
      </c>
      <c r="I10" s="1">
        <v>40800</v>
      </c>
      <c r="J10" t="str">
        <v>09/14/2011</v>
      </c>
      <c r="K10" t="str">
        <v>09/14/2011</v>
      </c>
      <c r="L10" t="str">
        <v>2011</v>
      </c>
    </row>
    <row r="12" spans="1:12" x14ac:dyDescent="0.3">
      <c r="H12" s="1"/>
    </row>
    <row r="13" spans="1:12" x14ac:dyDescent="0.3">
      <c r="H1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K10"/>
  <sheetViews>
    <sheetView workbookViewId="0">
      <selection activeCell="J3" sqref="J3"/>
    </sheetView>
  </sheetViews>
  <sheetFormatPr defaultColWidth="13.6640625" defaultRowHeight="14.4" x14ac:dyDescent="0.3"/>
  <cols>
    <col min="1" max="1" width="10.77734375" bestFit="1" customWidth="1"/>
    <col min="4" max="4" width="7.6640625" customWidth="1"/>
  </cols>
  <sheetData>
    <row r="1" spans="1:11" x14ac:dyDescent="0.3">
      <c r="A1" t="s">
        <v>20</v>
      </c>
      <c r="B1" t="s">
        <v>0</v>
      </c>
      <c r="C1" t="s">
        <v>1</v>
      </c>
      <c r="D1" t="s">
        <v>23</v>
      </c>
      <c r="E1" t="s">
        <v>24</v>
      </c>
      <c r="F1" t="s">
        <v>21</v>
      </c>
      <c r="G1" t="s">
        <v>22</v>
      </c>
      <c r="H1" t="s">
        <v>36</v>
      </c>
      <c r="I1" t="s">
        <v>37</v>
      </c>
      <c r="J1" t="s">
        <v>68</v>
      </c>
      <c r="K1" t="s">
        <v>69</v>
      </c>
    </row>
    <row r="2" spans="1:11" x14ac:dyDescent="0.3">
      <c r="A2">
        <v>1001</v>
      </c>
      <c r="B2" s="2" t="s">
        <v>2</v>
      </c>
      <c r="C2" s="2" t="s">
        <v>3</v>
      </c>
      <c r="D2">
        <v>30</v>
      </c>
      <c r="E2" t="s">
        <v>26</v>
      </c>
      <c r="F2" t="s">
        <v>25</v>
      </c>
      <c r="G2">
        <v>45000</v>
      </c>
      <c r="H2" s="1">
        <v>37197</v>
      </c>
      <c r="I2" s="1">
        <v>42253</v>
      </c>
      <c r="J2" t="str" cm="1">
        <f t="array" ref="J2:J10">TRIM(C2:C10)</f>
        <v>Halpert</v>
      </c>
    </row>
    <row r="3" spans="1:11" x14ac:dyDescent="0.3">
      <c r="A3">
        <v>1002</v>
      </c>
      <c r="B3" s="2" t="s">
        <v>4</v>
      </c>
      <c r="C3" s="2" t="s">
        <v>5</v>
      </c>
      <c r="D3">
        <v>30</v>
      </c>
      <c r="E3" t="s">
        <v>28</v>
      </c>
      <c r="F3" t="s">
        <v>27</v>
      </c>
      <c r="G3">
        <v>36000</v>
      </c>
      <c r="H3" s="1">
        <v>36436</v>
      </c>
      <c r="I3" s="1">
        <v>42287</v>
      </c>
      <c r="J3" t="str">
        <v>Beasley</v>
      </c>
    </row>
    <row r="4" spans="1:11" x14ac:dyDescent="0.3">
      <c r="A4">
        <v>1003</v>
      </c>
      <c r="B4" s="2" t="s">
        <v>6</v>
      </c>
      <c r="C4" s="2" t="s">
        <v>67</v>
      </c>
      <c r="D4">
        <v>29</v>
      </c>
      <c r="E4" t="s">
        <v>26</v>
      </c>
      <c r="F4" t="s">
        <v>25</v>
      </c>
      <c r="G4">
        <v>63000</v>
      </c>
      <c r="H4" s="1">
        <v>36711</v>
      </c>
      <c r="I4" s="1">
        <v>42986</v>
      </c>
      <c r="J4" t="str">
        <v>Schrute</v>
      </c>
    </row>
    <row r="5" spans="1:11" x14ac:dyDescent="0.3">
      <c r="A5">
        <v>1004</v>
      </c>
      <c r="B5" s="2" t="s">
        <v>13</v>
      </c>
      <c r="C5" s="2" t="s">
        <v>12</v>
      </c>
      <c r="D5">
        <v>31</v>
      </c>
      <c r="E5" t="s">
        <v>28</v>
      </c>
      <c r="F5" t="s">
        <v>29</v>
      </c>
      <c r="G5">
        <v>47000</v>
      </c>
      <c r="H5" s="1">
        <v>36530</v>
      </c>
      <c r="I5" s="1">
        <v>42341</v>
      </c>
      <c r="J5" t="str">
        <v>Martin</v>
      </c>
    </row>
    <row r="6" spans="1:11" x14ac:dyDescent="0.3">
      <c r="A6">
        <v>1005</v>
      </c>
      <c r="B6" s="2" t="s">
        <v>14</v>
      </c>
      <c r="C6" s="2" t="s">
        <v>66</v>
      </c>
      <c r="D6">
        <v>32</v>
      </c>
      <c r="E6" t="s">
        <v>26</v>
      </c>
      <c r="F6" t="s">
        <v>30</v>
      </c>
      <c r="G6">
        <v>50000</v>
      </c>
      <c r="H6" s="1">
        <v>37017</v>
      </c>
      <c r="I6" s="1">
        <v>42977</v>
      </c>
      <c r="J6" t="str">
        <v>Flenderson</v>
      </c>
    </row>
    <row r="7" spans="1:11" x14ac:dyDescent="0.3">
      <c r="A7">
        <v>1006</v>
      </c>
      <c r="B7" s="2" t="s">
        <v>8</v>
      </c>
      <c r="C7" s="2" t="s">
        <v>65</v>
      </c>
      <c r="D7">
        <v>35</v>
      </c>
      <c r="E7" t="s">
        <v>26</v>
      </c>
      <c r="F7" t="s">
        <v>31</v>
      </c>
      <c r="G7">
        <v>65000</v>
      </c>
      <c r="H7" s="1">
        <v>35040</v>
      </c>
      <c r="I7" s="1">
        <v>41528</v>
      </c>
      <c r="J7" t="str">
        <v>Scott</v>
      </c>
    </row>
    <row r="8" spans="1:11" x14ac:dyDescent="0.3">
      <c r="A8">
        <v>1007</v>
      </c>
      <c r="B8" s="2" t="s">
        <v>33</v>
      </c>
      <c r="C8" s="2" t="s">
        <v>34</v>
      </c>
      <c r="D8">
        <v>32</v>
      </c>
      <c r="E8" t="s">
        <v>28</v>
      </c>
      <c r="F8" t="s">
        <v>32</v>
      </c>
      <c r="G8">
        <v>41000</v>
      </c>
      <c r="H8" s="1">
        <v>37933</v>
      </c>
      <c r="I8" s="1">
        <v>41551</v>
      </c>
      <c r="J8" t="str">
        <v>Palmer</v>
      </c>
    </row>
    <row r="9" spans="1:11" x14ac:dyDescent="0.3">
      <c r="A9">
        <v>1008</v>
      </c>
      <c r="B9" s="2" t="s">
        <v>16</v>
      </c>
      <c r="C9" s="2" t="s">
        <v>64</v>
      </c>
      <c r="D9">
        <v>38</v>
      </c>
      <c r="E9" t="s">
        <v>26</v>
      </c>
      <c r="F9" t="s">
        <v>25</v>
      </c>
      <c r="G9">
        <v>48000</v>
      </c>
      <c r="H9" s="1">
        <v>37416</v>
      </c>
      <c r="I9" s="1">
        <v>42116</v>
      </c>
      <c r="J9" t="str">
        <v>Hudson</v>
      </c>
    </row>
    <row r="10" spans="1:11" x14ac:dyDescent="0.3">
      <c r="A10">
        <v>1009</v>
      </c>
      <c r="B10" s="2" t="s">
        <v>10</v>
      </c>
      <c r="C10" s="2" t="s">
        <v>63</v>
      </c>
      <c r="D10">
        <v>31</v>
      </c>
      <c r="E10" t="s">
        <v>26</v>
      </c>
      <c r="F10" t="s">
        <v>29</v>
      </c>
      <c r="G10">
        <v>42000</v>
      </c>
      <c r="H10" s="1">
        <v>37843</v>
      </c>
      <c r="I10" s="1">
        <v>40800</v>
      </c>
      <c r="J10" t="str">
        <v>Malone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O20"/>
  <sheetViews>
    <sheetView tabSelected="1" topLeftCell="B1" workbookViewId="0">
      <selection activeCell="K2" sqref="K2"/>
    </sheetView>
  </sheetViews>
  <sheetFormatPr defaultColWidth="13.6640625" defaultRowHeight="14.4" x14ac:dyDescent="0.3"/>
  <cols>
    <col min="1" max="1" width="10.77734375" bestFit="1" customWidth="1"/>
    <col min="4" max="4" width="7.6640625" customWidth="1"/>
  </cols>
  <sheetData>
    <row r="1" spans="1:15" x14ac:dyDescent="0.3">
      <c r="A1" t="s">
        <v>20</v>
      </c>
      <c r="B1" t="s">
        <v>0</v>
      </c>
      <c r="C1" t="s">
        <v>1</v>
      </c>
      <c r="D1" t="s">
        <v>23</v>
      </c>
      <c r="E1" t="s">
        <v>24</v>
      </c>
      <c r="F1" t="s">
        <v>21</v>
      </c>
      <c r="G1" t="s">
        <v>22</v>
      </c>
      <c r="H1" t="s">
        <v>36</v>
      </c>
      <c r="I1" t="s">
        <v>37</v>
      </c>
      <c r="J1" t="s">
        <v>71</v>
      </c>
      <c r="K1" t="s">
        <v>72</v>
      </c>
      <c r="L1" t="s">
        <v>73</v>
      </c>
      <c r="O1" t="s">
        <v>87</v>
      </c>
    </row>
    <row r="2" spans="1:15" x14ac:dyDescent="0.3">
      <c r="A2">
        <v>1001</v>
      </c>
      <c r="B2" t="s">
        <v>2</v>
      </c>
      <c r="C2" t="s">
        <v>3</v>
      </c>
      <c r="D2">
        <v>30</v>
      </c>
      <c r="E2" t="s">
        <v>26</v>
      </c>
      <c r="F2" t="s">
        <v>25</v>
      </c>
      <c r="G2">
        <v>45000</v>
      </c>
      <c r="H2" s="2" t="s">
        <v>48</v>
      </c>
      <c r="I2" s="2" t="s">
        <v>56</v>
      </c>
      <c r="J2" t="str" cm="1">
        <f t="array" ref="J2:J10">SUBSTITUTE(H2:H10,"/","-",1)</f>
        <v>11-2/2001</v>
      </c>
      <c r="K2" t="str" cm="1">
        <f t="array" ref="K2:K10">SUBSTITUTE(H2:H10,"/","-",2)</f>
        <v>11/2-2001</v>
      </c>
      <c r="L2" t="str" cm="1">
        <f t="array" ref="L2:L10">SUBSTITUTE(I2:I10,"/","-")</f>
        <v>9-6-2015</v>
      </c>
      <c r="M2" t="s">
        <v>89</v>
      </c>
      <c r="N2" t="str" cm="1">
        <f t="array" ref="N2:N10">SUBSTITUTE(M2:M10,"/","-",1)</f>
        <v>11-2-2001</v>
      </c>
      <c r="O2" t="str" cm="1">
        <f t="array" ref="O2:O10">RIGHT(_xlfn.ANCHORARRAY(N2),4)</f>
        <v>2001</v>
      </c>
    </row>
    <row r="3" spans="1:15" x14ac:dyDescent="0.3">
      <c r="A3">
        <v>1002</v>
      </c>
      <c r="B3" t="s">
        <v>4</v>
      </c>
      <c r="C3" t="s">
        <v>5</v>
      </c>
      <c r="D3">
        <v>30</v>
      </c>
      <c r="E3" t="s">
        <v>28</v>
      </c>
      <c r="F3" t="s">
        <v>27</v>
      </c>
      <c r="G3">
        <v>36000</v>
      </c>
      <c r="H3" s="2" t="s">
        <v>49</v>
      </c>
      <c r="I3" s="2" t="s">
        <v>57</v>
      </c>
      <c r="J3" t="str">
        <v>10-3/1999</v>
      </c>
      <c r="K3" t="str">
        <v>10/3-1999</v>
      </c>
      <c r="L3" t="str">
        <v>10-10-2015</v>
      </c>
      <c r="M3" t="s">
        <v>90</v>
      </c>
      <c r="N3" t="str">
        <v>10-3-1999</v>
      </c>
      <c r="O3" t="str">
        <v>1999</v>
      </c>
    </row>
    <row r="4" spans="1:15" x14ac:dyDescent="0.3">
      <c r="A4">
        <v>1003</v>
      </c>
      <c r="B4" t="s">
        <v>6</v>
      </c>
      <c r="C4" t="s">
        <v>7</v>
      </c>
      <c r="D4">
        <v>29</v>
      </c>
      <c r="E4" t="s">
        <v>26</v>
      </c>
      <c r="F4" t="s">
        <v>25</v>
      </c>
      <c r="G4">
        <v>63000</v>
      </c>
      <c r="H4" s="2" t="s">
        <v>50</v>
      </c>
      <c r="I4" s="2" t="s">
        <v>58</v>
      </c>
      <c r="J4" t="str">
        <v>7-4/2000</v>
      </c>
      <c r="K4" t="str">
        <v>7/4-2000</v>
      </c>
      <c r="L4" t="str">
        <v>9-8-2017</v>
      </c>
      <c r="M4" t="s">
        <v>91</v>
      </c>
      <c r="N4" t="str">
        <v>7-4-2000</v>
      </c>
      <c r="O4" t="str">
        <v>2000</v>
      </c>
    </row>
    <row r="5" spans="1:15" x14ac:dyDescent="0.3">
      <c r="A5">
        <v>1004</v>
      </c>
      <c r="B5" t="s">
        <v>13</v>
      </c>
      <c r="C5" t="s">
        <v>12</v>
      </c>
      <c r="D5">
        <v>31</v>
      </c>
      <c r="E5" t="s">
        <v>28</v>
      </c>
      <c r="F5" t="s">
        <v>29</v>
      </c>
      <c r="G5">
        <v>47000</v>
      </c>
      <c r="H5" s="2" t="s">
        <v>51</v>
      </c>
      <c r="I5" s="2" t="s">
        <v>59</v>
      </c>
      <c r="J5" t="str">
        <v>1-5/2000</v>
      </c>
      <c r="K5" t="str">
        <v>1/5-2000</v>
      </c>
      <c r="L5" t="str">
        <v>12-3-2015</v>
      </c>
      <c r="M5" t="s">
        <v>92</v>
      </c>
      <c r="N5" t="str">
        <v>1-5-2000</v>
      </c>
      <c r="O5" t="str">
        <v>2000</v>
      </c>
    </row>
    <row r="6" spans="1:15" x14ac:dyDescent="0.3">
      <c r="A6">
        <v>1005</v>
      </c>
      <c r="B6" t="s">
        <v>14</v>
      </c>
      <c r="C6" t="s">
        <v>15</v>
      </c>
      <c r="D6">
        <v>32</v>
      </c>
      <c r="E6" t="s">
        <v>26</v>
      </c>
      <c r="F6" t="s">
        <v>30</v>
      </c>
      <c r="G6">
        <v>50000</v>
      </c>
      <c r="H6" s="2" t="s">
        <v>52</v>
      </c>
      <c r="I6" s="2" t="s">
        <v>60</v>
      </c>
      <c r="J6" t="str">
        <v>5-6/2001</v>
      </c>
      <c r="K6" t="str">
        <v>5/6-2001</v>
      </c>
      <c r="L6" t="str">
        <v>8-30-2017</v>
      </c>
      <c r="M6" t="s">
        <v>93</v>
      </c>
      <c r="N6" t="str">
        <v>5-6-2001</v>
      </c>
      <c r="O6" t="str">
        <v>2001</v>
      </c>
    </row>
    <row r="7" spans="1:15" x14ac:dyDescent="0.3">
      <c r="A7">
        <v>1006</v>
      </c>
      <c r="B7" t="s">
        <v>8</v>
      </c>
      <c r="C7" t="s">
        <v>9</v>
      </c>
      <c r="D7">
        <v>35</v>
      </c>
      <c r="E7" t="s">
        <v>26</v>
      </c>
      <c r="F7" t="s">
        <v>31</v>
      </c>
      <c r="G7">
        <v>65000</v>
      </c>
      <c r="H7" s="2" t="s">
        <v>52</v>
      </c>
      <c r="I7" s="2" t="s">
        <v>61</v>
      </c>
      <c r="J7" t="str">
        <v>5-6/2001</v>
      </c>
      <c r="K7" t="str">
        <v>5/6-2001</v>
      </c>
      <c r="L7" t="str">
        <v>9-11-2013</v>
      </c>
      <c r="M7" t="s">
        <v>93</v>
      </c>
      <c r="N7" t="str">
        <v>5-6-2001</v>
      </c>
      <c r="O7" t="str">
        <v>2001</v>
      </c>
    </row>
    <row r="8" spans="1:15" x14ac:dyDescent="0.3">
      <c r="A8">
        <v>1007</v>
      </c>
      <c r="B8" t="s">
        <v>33</v>
      </c>
      <c r="C8" t="s">
        <v>34</v>
      </c>
      <c r="D8">
        <v>32</v>
      </c>
      <c r="E8" t="s">
        <v>28</v>
      </c>
      <c r="F8" t="s">
        <v>32</v>
      </c>
      <c r="G8">
        <v>41000</v>
      </c>
      <c r="H8" s="2" t="s">
        <v>53</v>
      </c>
      <c r="I8" s="2" t="s">
        <v>61</v>
      </c>
      <c r="J8" t="str">
        <v>11-8/2003</v>
      </c>
      <c r="K8" t="str">
        <v>11/8-2003</v>
      </c>
      <c r="L8" t="str">
        <v>9-11-2013</v>
      </c>
      <c r="M8" t="s">
        <v>94</v>
      </c>
      <c r="N8" t="str">
        <v>11-8-2003</v>
      </c>
      <c r="O8" t="str">
        <v>2003</v>
      </c>
    </row>
    <row r="9" spans="1:15" x14ac:dyDescent="0.3">
      <c r="A9">
        <v>1008</v>
      </c>
      <c r="B9" t="s">
        <v>16</v>
      </c>
      <c r="C9" t="s">
        <v>17</v>
      </c>
      <c r="D9">
        <v>38</v>
      </c>
      <c r="E9" t="s">
        <v>26</v>
      </c>
      <c r="F9" t="s">
        <v>25</v>
      </c>
      <c r="G9">
        <v>48000</v>
      </c>
      <c r="H9" s="2" t="s">
        <v>54</v>
      </c>
      <c r="I9" s="2" t="s">
        <v>62</v>
      </c>
      <c r="J9" t="str">
        <v>6-9/2002</v>
      </c>
      <c r="K9" t="str">
        <v>6/9-2002</v>
      </c>
      <c r="L9" t="str">
        <v>4-22-2015</v>
      </c>
      <c r="M9" t="s">
        <v>95</v>
      </c>
      <c r="N9" t="str">
        <v>6-9-2002</v>
      </c>
      <c r="O9" t="str">
        <v>2002</v>
      </c>
    </row>
    <row r="10" spans="1:15" x14ac:dyDescent="0.3">
      <c r="A10">
        <v>1009</v>
      </c>
      <c r="B10" t="s">
        <v>10</v>
      </c>
      <c r="C10" t="s">
        <v>11</v>
      </c>
      <c r="D10">
        <v>31</v>
      </c>
      <c r="E10" t="s">
        <v>26</v>
      </c>
      <c r="F10" t="s">
        <v>29</v>
      </c>
      <c r="G10">
        <v>42000</v>
      </c>
      <c r="H10" s="2" t="s">
        <v>55</v>
      </c>
      <c r="I10" s="2" t="s">
        <v>62</v>
      </c>
      <c r="J10" t="str">
        <v>8-10/2003</v>
      </c>
      <c r="K10" t="str">
        <v>8/10-2003</v>
      </c>
      <c r="L10" t="str">
        <v>4-22-2015</v>
      </c>
      <c r="M10" t="s">
        <v>96</v>
      </c>
      <c r="N10" t="str">
        <v>8-10-2003</v>
      </c>
      <c r="O10" t="str">
        <v>2003</v>
      </c>
    </row>
    <row r="12" spans="1:15" x14ac:dyDescent="0.3">
      <c r="H12" s="2"/>
      <c r="I12" s="2"/>
    </row>
    <row r="13" spans="1:15" x14ac:dyDescent="0.3">
      <c r="H13" s="2"/>
      <c r="I13" s="2"/>
    </row>
    <row r="14" spans="1:15" x14ac:dyDescent="0.3">
      <c r="H14" s="2"/>
      <c r="I14" s="2"/>
    </row>
    <row r="15" spans="1:15" x14ac:dyDescent="0.3">
      <c r="H15" s="2"/>
      <c r="I15" s="2"/>
    </row>
    <row r="16" spans="1:15" x14ac:dyDescent="0.3">
      <c r="H16" s="2"/>
      <c r="I16" s="2"/>
    </row>
    <row r="17" spans="8:9" x14ac:dyDescent="0.3">
      <c r="H17" s="2"/>
      <c r="I17" s="2"/>
    </row>
    <row r="18" spans="8:9" x14ac:dyDescent="0.3">
      <c r="H18" s="2"/>
      <c r="I18" s="2"/>
    </row>
    <row r="19" spans="8:9" x14ac:dyDescent="0.3">
      <c r="H19" s="2"/>
      <c r="I19" s="2"/>
    </row>
    <row r="20" spans="8:9" x14ac:dyDescent="0.3">
      <c r="H20" s="2"/>
      <c r="I20" s="2"/>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M10"/>
  <sheetViews>
    <sheetView topLeftCell="C3" workbookViewId="0">
      <selection activeCell="L4" sqref="L4"/>
    </sheetView>
  </sheetViews>
  <sheetFormatPr defaultColWidth="13" defaultRowHeight="14.4" x14ac:dyDescent="0.3"/>
  <sheetData>
    <row r="1" spans="1:13" x14ac:dyDescent="0.3">
      <c r="A1" t="s">
        <v>20</v>
      </c>
      <c r="B1" t="s">
        <v>0</v>
      </c>
      <c r="C1" t="s">
        <v>1</v>
      </c>
      <c r="D1" t="s">
        <v>23</v>
      </c>
      <c r="E1" t="s">
        <v>24</v>
      </c>
      <c r="F1" t="s">
        <v>21</v>
      </c>
      <c r="G1" t="s">
        <v>22</v>
      </c>
      <c r="H1" t="s">
        <v>36</v>
      </c>
      <c r="I1" t="s">
        <v>37</v>
      </c>
      <c r="J1" t="s">
        <v>74</v>
      </c>
      <c r="K1" t="s">
        <v>75</v>
      </c>
      <c r="L1" t="s">
        <v>76</v>
      </c>
    </row>
    <row r="2" spans="1:13" x14ac:dyDescent="0.3">
      <c r="A2">
        <v>1001</v>
      </c>
      <c r="B2" t="s">
        <v>2</v>
      </c>
      <c r="C2" t="s">
        <v>3</v>
      </c>
      <c r="D2">
        <v>30</v>
      </c>
      <c r="E2" t="s">
        <v>26</v>
      </c>
      <c r="F2" t="s">
        <v>25</v>
      </c>
      <c r="G2">
        <v>45000</v>
      </c>
      <c r="H2" s="1">
        <v>37197</v>
      </c>
      <c r="I2" s="1">
        <v>42253</v>
      </c>
      <c r="J2">
        <f>SUM(G2:G10)</f>
        <v>437000</v>
      </c>
      <c r="K2">
        <f>SUMIF(G2:G10,"&gt;41000")</f>
        <v>360000</v>
      </c>
      <c r="L2">
        <f>SUMIFS(G2:G10,E2:E10,"FEMALE",D2:D10,"30")</f>
        <v>36000</v>
      </c>
      <c r="M2">
        <f>SUMIFS(G2:G10,F2:F10,"Salesman",E2:E10,"Male")</f>
        <v>156000</v>
      </c>
    </row>
    <row r="3" spans="1:13" x14ac:dyDescent="0.3">
      <c r="A3">
        <v>1002</v>
      </c>
      <c r="B3" t="s">
        <v>4</v>
      </c>
      <c r="C3" t="s">
        <v>5</v>
      </c>
      <c r="D3">
        <v>30</v>
      </c>
      <c r="E3" t="s">
        <v>28</v>
      </c>
      <c r="F3" t="s">
        <v>27</v>
      </c>
      <c r="G3">
        <v>36000</v>
      </c>
      <c r="H3" s="1">
        <v>36436</v>
      </c>
      <c r="I3" s="1">
        <v>42287</v>
      </c>
      <c r="L3">
        <f>SUMIFS(G2:G10,F2:F10,"Accountant",C2:C10,"Martin")</f>
        <v>47000</v>
      </c>
    </row>
    <row r="4" spans="1:13" x14ac:dyDescent="0.3">
      <c r="A4">
        <v>1003</v>
      </c>
      <c r="B4" t="s">
        <v>6</v>
      </c>
      <c r="C4" t="s">
        <v>7</v>
      </c>
      <c r="D4">
        <v>29</v>
      </c>
      <c r="E4" t="s">
        <v>26</v>
      </c>
      <c r="F4" t="s">
        <v>25</v>
      </c>
      <c r="G4">
        <v>63000</v>
      </c>
      <c r="H4" s="1">
        <v>36711</v>
      </c>
      <c r="I4" s="1">
        <v>42986</v>
      </c>
    </row>
    <row r="5" spans="1:13" x14ac:dyDescent="0.3">
      <c r="A5">
        <v>1004</v>
      </c>
      <c r="B5" t="s">
        <v>13</v>
      </c>
      <c r="C5" t="s">
        <v>12</v>
      </c>
      <c r="D5">
        <v>31</v>
      </c>
      <c r="E5" t="s">
        <v>28</v>
      </c>
      <c r="F5" t="s">
        <v>29</v>
      </c>
      <c r="G5">
        <v>47000</v>
      </c>
      <c r="H5" s="1">
        <v>36530</v>
      </c>
      <c r="I5" s="1">
        <v>42341</v>
      </c>
    </row>
    <row r="6" spans="1:13" x14ac:dyDescent="0.3">
      <c r="A6">
        <v>1005</v>
      </c>
      <c r="B6" t="s">
        <v>14</v>
      </c>
      <c r="C6" t="s">
        <v>15</v>
      </c>
      <c r="D6">
        <v>32</v>
      </c>
      <c r="E6" t="s">
        <v>26</v>
      </c>
      <c r="F6" t="s">
        <v>30</v>
      </c>
      <c r="G6">
        <v>50000</v>
      </c>
      <c r="H6" s="1">
        <v>37017</v>
      </c>
      <c r="I6" s="1">
        <v>42977</v>
      </c>
    </row>
    <row r="7" spans="1:13" x14ac:dyDescent="0.3">
      <c r="A7">
        <v>1006</v>
      </c>
      <c r="B7" t="s">
        <v>8</v>
      </c>
      <c r="C7" t="s">
        <v>9</v>
      </c>
      <c r="D7">
        <v>35</v>
      </c>
      <c r="E7" t="s">
        <v>26</v>
      </c>
      <c r="F7" t="s">
        <v>31</v>
      </c>
      <c r="G7">
        <v>65000</v>
      </c>
      <c r="H7" s="1">
        <v>35040</v>
      </c>
      <c r="I7" s="1">
        <v>41528</v>
      </c>
    </row>
    <row r="8" spans="1:13" x14ac:dyDescent="0.3">
      <c r="A8">
        <v>1007</v>
      </c>
      <c r="B8" t="s">
        <v>33</v>
      </c>
      <c r="C8" t="s">
        <v>34</v>
      </c>
      <c r="D8">
        <v>32</v>
      </c>
      <c r="E8" t="s">
        <v>28</v>
      </c>
      <c r="F8" t="s">
        <v>32</v>
      </c>
      <c r="G8">
        <v>41000</v>
      </c>
      <c r="H8" s="1">
        <v>37933</v>
      </c>
      <c r="I8" s="1">
        <v>41551</v>
      </c>
    </row>
    <row r="9" spans="1:13" x14ac:dyDescent="0.3">
      <c r="A9">
        <v>1008</v>
      </c>
      <c r="B9" t="s">
        <v>16</v>
      </c>
      <c r="C9" t="s">
        <v>17</v>
      </c>
      <c r="D9">
        <v>38</v>
      </c>
      <c r="E9" t="s">
        <v>26</v>
      </c>
      <c r="F9" t="s">
        <v>25</v>
      </c>
      <c r="G9">
        <v>48000</v>
      </c>
      <c r="H9" s="1">
        <v>37416</v>
      </c>
      <c r="I9" s="1">
        <v>42116</v>
      </c>
    </row>
    <row r="10" spans="1:13" x14ac:dyDescent="0.3">
      <c r="A10">
        <v>1009</v>
      </c>
      <c r="B10" t="s">
        <v>10</v>
      </c>
      <c r="C10" t="s">
        <v>11</v>
      </c>
      <c r="D10">
        <v>31</v>
      </c>
      <c r="E10" t="s">
        <v>26</v>
      </c>
      <c r="F10" t="s">
        <v>29</v>
      </c>
      <c r="G10">
        <v>42000</v>
      </c>
      <c r="H10" s="1">
        <v>37843</v>
      </c>
      <c r="I10" s="1">
        <v>40800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0"/>
  <sheetViews>
    <sheetView topLeftCell="B1" workbookViewId="0">
      <selection activeCell="L3" sqref="L3"/>
    </sheetView>
  </sheetViews>
  <sheetFormatPr defaultColWidth="13.6640625" defaultRowHeight="14.4" x14ac:dyDescent="0.3"/>
  <cols>
    <col min="1" max="1" width="10.77734375" bestFit="1" customWidth="1"/>
    <col min="4" max="4" width="7.6640625" customWidth="1"/>
  </cols>
  <sheetData>
    <row r="1" spans="1:12" x14ac:dyDescent="0.3">
      <c r="A1" t="s">
        <v>20</v>
      </c>
      <c r="B1" t="s">
        <v>0</v>
      </c>
      <c r="C1" t="s">
        <v>1</v>
      </c>
      <c r="D1" t="s">
        <v>23</v>
      </c>
      <c r="E1" t="s">
        <v>24</v>
      </c>
      <c r="F1" t="s">
        <v>21</v>
      </c>
      <c r="G1" t="s">
        <v>22</v>
      </c>
      <c r="H1" t="s">
        <v>36</v>
      </c>
      <c r="I1" t="s">
        <v>37</v>
      </c>
      <c r="J1" t="s">
        <v>77</v>
      </c>
      <c r="K1" t="s">
        <v>78</v>
      </c>
      <c r="L1" t="s">
        <v>79</v>
      </c>
    </row>
    <row r="2" spans="1:12" x14ac:dyDescent="0.3">
      <c r="A2">
        <v>1001</v>
      </c>
      <c r="B2" t="s">
        <v>2</v>
      </c>
      <c r="C2" t="s">
        <v>3</v>
      </c>
      <c r="D2">
        <v>30</v>
      </c>
      <c r="E2" t="s">
        <v>26</v>
      </c>
      <c r="F2" t="s">
        <v>25</v>
      </c>
      <c r="G2">
        <v>45000</v>
      </c>
      <c r="H2" s="1">
        <v>37197</v>
      </c>
      <c r="I2" s="1">
        <v>42253</v>
      </c>
      <c r="J2">
        <f>COUNT(G2:G10)</f>
        <v>9</v>
      </c>
      <c r="K2">
        <f>COUNTIF(F2:F10,"SALESMAN")</f>
        <v>3</v>
      </c>
      <c r="L2">
        <f>COUNTIFS(G2:G10,"&gt;41,500",E2:E10,"MALE",F2:F10,"SALESMAN")</f>
        <v>3</v>
      </c>
    </row>
    <row r="3" spans="1:12" x14ac:dyDescent="0.3">
      <c r="A3">
        <v>1002</v>
      </c>
      <c r="B3" t="s">
        <v>4</v>
      </c>
      <c r="C3" t="s">
        <v>5</v>
      </c>
      <c r="D3">
        <v>30</v>
      </c>
      <c r="E3" t="s">
        <v>28</v>
      </c>
      <c r="F3" t="s">
        <v>27</v>
      </c>
      <c r="G3">
        <v>36000</v>
      </c>
      <c r="H3" s="1">
        <v>36436</v>
      </c>
      <c r="I3" s="1">
        <v>42287</v>
      </c>
      <c r="K3">
        <f>COUNTIF(G2:G10,"&gt;42,000")</f>
        <v>6</v>
      </c>
    </row>
    <row r="4" spans="1:12" x14ac:dyDescent="0.3">
      <c r="A4">
        <v>1003</v>
      </c>
      <c r="B4" t="s">
        <v>6</v>
      </c>
      <c r="C4" t="s">
        <v>7</v>
      </c>
      <c r="D4">
        <v>29</v>
      </c>
      <c r="E4" t="s">
        <v>26</v>
      </c>
      <c r="F4" t="s">
        <v>25</v>
      </c>
      <c r="G4">
        <v>63000</v>
      </c>
      <c r="H4" s="1">
        <v>36711</v>
      </c>
      <c r="I4" s="1">
        <v>42986</v>
      </c>
    </row>
    <row r="5" spans="1:12" x14ac:dyDescent="0.3">
      <c r="A5">
        <v>1004</v>
      </c>
      <c r="B5" t="s">
        <v>13</v>
      </c>
      <c r="C5" t="s">
        <v>12</v>
      </c>
      <c r="D5">
        <v>31</v>
      </c>
      <c r="E5" t="s">
        <v>28</v>
      </c>
      <c r="F5" t="s">
        <v>29</v>
      </c>
      <c r="G5">
        <v>47000</v>
      </c>
      <c r="H5" s="1">
        <v>36530</v>
      </c>
      <c r="I5" s="1">
        <v>42341</v>
      </c>
    </row>
    <row r="6" spans="1:12" x14ac:dyDescent="0.3">
      <c r="A6">
        <v>1005</v>
      </c>
      <c r="B6" t="s">
        <v>14</v>
      </c>
      <c r="C6" t="s">
        <v>15</v>
      </c>
      <c r="D6">
        <v>32</v>
      </c>
      <c r="E6" t="s">
        <v>26</v>
      </c>
      <c r="F6" t="s">
        <v>30</v>
      </c>
      <c r="G6">
        <v>50000</v>
      </c>
      <c r="H6" s="1">
        <v>37017</v>
      </c>
      <c r="I6" s="1">
        <v>42977</v>
      </c>
    </row>
    <row r="7" spans="1:12" x14ac:dyDescent="0.3">
      <c r="A7">
        <v>1006</v>
      </c>
      <c r="B7" t="s">
        <v>8</v>
      </c>
      <c r="C7" t="s">
        <v>9</v>
      </c>
      <c r="D7">
        <v>35</v>
      </c>
      <c r="E7" t="s">
        <v>26</v>
      </c>
      <c r="F7" t="s">
        <v>31</v>
      </c>
      <c r="G7">
        <v>65000</v>
      </c>
      <c r="H7" s="1">
        <v>35040</v>
      </c>
      <c r="I7" s="1">
        <v>41528</v>
      </c>
    </row>
    <row r="8" spans="1:12" x14ac:dyDescent="0.3">
      <c r="A8">
        <v>1007</v>
      </c>
      <c r="B8" t="s">
        <v>33</v>
      </c>
      <c r="C8" t="s">
        <v>34</v>
      </c>
      <c r="D8">
        <v>32</v>
      </c>
      <c r="E8" t="s">
        <v>28</v>
      </c>
      <c r="F8" t="s">
        <v>32</v>
      </c>
      <c r="G8">
        <v>41000</v>
      </c>
      <c r="H8" s="1">
        <v>37933</v>
      </c>
      <c r="I8" s="1">
        <v>41551</v>
      </c>
    </row>
    <row r="9" spans="1:12" x14ac:dyDescent="0.3">
      <c r="A9">
        <v>1008</v>
      </c>
      <c r="B9" t="s">
        <v>16</v>
      </c>
      <c r="C9" t="s">
        <v>17</v>
      </c>
      <c r="D9">
        <v>38</v>
      </c>
      <c r="E9" t="s">
        <v>26</v>
      </c>
      <c r="F9" t="s">
        <v>25</v>
      </c>
      <c r="G9">
        <v>48000</v>
      </c>
      <c r="H9" s="1">
        <v>37416</v>
      </c>
      <c r="I9" s="1">
        <v>42116</v>
      </c>
    </row>
    <row r="10" spans="1:12" x14ac:dyDescent="0.3">
      <c r="A10">
        <v>1009</v>
      </c>
      <c r="B10" t="s">
        <v>10</v>
      </c>
      <c r="C10" t="s">
        <v>11</v>
      </c>
      <c r="D10">
        <v>31</v>
      </c>
      <c r="E10" t="s">
        <v>26</v>
      </c>
      <c r="F10" t="s">
        <v>29</v>
      </c>
      <c r="G10">
        <v>42000</v>
      </c>
      <c r="H10" s="1">
        <v>37843</v>
      </c>
      <c r="I10" s="1">
        <v>40800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K12"/>
  <sheetViews>
    <sheetView workbookViewId="0">
      <selection activeCell="K16" sqref="K16"/>
    </sheetView>
  </sheetViews>
  <sheetFormatPr defaultRowHeight="14.4" x14ac:dyDescent="0.3"/>
  <cols>
    <col min="2" max="2" width="10.44140625" customWidth="1"/>
    <col min="3" max="5" width="10.6640625" customWidth="1"/>
    <col min="6" max="6" width="16.5546875" customWidth="1"/>
    <col min="8" max="8" width="14.21875" customWidth="1"/>
    <col min="9" max="9" width="14.77734375" customWidth="1"/>
    <col min="10" max="10" width="22" bestFit="1" customWidth="1"/>
    <col min="11" max="11" width="26.21875" customWidth="1"/>
  </cols>
  <sheetData>
    <row r="1" spans="1:11" x14ac:dyDescent="0.3">
      <c r="A1" t="s">
        <v>20</v>
      </c>
      <c r="B1" t="s">
        <v>0</v>
      </c>
      <c r="C1" t="s">
        <v>1</v>
      </c>
      <c r="D1" t="s">
        <v>23</v>
      </c>
      <c r="E1" t="s">
        <v>24</v>
      </c>
      <c r="F1" t="s">
        <v>21</v>
      </c>
      <c r="G1" t="s">
        <v>22</v>
      </c>
      <c r="H1" t="s">
        <v>36</v>
      </c>
      <c r="I1" t="s">
        <v>37</v>
      </c>
      <c r="J1" t="s">
        <v>18</v>
      </c>
    </row>
    <row r="2" spans="1:11" x14ac:dyDescent="0.3">
      <c r="A2">
        <v>1001</v>
      </c>
      <c r="B2" t="s">
        <v>2</v>
      </c>
      <c r="C2" t="s">
        <v>3</v>
      </c>
      <c r="D2">
        <v>30</v>
      </c>
      <c r="E2" t="s">
        <v>26</v>
      </c>
      <c r="F2" t="s">
        <v>25</v>
      </c>
      <c r="G2">
        <v>45000</v>
      </c>
      <c r="H2" s="1">
        <v>37197</v>
      </c>
      <c r="I2" s="1">
        <v>42253</v>
      </c>
      <c r="J2" t="str">
        <f>CONCATENATE(B2," ",C2)</f>
        <v>Jim Halpert</v>
      </c>
      <c r="K2" t="str">
        <f>CONCATENATE(B2," .",C2,"@yahoo.com")</f>
        <v>Jim .Halpert@yahoo.com</v>
      </c>
    </row>
    <row r="3" spans="1:11" x14ac:dyDescent="0.3">
      <c r="A3">
        <v>1002</v>
      </c>
      <c r="B3" t="s">
        <v>4</v>
      </c>
      <c r="C3" t="s">
        <v>5</v>
      </c>
      <c r="D3">
        <v>30</v>
      </c>
      <c r="E3" t="s">
        <v>28</v>
      </c>
      <c r="F3" t="s">
        <v>27</v>
      </c>
      <c r="G3">
        <v>36000</v>
      </c>
      <c r="H3" s="1">
        <v>36436</v>
      </c>
      <c r="I3" s="1">
        <v>42287</v>
      </c>
      <c r="J3" t="str">
        <f t="shared" ref="J3:J10" si="0">CONCATENATE(B3," ",C3)</f>
        <v>Pam Beasley</v>
      </c>
      <c r="K3" t="str">
        <f t="shared" ref="K3:K10" si="1">CONCATENATE(B3," .",C3,"@yahoo.com")</f>
        <v>Pam .Beasley@yahoo.com</v>
      </c>
    </row>
    <row r="4" spans="1:11" x14ac:dyDescent="0.3">
      <c r="A4">
        <v>1003</v>
      </c>
      <c r="B4" t="s">
        <v>6</v>
      </c>
      <c r="C4" t="s">
        <v>7</v>
      </c>
      <c r="D4">
        <v>29</v>
      </c>
      <c r="E4" t="s">
        <v>26</v>
      </c>
      <c r="F4" t="s">
        <v>25</v>
      </c>
      <c r="G4">
        <v>63000</v>
      </c>
      <c r="H4" s="1">
        <v>36711</v>
      </c>
      <c r="I4" s="1">
        <v>42986</v>
      </c>
      <c r="J4" t="str">
        <f t="shared" si="0"/>
        <v>Dwight Schrute</v>
      </c>
      <c r="K4" t="str">
        <f t="shared" si="1"/>
        <v>Dwight .Schrute@yahoo.com</v>
      </c>
    </row>
    <row r="5" spans="1:11" x14ac:dyDescent="0.3">
      <c r="A5">
        <v>1004</v>
      </c>
      <c r="B5" t="s">
        <v>13</v>
      </c>
      <c r="C5" t="s">
        <v>12</v>
      </c>
      <c r="D5">
        <v>31</v>
      </c>
      <c r="E5" t="s">
        <v>28</v>
      </c>
      <c r="F5" t="s">
        <v>29</v>
      </c>
      <c r="G5">
        <v>47000</v>
      </c>
      <c r="H5" s="1">
        <v>36530</v>
      </c>
      <c r="I5" s="1">
        <v>42341</v>
      </c>
      <c r="J5" t="str">
        <f t="shared" si="0"/>
        <v>Angela Martin</v>
      </c>
      <c r="K5" t="str">
        <f t="shared" si="1"/>
        <v>Angela .Martin@yahoo.com</v>
      </c>
    </row>
    <row r="6" spans="1:11" x14ac:dyDescent="0.3">
      <c r="A6">
        <v>1005</v>
      </c>
      <c r="B6" t="s">
        <v>14</v>
      </c>
      <c r="C6" t="s">
        <v>15</v>
      </c>
      <c r="D6">
        <v>32</v>
      </c>
      <c r="E6" t="s">
        <v>26</v>
      </c>
      <c r="F6" t="s">
        <v>30</v>
      </c>
      <c r="G6">
        <v>50000</v>
      </c>
      <c r="H6" s="1">
        <v>37017</v>
      </c>
      <c r="I6" s="1">
        <v>42977</v>
      </c>
      <c r="J6" t="str">
        <f t="shared" si="0"/>
        <v>Toby Flenderson</v>
      </c>
      <c r="K6" t="str">
        <f t="shared" si="1"/>
        <v>Toby .Flenderson@yahoo.com</v>
      </c>
    </row>
    <row r="7" spans="1:11" x14ac:dyDescent="0.3">
      <c r="A7">
        <v>1006</v>
      </c>
      <c r="B7" t="s">
        <v>8</v>
      </c>
      <c r="C7" t="s">
        <v>9</v>
      </c>
      <c r="D7">
        <v>35</v>
      </c>
      <c r="E7" t="s">
        <v>26</v>
      </c>
      <c r="F7" t="s">
        <v>31</v>
      </c>
      <c r="G7">
        <v>65000</v>
      </c>
      <c r="H7" s="1">
        <v>35040</v>
      </c>
      <c r="I7" s="1">
        <v>41528</v>
      </c>
      <c r="J7" t="str">
        <f t="shared" si="0"/>
        <v>Michael Scott</v>
      </c>
      <c r="K7" t="str">
        <f t="shared" si="1"/>
        <v>Michael .Scott@yahoo.com</v>
      </c>
    </row>
    <row r="8" spans="1:11" x14ac:dyDescent="0.3">
      <c r="A8">
        <v>1007</v>
      </c>
      <c r="B8" t="s">
        <v>33</v>
      </c>
      <c r="C8" t="s">
        <v>34</v>
      </c>
      <c r="D8">
        <v>32</v>
      </c>
      <c r="E8" t="s">
        <v>28</v>
      </c>
      <c r="F8" t="s">
        <v>32</v>
      </c>
      <c r="G8">
        <v>41000</v>
      </c>
      <c r="H8" s="1">
        <v>37933</v>
      </c>
      <c r="I8" s="1">
        <v>41551</v>
      </c>
      <c r="J8" t="str">
        <f t="shared" si="0"/>
        <v>Meredith Palmer</v>
      </c>
      <c r="K8" t="str">
        <f t="shared" si="1"/>
        <v>Meredith .Palmer@yahoo.com</v>
      </c>
    </row>
    <row r="9" spans="1:11" x14ac:dyDescent="0.3">
      <c r="A9">
        <v>1008</v>
      </c>
      <c r="B9" t="s">
        <v>16</v>
      </c>
      <c r="C9" t="s">
        <v>17</v>
      </c>
      <c r="D9">
        <v>38</v>
      </c>
      <c r="E9" t="s">
        <v>26</v>
      </c>
      <c r="F9" t="s">
        <v>25</v>
      </c>
      <c r="G9">
        <v>48000</v>
      </c>
      <c r="H9" s="1">
        <v>37416</v>
      </c>
      <c r="I9" s="1">
        <v>42116</v>
      </c>
      <c r="J9" t="str">
        <f t="shared" si="0"/>
        <v>Stanley Hudson</v>
      </c>
      <c r="K9" t="str">
        <f t="shared" si="1"/>
        <v>Stanley .Hudson@yahoo.com</v>
      </c>
    </row>
    <row r="10" spans="1:11" x14ac:dyDescent="0.3">
      <c r="A10">
        <v>1009</v>
      </c>
      <c r="B10" t="s">
        <v>10</v>
      </c>
      <c r="C10" t="s">
        <v>11</v>
      </c>
      <c r="D10">
        <v>31</v>
      </c>
      <c r="E10" t="s">
        <v>26</v>
      </c>
      <c r="F10" t="s">
        <v>29</v>
      </c>
      <c r="G10">
        <v>42000</v>
      </c>
      <c r="H10" s="1">
        <v>37843</v>
      </c>
      <c r="I10" s="1">
        <v>40800</v>
      </c>
      <c r="J10" t="str">
        <f t="shared" si="0"/>
        <v>Kevin Malone</v>
      </c>
      <c r="K10" t="str">
        <f t="shared" si="1"/>
        <v>Kevin .Malone@yahoo.com</v>
      </c>
    </row>
    <row r="11" spans="1:11" x14ac:dyDescent="0.3">
      <c r="H11" t="str">
        <f t="shared" ref="H11:H12" si="2">CONCATENATE(B11," ",C11)</f>
        <v xml:space="preserve"> </v>
      </c>
    </row>
    <row r="12" spans="1:11" x14ac:dyDescent="0.3">
      <c r="H12" t="str">
        <f t="shared" si="2"/>
        <v xml:space="preserve"> </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workbookViewId="0">
      <selection activeCell="L14" sqref="L14"/>
    </sheetView>
  </sheetViews>
  <sheetFormatPr defaultRowHeight="14.4" x14ac:dyDescent="0.3"/>
  <cols>
    <col min="8" max="8" width="14.44140625" customWidth="1"/>
    <col min="9" max="9" width="13.33203125" customWidth="1"/>
  </cols>
  <sheetData>
    <row r="1" spans="1:11" x14ac:dyDescent="0.3">
      <c r="A1" t="s">
        <v>20</v>
      </c>
      <c r="B1" t="s">
        <v>0</v>
      </c>
      <c r="C1" t="s">
        <v>1</v>
      </c>
      <c r="D1" t="s">
        <v>23</v>
      </c>
      <c r="E1" t="s">
        <v>24</v>
      </c>
      <c r="F1" t="s">
        <v>21</v>
      </c>
      <c r="G1" t="s">
        <v>22</v>
      </c>
      <c r="H1" t="s">
        <v>36</v>
      </c>
      <c r="I1" t="s">
        <v>37</v>
      </c>
      <c r="J1" t="s">
        <v>84</v>
      </c>
      <c r="K1" t="s">
        <v>85</v>
      </c>
    </row>
    <row r="2" spans="1:11" x14ac:dyDescent="0.3">
      <c r="A2">
        <v>1001</v>
      </c>
      <c r="B2" t="s">
        <v>2</v>
      </c>
      <c r="C2" t="s">
        <v>3</v>
      </c>
      <c r="D2">
        <v>30</v>
      </c>
      <c r="E2" t="s">
        <v>26</v>
      </c>
      <c r="F2" t="s">
        <v>25</v>
      </c>
      <c r="G2">
        <v>45000</v>
      </c>
      <c r="H2" s="2" t="s">
        <v>48</v>
      </c>
      <c r="I2" s="2" t="s">
        <v>56</v>
      </c>
      <c r="J2">
        <f>_xlfn.DAYS(I2,H2)</f>
        <v>5056</v>
      </c>
      <c r="K2">
        <f>NETWORKDAYS(H2,I2)</f>
        <v>3611</v>
      </c>
    </row>
    <row r="3" spans="1:11" x14ac:dyDescent="0.3">
      <c r="A3">
        <v>1002</v>
      </c>
      <c r="B3" t="s">
        <v>4</v>
      </c>
      <c r="C3" t="s">
        <v>5</v>
      </c>
      <c r="D3">
        <v>30</v>
      </c>
      <c r="E3" t="s">
        <v>28</v>
      </c>
      <c r="F3" t="s">
        <v>27</v>
      </c>
      <c r="G3">
        <v>36000</v>
      </c>
      <c r="H3" s="2" t="s">
        <v>49</v>
      </c>
      <c r="I3" s="2" t="s">
        <v>57</v>
      </c>
      <c r="J3">
        <f t="shared" ref="J3:J10" si="0">_xlfn.DAYS(I3,H3)</f>
        <v>5851</v>
      </c>
      <c r="K3">
        <f t="shared" ref="K3:K10" si="1">NETWORKDAYS(H3,I3)</f>
        <v>4180</v>
      </c>
    </row>
    <row r="4" spans="1:11" x14ac:dyDescent="0.3">
      <c r="A4">
        <v>1003</v>
      </c>
      <c r="B4" t="s">
        <v>6</v>
      </c>
      <c r="C4" t="s">
        <v>7</v>
      </c>
      <c r="D4">
        <v>29</v>
      </c>
      <c r="E4" t="s">
        <v>26</v>
      </c>
      <c r="F4" t="s">
        <v>25</v>
      </c>
      <c r="G4">
        <v>63000</v>
      </c>
      <c r="H4" s="2" t="s">
        <v>50</v>
      </c>
      <c r="I4" s="2" t="s">
        <v>58</v>
      </c>
      <c r="J4">
        <f t="shared" si="0"/>
        <v>6275</v>
      </c>
      <c r="K4">
        <f t="shared" si="1"/>
        <v>4484</v>
      </c>
    </row>
    <row r="5" spans="1:11" x14ac:dyDescent="0.3">
      <c r="A5">
        <v>1004</v>
      </c>
      <c r="B5" t="s">
        <v>13</v>
      </c>
      <c r="C5" t="s">
        <v>12</v>
      </c>
      <c r="D5">
        <v>31</v>
      </c>
      <c r="E5" t="s">
        <v>28</v>
      </c>
      <c r="F5" t="s">
        <v>29</v>
      </c>
      <c r="G5">
        <v>47000</v>
      </c>
      <c r="H5" s="2" t="s">
        <v>51</v>
      </c>
      <c r="I5" s="2" t="s">
        <v>59</v>
      </c>
      <c r="J5">
        <f t="shared" si="0"/>
        <v>5811</v>
      </c>
      <c r="K5">
        <f t="shared" si="1"/>
        <v>4152</v>
      </c>
    </row>
    <row r="6" spans="1:11" x14ac:dyDescent="0.3">
      <c r="A6">
        <v>1005</v>
      </c>
      <c r="B6" t="s">
        <v>14</v>
      </c>
      <c r="C6" t="s">
        <v>15</v>
      </c>
      <c r="D6">
        <v>32</v>
      </c>
      <c r="E6" t="s">
        <v>26</v>
      </c>
      <c r="F6" t="s">
        <v>30</v>
      </c>
      <c r="G6">
        <v>50000</v>
      </c>
      <c r="H6" s="2" t="s">
        <v>52</v>
      </c>
      <c r="I6" s="2" t="s">
        <v>60</v>
      </c>
      <c r="J6">
        <f t="shared" si="0"/>
        <v>5960</v>
      </c>
      <c r="K6">
        <f t="shared" si="1"/>
        <v>4258</v>
      </c>
    </row>
    <row r="7" spans="1:11" x14ac:dyDescent="0.3">
      <c r="A7">
        <v>1006</v>
      </c>
      <c r="B7" t="s">
        <v>8</v>
      </c>
      <c r="C7" t="s">
        <v>9</v>
      </c>
      <c r="D7">
        <v>35</v>
      </c>
      <c r="E7" t="s">
        <v>26</v>
      </c>
      <c r="F7" t="s">
        <v>31</v>
      </c>
      <c r="G7">
        <v>65000</v>
      </c>
      <c r="H7" s="2" t="s">
        <v>52</v>
      </c>
      <c r="I7" s="2" t="s">
        <v>61</v>
      </c>
      <c r="J7">
        <f t="shared" si="0"/>
        <v>4511</v>
      </c>
      <c r="K7">
        <f t="shared" si="1"/>
        <v>3223</v>
      </c>
    </row>
    <row r="8" spans="1:11" x14ac:dyDescent="0.3">
      <c r="A8">
        <v>1007</v>
      </c>
      <c r="B8" t="s">
        <v>33</v>
      </c>
      <c r="C8" t="s">
        <v>34</v>
      </c>
      <c r="D8">
        <v>32</v>
      </c>
      <c r="E8" t="s">
        <v>28</v>
      </c>
      <c r="F8" t="s">
        <v>32</v>
      </c>
      <c r="G8">
        <v>41000</v>
      </c>
      <c r="H8" s="2" t="s">
        <v>53</v>
      </c>
      <c r="I8" s="2" t="s">
        <v>61</v>
      </c>
      <c r="J8">
        <f t="shared" si="0"/>
        <v>3595</v>
      </c>
      <c r="K8">
        <f t="shared" si="1"/>
        <v>2568</v>
      </c>
    </row>
    <row r="9" spans="1:11" x14ac:dyDescent="0.3">
      <c r="A9">
        <v>1008</v>
      </c>
      <c r="B9" t="s">
        <v>16</v>
      </c>
      <c r="C9" t="s">
        <v>17</v>
      </c>
      <c r="D9">
        <v>38</v>
      </c>
      <c r="E9" t="s">
        <v>26</v>
      </c>
      <c r="F9" t="s">
        <v>25</v>
      </c>
      <c r="G9">
        <v>48000</v>
      </c>
      <c r="H9" s="2" t="s">
        <v>54</v>
      </c>
      <c r="I9" s="2" t="s">
        <v>62</v>
      </c>
      <c r="J9">
        <f t="shared" si="0"/>
        <v>4700</v>
      </c>
      <c r="K9">
        <f t="shared" si="1"/>
        <v>3358</v>
      </c>
    </row>
    <row r="10" spans="1:11" x14ac:dyDescent="0.3">
      <c r="A10">
        <v>1009</v>
      </c>
      <c r="B10" t="s">
        <v>10</v>
      </c>
      <c r="C10" t="s">
        <v>11</v>
      </c>
      <c r="D10">
        <v>31</v>
      </c>
      <c r="E10" t="s">
        <v>26</v>
      </c>
      <c r="F10" t="s">
        <v>29</v>
      </c>
      <c r="G10">
        <v>42000</v>
      </c>
      <c r="H10" s="2" t="s">
        <v>55</v>
      </c>
      <c r="I10" s="2" t="s">
        <v>62</v>
      </c>
      <c r="J10">
        <f t="shared" si="0"/>
        <v>4273</v>
      </c>
      <c r="K10">
        <f t="shared" si="1"/>
        <v>3053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Max-Min</vt:lpstr>
      <vt:lpstr>IF-IFS</vt:lpstr>
      <vt:lpstr>Len</vt:lpstr>
      <vt:lpstr>LeftRight</vt:lpstr>
      <vt:lpstr>DateToText</vt:lpstr>
      <vt:lpstr>TRIM</vt:lpstr>
      <vt:lpstr>Substitute</vt:lpstr>
      <vt:lpstr>SUM-SumIF</vt:lpstr>
      <vt:lpstr>Count-CountIF</vt:lpstr>
      <vt:lpstr>Concatenate</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Oluwakemi Oyefeso</cp:lastModifiedBy>
  <dcterms:created xsi:type="dcterms:W3CDTF">2021-12-16T14:18:34Z</dcterms:created>
  <dcterms:modified xsi:type="dcterms:W3CDTF">2022-11-28T20:11:06Z</dcterms:modified>
</cp:coreProperties>
</file>