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1.xml" ContentType="application/vnd.openxmlformats-officedocument.spreadsheetml.table+xml"/>
  <Override PartName="/xl/charts/chartEx3.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kemif\Downloads\Statistics for Data Science Exercises\"/>
    </mc:Choice>
  </mc:AlternateContent>
  <xr:revisionPtr revIDLastSave="0" documentId="8_{B759A42D-798A-41B0-9ADC-5185DEFC9696}" xr6:coauthVersionLast="47" xr6:coauthVersionMax="47" xr10:uidLastSave="{00000000-0000-0000-0000-000000000000}"/>
  <bookViews>
    <workbookView xWindow="-108" yWindow="-108" windowWidth="23256" windowHeight="12456" activeTab="6" xr2:uid="{00000000-000D-0000-FFFF-FFFF00000000}"/>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v1.0" hidden="1">'Tasks 2,3,4'!$B$9:$B$148</definedName>
    <definedName name="_xlchart.v1.1" hidden="1">'Tasks 2,3,4'!$B$9:$B$148</definedName>
    <definedName name="_xlchart.v1.10" hidden="1">'Tasks 6,7'!$F$9:$F$17</definedName>
    <definedName name="_xlchart.v1.11" hidden="1">'Tasks 6,7'!$G$9:$G$16</definedName>
    <definedName name="_xlchart.v1.12" hidden="1">'Tasks 6,7'!$G$9:$G$17</definedName>
    <definedName name="_xlchart.v1.13" hidden="1">'Tasks 6,7'!$H$9:$H$16</definedName>
    <definedName name="_xlchart.v1.14" hidden="1">'Tasks 6,7'!$H$9:$H$17</definedName>
    <definedName name="_xlchart.v1.15" hidden="1">'Tasks 6,7'!$I$9:$I$16</definedName>
    <definedName name="_xlchart.v1.16" hidden="1">'Tasks 6,7'!$I$9:$I$17</definedName>
    <definedName name="_xlchart.v1.2" hidden="1">'Tasks 2,3,4'!$A$10:$A$148</definedName>
    <definedName name="_xlchart.v1.3" hidden="1">'Tasks 2,3,4'!$B$10:$B$148</definedName>
    <definedName name="_xlchart.v1.4" hidden="1">'Tasks 2,3,4'!$B$9</definedName>
    <definedName name="_xlchart.v1.5" hidden="1">'Tasks 6,7'!$F$9:$F$16</definedName>
    <definedName name="_xlchart.v1.6" hidden="1">'Tasks 6,7'!$G$9:$G$16</definedName>
    <definedName name="_xlchart.v1.7" hidden="1">'Tasks 6,7'!$H$9:$H$16</definedName>
    <definedName name="_xlchart.v1.8" hidden="1">'Tasks 6,7'!$I$9:$I$16</definedName>
    <definedName name="_xlchart.v1.9" hidden="1">'Tasks 6,7'!$F$9:$F$16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6" l="1"/>
  <c r="C7" i="6"/>
  <c r="E12" i="5" l="1"/>
  <c r="E11" i="5"/>
  <c r="E10" i="5"/>
  <c r="E9" i="5"/>
  <c r="E8" i="5"/>
  <c r="E7" i="5"/>
  <c r="G17" i="10"/>
  <c r="H11" i="10" s="1"/>
  <c r="H16" i="10" l="1"/>
  <c r="H13" i="10"/>
  <c r="H9" i="10"/>
  <c r="H14" i="10"/>
  <c r="H10" i="10"/>
  <c r="I10" i="10" s="1"/>
  <c r="I11" i="10" s="1"/>
  <c r="I12" i="10" s="1"/>
  <c r="I13" i="10" s="1"/>
  <c r="I14" i="10" s="1"/>
  <c r="I15" i="10" s="1"/>
  <c r="I16" i="10" s="1"/>
  <c r="H12" i="10"/>
  <c r="H15" i="10"/>
  <c r="H17" i="10" l="1"/>
  <c r="T20" i="10" l="1"/>
  <c r="T4" i="10"/>
  <c r="T2" i="10"/>
  <c r="C9" i="8"/>
  <c r="C13" i="8"/>
  <c r="C12" i="8"/>
  <c r="C11" i="8"/>
  <c r="C10" i="8"/>
  <c r="B8" i="1" l="1"/>
  <c r="B6" i="1"/>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14" i="1"/>
  <c r="B47" i="1"/>
  <c r="B170" i="1"/>
  <c r="B199" i="1"/>
  <c r="B59" i="1"/>
  <c r="B16" i="1"/>
  <c r="B200" i="1"/>
  <c r="B89" i="1"/>
  <c r="B84" i="1"/>
  <c r="B128" i="1"/>
  <c r="B49" i="1"/>
  <c r="B201" i="1"/>
  <c r="B138" i="1"/>
  <c r="B139" i="1"/>
  <c r="B78" i="1"/>
  <c r="B17" i="1"/>
  <c r="B21" i="1"/>
  <c r="B10" i="1"/>
  <c r="B192"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<sst xmlns="http://schemas.openxmlformats.org/spreadsheetml/2006/main" count="2925" uniqueCount="578">
  <si>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</si>
  <si>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</si>
  <si>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</si>
  <si>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</si>
  <si>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</si>
  <si>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</si>
  <si>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</si>
  <si>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</si>
  <si>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</si>
  <si>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</si>
  <si>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</si>
  <si>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</si>
  <si>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</si>
  <si>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</si>
  <si>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</si>
  <si>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</si>
  <si>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</si>
  <si>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</si>
  <si>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</si>
  <si>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</si>
  <si>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</si>
  <si>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</si>
  <si>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</si>
  <si>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</si>
  <si>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</si>
  <si>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</si>
  <si>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</si>
  <si>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</si>
  <si>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</si>
  <si>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</si>
  <si>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</si>
  <si>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</si>
  <si>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</si>
  <si>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</si>
  <si>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</si>
  <si>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</si>
  <si>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</si>
  <si>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</si>
  <si>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</si>
  <si>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</si>
  <si>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</si>
  <si>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</si>
  <si>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</si>
  <si>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</si>
  <si>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</si>
  <si>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</si>
  <si>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</si>
  <si>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</si>
  <si>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</si>
  <si>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</si>
  <si>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</si>
  <si>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</si>
  <si>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</si>
  <si>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</si>
  <si>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</si>
  <si>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</si>
  <si>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</si>
  <si>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</si>
  <si>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</si>
  <si>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</si>
  <si>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</si>
  <si>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</si>
  <si>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</si>
  <si>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</si>
  <si>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</si>
  <si>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</si>
  <si>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</si>
  <si>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</si>
  <si>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</si>
  <si>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</si>
  <si>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</si>
  <si>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</si>
  <si>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</si>
  <si>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</si>
  <si>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</si>
  <si>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</si>
  <si>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</si>
  <si>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</si>
  <si>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</si>
  <si>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</si>
  <si>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</si>
  <si>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</si>
  <si>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</si>
  <si>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</si>
  <si>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</si>
  <si>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</si>
  <si>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</si>
  <si>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</si>
  <si>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</si>
  <si>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</si>
  <si>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</si>
  <si>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</si>
  <si>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</si>
  <si>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</si>
  <si>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</si>
  <si>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</si>
  <si>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</si>
  <si>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</si>
  <si>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</si>
  <si>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</si>
  <si>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</si>
  <si>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</si>
  <si>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</si>
  <si>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</si>
  <si>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</si>
  <si>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</si>
  <si>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</si>
  <si>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</si>
  <si>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</si>
  <si>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</si>
  <si>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</si>
  <si>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</si>
  <si>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</si>
  <si>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</si>
  <si>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</si>
  <si>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</si>
  <si>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</si>
  <si>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</si>
  <si>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</si>
  <si>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</si>
  <si>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</si>
  <si>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</si>
  <si>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</si>
  <si>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</si>
  <si>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</si>
  <si>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</si>
  <si>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</si>
  <si>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</si>
  <si>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</si>
  <si>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</si>
  <si>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</si>
  <si>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</si>
  <si>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</si>
  <si>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</si>
  <si>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</si>
  <si>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</si>
  <si>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</si>
  <si>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</si>
  <si>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</si>
  <si>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</si>
  <si>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</si>
  <si>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</si>
  <si>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</si>
  <si>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</si>
  <si>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</si>
  <si>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</si>
  <si>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</si>
  <si>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</si>
  <si>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</si>
  <si>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</si>
  <si>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</si>
  <si>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</si>
  <si>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</si>
  <si>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</si>
  <si>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</si>
  <si>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</si>
  <si>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</si>
  <si>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</si>
  <si>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</si>
  <si>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</si>
  <si>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</si>
  <si>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</si>
  <si>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</si>
  <si>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</si>
  <si>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</si>
  <si>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</si>
  <si>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</si>
  <si>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</si>
  <si>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</si>
  <si>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</si>
  <si>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</si>
  <si>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</si>
  <si>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</si>
  <si>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</si>
  <si>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</si>
  <si>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</si>
  <si>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</si>
  <si>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</si>
  <si>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</si>
  <si>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</si>
  <si>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</si>
  <si>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</si>
  <si>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</si>
  <si>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</si>
  <si>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</si>
  <si>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</si>
  <si>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</si>
  <si>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</si>
  <si>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</si>
  <si>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</si>
  <si>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</si>
  <si>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</si>
  <si>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</si>
  <si>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</si>
  <si>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</si>
  <si>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</si>
  <si>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</si>
  <si>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</si>
  <si>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</si>
  <si>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</si>
  <si>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</si>
  <si>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</si>
  <si>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</si>
  <si>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</si>
  <si>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</si>
  <si>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</si>
  <si>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</si>
  <si>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</si>
  <si>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</si>
  <si>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</si>
  <si>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</si>
  <si>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</si>
  <si>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</si>
  <si>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</si>
  <si>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</si>
  <si>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</si>
  <si>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</si>
  <si>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</si>
  <si>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</si>
  <si>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</si>
  <si>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</si>
  <si>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</si>
  <si>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</si>
  <si>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</si>
  <si>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</si>
  <si>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</si>
  <si>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</si>
  <si>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</si>
  <si>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</si>
  <si>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</si>
  <si>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</si>
  <si>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</si>
  <si>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</si>
  <si>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</si>
  <si>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</si>
  <si>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</si>
  <si>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</si>
  <si>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</si>
  <si>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</si>
  <si>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</si>
  <si>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</si>
  <si>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</si>
  <si>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</si>
  <si>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</si>
  <si>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</si>
  <si>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</si>
  <si>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</si>
  <si>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</si>
  <si>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</si>
  <si>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</si>
  <si>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</si>
  <si>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</si>
  <si>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</si>
  <si>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</si>
  <si>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</si>
  <si>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</si>
  <si>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</si>
  <si>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</si>
  <si>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</si>
  <si>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</si>
  <si>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</si>
  <si>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</si>
  <si>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</si>
  <si>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</si>
  <si>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</si>
  <si>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</si>
  <si>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</si>
  <si>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</si>
  <si>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</si>
  <si>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</si>
  <si>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</si>
  <si>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</si>
  <si>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</si>
  <si>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</si>
  <si>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</si>
  <si>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</si>
  <si>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</si>
  <si>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</si>
  <si>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</si>
  <si>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</si>
  <si>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</si>
  <si>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</si>
  <si>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</si>
  <si>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</si>
  <si>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</si>
  <si>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</si>
  <si>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</si>
  <si>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</si>
  <si>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</si>
  <si>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</si>
  <si>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</si>
  <si>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</si>
  <si>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</si>
  <si>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</si>
  <si>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</si>
  <si>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</si>
  <si>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</si>
  <si>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</si>
  <si>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</si>
  <si>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</si>
  <si>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</si>
  <si>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</si>
  <si>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</si>
  <si>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</si>
  <si>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</si>
  <si>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</si>
  <si>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</si>
  <si>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</si>
  <si>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</si>
  <si>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</si>
  <si>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</si>
  <si>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</si>
  <si>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</si>
  <si>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</si>
  <si>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</si>
  <si>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</si>
  <si>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</si>
  <si>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</si>
  <si>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</si>
  <si>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</si>
  <si>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</si>
  <si>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</si>
  <si>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</si>
  <si>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</si>
  <si>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</si>
  <si>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</si>
  <si>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</si>
  <si>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</si>
  <si>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</si>
  <si>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</si>
  <si>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</si>
  <si>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</si>
  <si>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</si>
  <si>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</si>
  <si>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</si>
  <si>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</si>
  <si>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</si>
  <si>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</si>
  <si>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</si>
  <si>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</si>
  <si>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</si>
  <si>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</si>
  <si>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</si>
  <si>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</si>
  <si>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</si>
  <si>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</si>
  <si>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</si>
  <si>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</si>
  <si>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</si>
  <si>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</si>
  <si>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</si>
  <si>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</si>
  <si>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</si>
  <si>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</si>
  <si>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</si>
  <si>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</si>
  <si>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</si>
  <si>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</si>
  <si>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</si>
  <si>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</si>
  <si>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</si>
  <si>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</si>
  <si>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</si>
  <si>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</si>
  <si>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</si>
  <si>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</si>
  <si>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</si>
  <si>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</si>
  <si>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</si>
  <si>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</si>
  <si>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</si>
  <si>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</si>
  <si>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</si>
  <si>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</si>
  <si>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</si>
  <si>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</si>
  <si>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</si>
  <si>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</si>
  <si>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</si>
  <si>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</si>
  <si>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</si>
  <si>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</si>
  <si>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</si>
  <si>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</si>
  <si>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</si>
  <si>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</si>
  <si>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</si>
  <si>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</si>
  <si>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</si>
  <si>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</si>
  <si>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</si>
  <si>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</si>
  <si>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</si>
  <si>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</si>
  <si>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</si>
  <si>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</si>
  <si>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</si>
  <si>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</si>
  <si>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</si>
  <si>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</si>
  <si>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</si>
  <si>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</si>
  <si>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</si>
  <si>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</si>
  <si>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</si>
  <si>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</si>
  <si>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</si>
  <si>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</si>
  <si>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</si>
  <si>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</si>
  <si>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</si>
  <si>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</si>
  <si>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</si>
  <si>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</si>
  <si>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</si>
  <si>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</si>
  <si>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</si>
  <si>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</si>
  <si>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</si>
  <si>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</si>
  <si>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</si>
  <si>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</si>
  <si>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</si>
  <si>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</si>
  <si>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</si>
  <si>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</si>
  <si>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</si>
  <si>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</si>
  <si>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</si>
  <si>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</si>
  <si>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</si>
  <si>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</si>
  <si>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</si>
  <si>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</si>
  <si>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</si>
  <si>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</si>
  <si>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</si>
  <si>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</si>
  <si>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</si>
  <si>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</si>
  <si>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</si>
  <si>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</si>
  <si>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</si>
  <si>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</si>
  <si>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</si>
  <si>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</si>
  <si>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</si>
  <si>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</si>
  <si>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</si>
  <si>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</si>
  <si>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</si>
  <si>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</si>
  <si>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</si>
  <si>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</si>
  <si>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</si>
  <si>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</si>
  <si>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</si>
  <si>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</si>
  <si>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</si>
  <si>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</si>
  <si>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</si>
  <si>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</si>
  <si>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</si>
  <si>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</si>
  <si>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</si>
  <si>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</si>
  <si>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</si>
  <si>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</si>
  <si>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</si>
  <si>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</si>
  <si>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</si>
  <si>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</si>
  <si>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</si>
  <si>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</si>
  <si>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</si>
  <si>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</si>
  <si>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</si>
  <si>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</si>
  <si>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</si>
  <si>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</si>
  <si>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</si>
  <si>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</si>
  <si>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</si>
  <si>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</si>
  <si>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</si>
  <si>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</si>
  <si>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</si>
  <si>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</si>
  <si>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</si>
  <si>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</si>
  <si>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</si>
  <si>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</si>
  <si>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</si>
  <si>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</si>
  <si>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</si>
  <si>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</si>
  <si>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</si>
  <si>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</si>
  <si>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</si>
  <si>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</si>
  <si>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</si>
  <si>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</si>
  <si>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</si>
  <si>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</si>
  <si>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</si>
  <si>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</si>
  <si>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</si>
  <si>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</si>
  <si>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</si>
  <si>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</si>
  <si>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</si>
  <si>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</si>
  <si>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</si>
  <si>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</si>
  <si>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</si>
  <si>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</si>
  <si>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</si>
  <si>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</si>
  <si>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</si>
  <si>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</si>
  <si>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</si>
  <si>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</si>
  <si>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</si>
  <si>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</si>
  <si>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</si>
  <si>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</si>
  <si>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</si>
  <si>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</si>
  <si>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</si>
  <si>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</si>
  <si>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</si>
  <si>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</si>
  <si>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</si>
  <si>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</si>
  <si>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</si>
  <si>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</si>
  <si>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</si>
  <si>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</si>
  <si>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</si>
  <si>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</si>
  <si>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</si>
  <si>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</si>
  <si>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</si>
  <si>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</si>
  <si>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</si>
  <si>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</si>
  <si>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r>
      <t xml:space="preserve">Task 2: </t>
    </r>
    <r>
      <rPr>
        <sz val="9"/>
        <color theme="1"/>
        <rFont val="Arial"/>
        <family val="2"/>
      </rPr>
      <t>Create a frequency distribution graph representing the price (that is a histogram with the highest possible number of bins - 272). Use data on all apartments and offices, no matter if sold or not.</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</si>
  <si>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</si>
  <si>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</si>
  <si>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</si>
  <si>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</si>
  <si>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t>Task 4</t>
  </si>
  <si>
    <t>The histograms point to similar insights - most of the properties' prices are concentrated in the interval ($217,564.07 to 317,564.07)</t>
  </si>
  <si>
    <t>The scatter plot shows a very strong linear relationship between Price and Area. This was to be expected as often RE companies price their property per square foot.</t>
  </si>
  <si>
    <t>Notice how for cheaper properties (lower areas respectively), the points are closer so the variance is smaller. The bigger the property, the bigger the difference in the price.</t>
  </si>
  <si>
    <t>COUNTRY</t>
  </si>
  <si>
    <t>BELGIUM</t>
  </si>
  <si>
    <t>CANADA</t>
  </si>
  <si>
    <t>DENMARK</t>
  </si>
  <si>
    <t>GERMANY</t>
  </si>
  <si>
    <t>MEXICO</t>
  </si>
  <si>
    <t>RUSSIA</t>
  </si>
  <si>
    <t>FREQUENCY</t>
  </si>
  <si>
    <t>RELATIVE FREQUENCY</t>
  </si>
  <si>
    <t>TOTAL</t>
  </si>
  <si>
    <t>CUMULATIVE FREQUENCY</t>
  </si>
  <si>
    <t>TASK 8</t>
  </si>
  <si>
    <t>TASK 9</t>
  </si>
  <si>
    <t>MEAN</t>
  </si>
  <si>
    <t>MEDIAN</t>
  </si>
  <si>
    <t>MODE</t>
  </si>
  <si>
    <t>SKEWNESS</t>
  </si>
  <si>
    <t>VARIANCE</t>
  </si>
  <si>
    <t>STANDARD VAR</t>
  </si>
  <si>
    <t>We will only comment on the skew, as it is a bit tougher. The skew is right (positive). This means that most properties are relatively cheap with a tiny portion that is more expensive.</t>
  </si>
  <si>
    <t>COVARIANCE</t>
  </si>
  <si>
    <t>CORR COEFFICIENT</t>
  </si>
  <si>
    <t xml:space="preserve">Yes, the result is in line with the scatter plot. The two variables are greatly correlated.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</si>
</sst>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43" formatCode="_(* #,##0.00_);_(* \(#,##0.00\);_(* &quot;-&quot;??_);_(@_)"/>
  </numFmts>
  <fonts count="14"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sz val="11"/>
      <color rgb="FF000000"/>
      <name val="Calibri"/>
    </font>
    <font>
      <sz val="8"/>
      <color rgb="FF000000"/>
      <name val="Arial"/>
      <family val="2"/>
    </font>
    <font>
      <b/>
      <sz val="8"/>
      <color rgb="FF002060"/>
      <name val="Arial"/>
      <family val="2"/>
    </font>
    <font>
      <sz val="11"/>
      <color rgb="FF00206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2">
    <border>
      <left/>
      <right/>
      <top/>
      <bottom/>
      <diagonal/>
    </border>
    <border>
      <left/>
      <right/>
      <top/>
      <bottom style="medium">
        <color rgb="FF002060"/>
      </bottom>
      <diagonal/>
    </border>
  </borders>
  <cellStyleXfs count="4">
    <xf numFmtId="0" fontId="0" fillId="0" borderId="0"/>
    <xf numFmtId="44" fontId="1" fillId="0" borderId="0" applyFont="0" applyFill="0" applyBorder="0" applyAlignment="0" applyProtection="0"/>
    <xf numFmtId="43" fontId="10" fillId="0" borderId="0" applyFont="0" applyFill="0" applyBorder="0" applyAlignment="0" applyProtection="0"/>
    <xf numFmtId="9" fontId="10" fillId="0" borderId="0" applyFont="0" applyFill="0" applyBorder="0" applyAlignment="0" applyProtection="0"/>
  </cellStyleXfs>
  <cellXfs count="48">
    <xf numFmtId="0" fontId="0" fillId="0" borderId="0" xfId="0"/>
    <xf numFmtId="0" fontId="2" fillId="2" borderId="0" xfId="0" applyFont="1" applyFill="1" applyAlignment="1">
      <alignment horizontal="center" vertical="center"/>
    </xf>
    <xf numFmtId="2" fontId="2" fillId="2" borderId="0" xfId="0" applyNumberFormat="1" applyFont="1" applyFill="1" applyAlignment="1">
      <alignment horizontal="center" vertical="center"/>
    </xf>
    <xf numFmtId="0" fontId="2" fillId="2" borderId="0" xfId="0" applyFont="1" applyFill="1" applyAlignment="1">
      <alignment horizontal="left" vertical="center"/>
    </xf>
    <xf numFmtId="0" fontId="2" fillId="2" borderId="0" xfId="0" applyFont="1" applyFill="1" applyAlignment="1">
      <alignment horizontal="right" vertical="center"/>
    </xf>
    <xf numFmtId="1" fontId="2" fillId="2" borderId="0" xfId="0" applyNumberFormat="1" applyFont="1" applyFill="1" applyAlignment="1">
      <alignment horizontal="right" vertical="center"/>
    </xf>
    <xf numFmtId="0" fontId="2" fillId="0" borderId="0" xfId="0" applyFont="1" applyAlignment="1">
      <alignment horizontal="left" vertical="center"/>
    </xf>
    <xf numFmtId="2" fontId="2" fillId="2" borderId="0" xfId="0" applyNumberFormat="1" applyFont="1" applyFill="1" applyAlignment="1">
      <alignment vertical="center"/>
    </xf>
    <xf numFmtId="2" fontId="2" fillId="2" borderId="0" xfId="0" applyNumberFormat="1" applyFont="1" applyFill="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Alignment="1">
      <alignment horizontal="left" vertical="center"/>
    </xf>
    <xf numFmtId="0" fontId="2" fillId="0" borderId="0" xfId="0" applyFont="1" applyAlignment="1">
      <alignment horizontal="right" vertical="center"/>
    </xf>
    <xf numFmtId="2" fontId="2" fillId="2" borderId="0" xfId="0" applyNumberFormat="1" applyFont="1" applyFill="1" applyAlignment="1">
      <alignment horizontal="left" vertical="center"/>
    </xf>
    <xf numFmtId="44" fontId="2" fillId="2" borderId="0" xfId="1" applyFont="1" applyFill="1" applyBorder="1" applyAlignment="1">
      <alignment vertical="center"/>
    </xf>
    <xf numFmtId="1" fontId="0" fillId="2" borderId="0" xfId="0" applyNumberForma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44" fontId="2" fillId="0" borderId="0" xfId="1" applyFont="1" applyAlignment="1">
      <alignmen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0" fillId="4" borderId="0" xfId="0" applyFill="1"/>
    <xf numFmtId="0" fontId="2" fillId="4" borderId="0" xfId="0" applyFont="1" applyFill="1"/>
    <xf numFmtId="0" fontId="5" fillId="4" borderId="0" xfId="0" applyFont="1" applyFill="1"/>
    <xf numFmtId="1" fontId="2" fillId="2" borderId="0" xfId="0" applyNumberFormat="1" applyFont="1" applyFill="1" applyAlignment="1">
      <alignment horizontal="left" vertical="center"/>
    </xf>
    <xf numFmtId="0" fontId="5" fillId="3" borderId="1" xfId="0" applyFont="1" applyFill="1" applyBorder="1" applyAlignment="1">
      <alignment horizontal="left" vertical="center"/>
    </xf>
    <xf numFmtId="0" fontId="5" fillId="3" borderId="0" xfId="0" applyFont="1" applyFill="1" applyAlignment="1">
      <alignment horizontal="center" vertical="center"/>
    </xf>
    <xf numFmtId="1" fontId="2" fillId="2" borderId="0" xfId="0" applyNumberFormat="1" applyFont="1" applyFill="1" applyAlignment="1">
      <alignment horizontal="center" vertical="center"/>
    </xf>
    <xf numFmtId="0" fontId="5" fillId="4" borderId="0" xfId="0" applyFont="1" applyFill="1" applyAlignment="1">
      <alignment horizontal="right" vertical="center"/>
    </xf>
    <xf numFmtId="0" fontId="8" fillId="4" borderId="0" xfId="0" applyFont="1" applyFill="1"/>
    <xf numFmtId="2" fontId="2" fillId="4" borderId="0" xfId="0" applyNumberFormat="1" applyFont="1" applyFill="1"/>
    <xf numFmtId="0" fontId="7" fillId="4" borderId="0" xfId="0" applyFont="1" applyFill="1"/>
    <xf numFmtId="0" fontId="9" fillId="6" borderId="0" xfId="0" applyFont="1" applyFill="1" applyAlignment="1">
      <alignment horizontal="center" vertical="center"/>
    </xf>
    <xf numFmtId="0" fontId="11" fillId="0" borderId="0" xfId="0" applyFont="1" applyAlignment="1">
      <alignment vertical="center"/>
    </xf>
    <xf numFmtId="0" fontId="12" fillId="3" borderId="1" xfId="0" applyFont="1" applyFill="1" applyBorder="1" applyAlignment="1">
      <alignment horizontal="left" vertical="center"/>
    </xf>
    <xf numFmtId="0" fontId="11" fillId="2" borderId="0" xfId="0" applyFont="1" applyFill="1" applyAlignment="1">
      <alignment horizontal="left" vertical="center"/>
    </xf>
    <xf numFmtId="0" fontId="11" fillId="0" borderId="0" xfId="0" applyFont="1" applyAlignment="1">
      <alignment horizontal="left" vertical="center"/>
    </xf>
    <xf numFmtId="0" fontId="11" fillId="2" borderId="0" xfId="0" applyFont="1" applyFill="1" applyAlignment="1">
      <alignment horizontal="center" vertical="center"/>
    </xf>
    <xf numFmtId="44" fontId="2" fillId="4" borderId="0" xfId="0" applyNumberFormat="1" applyFont="1" applyFill="1"/>
    <xf numFmtId="9" fontId="2" fillId="4" borderId="0" xfId="3" applyFont="1" applyFill="1"/>
    <xf numFmtId="0" fontId="13" fillId="4" borderId="0" xfId="0" applyFont="1" applyFill="1"/>
    <xf numFmtId="9" fontId="2" fillId="4" borderId="0" xfId="0" applyNumberFormat="1" applyFont="1" applyFill="1"/>
    <xf numFmtId="43" fontId="2" fillId="4" borderId="0" xfId="2" applyFont="1" applyFill="1"/>
  </cellXfs>
  <cellStyles count="4">
    <cellStyle name="Comma" xfId="2" builtinId="3"/>
    <cellStyle name="Currency" xfId="1" builtinId="4"/>
    <cellStyle name="Normal" xfId="0" builtinId="0"/>
    <cellStyle name="Percent" xfId="3" builtinId="5"/>
  </cellStyles>
  <dxfs count="7">
    <dxf>
      <fill>
        <patternFill patternType="solid">
          <fgColor rgb="FFFFFFFF"/>
          <bgColor rgb="FFFFFFFF"/>
        </patternFill>
      </fill>
      <border>
        <left/>
        <right/>
        <top/>
        <bottom/>
      </border>
    </dxf>
    <dxf>
      <font>
        <b val="0"/>
        <i val="0"/>
        <strike val="0"/>
        <condense val="0"/>
        <extend val="0"/>
        <outline val="0"/>
        <shadow val="0"/>
        <u val="none"/>
        <vertAlign val="baseline"/>
        <sz val="9"/>
        <color rgb="FF000000"/>
        <name val="Arial"/>
        <family val="2"/>
        <scheme val="none"/>
      </font>
      <numFmt numFmtId="13" formatCode="0%"/>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
      <font>
        <b val="0"/>
        <i val="0"/>
        <strike val="0"/>
        <condense val="0"/>
        <extend val="0"/>
        <outline val="0"/>
        <shadow val="0"/>
        <u val="none"/>
        <vertAlign val="baseline"/>
        <sz val="9"/>
        <color rgb="FF000000"/>
        <name val="Arial"/>
        <family val="2"/>
        <scheme val="none"/>
      </font>
      <fill>
        <patternFill patternType="solid">
          <fgColor indexed="64"/>
          <bgColor theme="0"/>
        </patternFill>
      </fill>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lotArea>
      <c:layout/>
      <c:scatterChart>
        <c:scatterStyle val="lineMarker"/>
        <c:varyColors val="0"/>
        <c:ser>
          <c:idx val="0"/>
          <c:order val="0"/>
          <c:tx>
            <c:strRef>
              <c:f>'Task 5'!$N$5</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xVal>
            <c:numRef>
              <c:f>'Task 5'!$M$6:$M$272</c:f>
              <c:numCache>
                <c:formatCode>0.00</c:formatCode>
                <c:ptCount val="267"/>
                <c:pt idx="0">
                  <c:v>743.0856</c:v>
                </c:pt>
                <c:pt idx="1">
                  <c:v>756.21280000000002</c:v>
                </c:pt>
                <c:pt idx="2">
                  <c:v>587.2808</c:v>
                </c:pt>
                <c:pt idx="3">
                  <c:v>1604.7463999999998</c:v>
                </c:pt>
                <c:pt idx="4">
                  <c:v>1375.4507999999998</c:v>
                </c:pt>
                <c:pt idx="5">
                  <c:v>675.18999999999994</c:v>
                </c:pt>
                <c:pt idx="6">
                  <c:v>670.88599999999997</c:v>
                </c:pt>
                <c:pt idx="7">
                  <c:v>720.81239999999991</c:v>
                </c:pt>
                <c:pt idx="8">
                  <c:v>782.25200000000007</c:v>
                </c:pt>
                <c:pt idx="9">
                  <c:v>794.51840000000004</c:v>
                </c:pt>
                <c:pt idx="10">
                  <c:v>1160.3584000000001</c:v>
                </c:pt>
                <c:pt idx="11">
                  <c:v>1942.5028</c:v>
                </c:pt>
                <c:pt idx="12">
                  <c:v>794.51840000000004</c:v>
                </c:pt>
                <c:pt idx="13">
                  <c:v>1109.2483999999999</c:v>
                </c:pt>
                <c:pt idx="14">
                  <c:v>1400.9519999999998</c:v>
                </c:pt>
                <c:pt idx="15">
                  <c:v>1479.7152000000001</c:v>
                </c:pt>
                <c:pt idx="16">
                  <c:v>790.53719999999998</c:v>
                </c:pt>
                <c:pt idx="17">
                  <c:v>723.93280000000004</c:v>
                </c:pt>
                <c:pt idx="18">
                  <c:v>781.0684</c:v>
                </c:pt>
                <c:pt idx="19">
                  <c:v>1127.7556</c:v>
                </c:pt>
                <c:pt idx="20">
                  <c:v>720.70479999999998</c:v>
                </c:pt>
                <c:pt idx="21">
                  <c:v>649.68880000000001</c:v>
                </c:pt>
                <c:pt idx="22">
                  <c:v>1307.4476</c:v>
                </c:pt>
                <c:pt idx="23">
                  <c:v>618.37720000000002</c:v>
                </c:pt>
                <c:pt idx="24">
                  <c:v>625.80160000000001</c:v>
                </c:pt>
                <c:pt idx="25">
                  <c:v>1203.2908</c:v>
                </c:pt>
                <c:pt idx="26">
                  <c:v>670.88599999999997</c:v>
                </c:pt>
                <c:pt idx="27">
                  <c:v>1434.0927999999999</c:v>
                </c:pt>
                <c:pt idx="28">
                  <c:v>781.0684</c:v>
                </c:pt>
                <c:pt idx="29">
                  <c:v>1596.3536000000001</c:v>
                </c:pt>
                <c:pt idx="30">
                  <c:v>1110.3244</c:v>
                </c:pt>
                <c:pt idx="31">
                  <c:v>781.0684</c:v>
                </c:pt>
                <c:pt idx="32">
                  <c:v>697.89359999999999</c:v>
                </c:pt>
                <c:pt idx="33">
                  <c:v>625.80160000000001</c:v>
                </c:pt>
                <c:pt idx="34">
                  <c:v>957.53239999999994</c:v>
                </c:pt>
                <c:pt idx="35">
                  <c:v>722.96439999999996</c:v>
                </c:pt>
                <c:pt idx="36">
                  <c:v>923.20799999999997</c:v>
                </c:pt>
                <c:pt idx="37">
                  <c:v>670.24040000000002</c:v>
                </c:pt>
                <c:pt idx="38">
                  <c:v>785.48</c:v>
                </c:pt>
                <c:pt idx="39">
                  <c:v>798.28440000000001</c:v>
                </c:pt>
                <c:pt idx="40">
                  <c:v>1121.9451999999999</c:v>
                </c:pt>
                <c:pt idx="41">
                  <c:v>782.25200000000007</c:v>
                </c:pt>
                <c:pt idx="42">
                  <c:v>923.20799999999997</c:v>
                </c:pt>
                <c:pt idx="43">
                  <c:v>1434.0927999999999</c:v>
                </c:pt>
                <c:pt idx="44">
                  <c:v>1160.3584000000001</c:v>
                </c:pt>
                <c:pt idx="45">
                  <c:v>798.28440000000001</c:v>
                </c:pt>
                <c:pt idx="46">
                  <c:v>733.18639999999994</c:v>
                </c:pt>
                <c:pt idx="47">
                  <c:v>798.28440000000001</c:v>
                </c:pt>
                <c:pt idx="48">
                  <c:v>733.18639999999994</c:v>
                </c:pt>
                <c:pt idx="49">
                  <c:v>717.04639999999995</c:v>
                </c:pt>
                <c:pt idx="50">
                  <c:v>747.49720000000002</c:v>
                </c:pt>
                <c:pt idx="51">
                  <c:v>1121.9451999999999</c:v>
                </c:pt>
                <c:pt idx="52">
                  <c:v>1121.9451999999999</c:v>
                </c:pt>
                <c:pt idx="53">
                  <c:v>827.87439999999992</c:v>
                </c:pt>
                <c:pt idx="54">
                  <c:v>747.49720000000002</c:v>
                </c:pt>
                <c:pt idx="55">
                  <c:v>1608.8352</c:v>
                </c:pt>
                <c:pt idx="56">
                  <c:v>1132.0595999999998</c:v>
                </c:pt>
                <c:pt idx="57">
                  <c:v>1383.8436000000002</c:v>
                </c:pt>
                <c:pt idx="58">
                  <c:v>927.83479999999997</c:v>
                </c:pt>
                <c:pt idx="59">
                  <c:v>669.1644</c:v>
                </c:pt>
                <c:pt idx="60">
                  <c:v>928.1576</c:v>
                </c:pt>
                <c:pt idx="61">
                  <c:v>798.49959999999987</c:v>
                </c:pt>
                <c:pt idx="62">
                  <c:v>1305.6184000000001</c:v>
                </c:pt>
                <c:pt idx="63">
                  <c:v>1121.9451999999999</c:v>
                </c:pt>
                <c:pt idx="64">
                  <c:v>785.48</c:v>
                </c:pt>
                <c:pt idx="65">
                  <c:v>927.08159999999998</c:v>
                </c:pt>
                <c:pt idx="66">
                  <c:v>1109.2483999999999</c:v>
                </c:pt>
                <c:pt idx="67">
                  <c:v>649.79639999999995</c:v>
                </c:pt>
                <c:pt idx="68">
                  <c:v>785.48</c:v>
                </c:pt>
                <c:pt idx="69">
                  <c:v>1596.3536000000001</c:v>
                </c:pt>
                <c:pt idx="70">
                  <c:v>1121.9451999999999</c:v>
                </c:pt>
                <c:pt idx="71">
                  <c:v>743.40840000000003</c:v>
                </c:pt>
                <c:pt idx="72">
                  <c:v>756.21280000000002</c:v>
                </c:pt>
                <c:pt idx="73">
                  <c:v>649.79639999999995</c:v>
                </c:pt>
                <c:pt idx="74">
                  <c:v>785.48</c:v>
                </c:pt>
                <c:pt idx="75">
                  <c:v>785.48</c:v>
                </c:pt>
                <c:pt idx="76">
                  <c:v>1283.4528</c:v>
                </c:pt>
                <c:pt idx="77">
                  <c:v>1434.0927999999999</c:v>
                </c:pt>
                <c:pt idx="78">
                  <c:v>782.25200000000007</c:v>
                </c:pt>
                <c:pt idx="79">
                  <c:v>1288.6176</c:v>
                </c:pt>
                <c:pt idx="80">
                  <c:v>781.0684</c:v>
                </c:pt>
                <c:pt idx="81">
                  <c:v>1222.336</c:v>
                </c:pt>
                <c:pt idx="82">
                  <c:v>781.0684</c:v>
                </c:pt>
                <c:pt idx="83">
                  <c:v>743.0856</c:v>
                </c:pt>
                <c:pt idx="84">
                  <c:v>785.48</c:v>
                </c:pt>
                <c:pt idx="85">
                  <c:v>1109.2483999999999</c:v>
                </c:pt>
                <c:pt idx="86">
                  <c:v>579.74879999999996</c:v>
                </c:pt>
                <c:pt idx="87">
                  <c:v>1128.4012</c:v>
                </c:pt>
                <c:pt idx="88">
                  <c:v>701.65959999999995</c:v>
                </c:pt>
                <c:pt idx="89">
                  <c:v>1336.93</c:v>
                </c:pt>
                <c:pt idx="90">
                  <c:v>794.51840000000004</c:v>
                </c:pt>
                <c:pt idx="91">
                  <c:v>1171.5488</c:v>
                </c:pt>
                <c:pt idx="92">
                  <c:v>794.51840000000004</c:v>
                </c:pt>
                <c:pt idx="93">
                  <c:v>798.28440000000001</c:v>
                </c:pt>
                <c:pt idx="94">
                  <c:v>798.28440000000001</c:v>
                </c:pt>
                <c:pt idx="95">
                  <c:v>649.79639999999995</c:v>
                </c:pt>
                <c:pt idx="96">
                  <c:v>1137.4395999999999</c:v>
                </c:pt>
                <c:pt idx="97">
                  <c:v>1604.7463999999998</c:v>
                </c:pt>
                <c:pt idx="98">
                  <c:v>675.18999999999994</c:v>
                </c:pt>
                <c:pt idx="99">
                  <c:v>649.68880000000001</c:v>
                </c:pt>
                <c:pt idx="100">
                  <c:v>785.48</c:v>
                </c:pt>
                <c:pt idx="101">
                  <c:v>781.0684</c:v>
                </c:pt>
                <c:pt idx="102">
                  <c:v>1127.7556</c:v>
                </c:pt>
                <c:pt idx="103">
                  <c:v>794.51840000000004</c:v>
                </c:pt>
                <c:pt idx="104">
                  <c:v>794.51840000000004</c:v>
                </c:pt>
                <c:pt idx="105">
                  <c:v>781.0684</c:v>
                </c:pt>
                <c:pt idx="106">
                  <c:v>720.81239999999991</c:v>
                </c:pt>
                <c:pt idx="107">
                  <c:v>927.83479999999997</c:v>
                </c:pt>
                <c:pt idx="108">
                  <c:v>927.83479999999997</c:v>
                </c:pt>
                <c:pt idx="109">
                  <c:v>785.48</c:v>
                </c:pt>
                <c:pt idx="110">
                  <c:v>618.16200000000003</c:v>
                </c:pt>
                <c:pt idx="111">
                  <c:v>1109.2483999999999</c:v>
                </c:pt>
                <c:pt idx="112">
                  <c:v>720.70479999999998</c:v>
                </c:pt>
                <c:pt idx="113">
                  <c:v>720.81239999999991</c:v>
                </c:pt>
                <c:pt idx="114">
                  <c:v>927.08159999999998</c:v>
                </c:pt>
                <c:pt idx="115">
                  <c:v>798.28440000000001</c:v>
                </c:pt>
                <c:pt idx="116">
                  <c:v>1057.9232</c:v>
                </c:pt>
                <c:pt idx="117">
                  <c:v>781.0684</c:v>
                </c:pt>
                <c:pt idx="118">
                  <c:v>1396.8632</c:v>
                </c:pt>
                <c:pt idx="119">
                  <c:v>794.51840000000004</c:v>
                </c:pt>
                <c:pt idx="120">
                  <c:v>923.20799999999997</c:v>
                </c:pt>
                <c:pt idx="121">
                  <c:v>781.0684</c:v>
                </c:pt>
                <c:pt idx="122">
                  <c:v>782.25200000000007</c:v>
                </c:pt>
                <c:pt idx="123">
                  <c:v>733.18639999999994</c:v>
                </c:pt>
                <c:pt idx="124">
                  <c:v>733.18639999999994</c:v>
                </c:pt>
                <c:pt idx="125">
                  <c:v>794.51840000000004</c:v>
                </c:pt>
                <c:pt idx="126">
                  <c:v>756.21280000000002</c:v>
                </c:pt>
                <c:pt idx="127">
                  <c:v>736.62959999999987</c:v>
                </c:pt>
                <c:pt idx="128">
                  <c:v>785.48</c:v>
                </c:pt>
                <c:pt idx="129">
                  <c:v>781.0684</c:v>
                </c:pt>
                <c:pt idx="130">
                  <c:v>798.28440000000001</c:v>
                </c:pt>
                <c:pt idx="131">
                  <c:v>798.28440000000001</c:v>
                </c:pt>
                <c:pt idx="132">
                  <c:v>827.87439999999992</c:v>
                </c:pt>
                <c:pt idx="133">
                  <c:v>1160.3584000000001</c:v>
                </c:pt>
                <c:pt idx="134">
                  <c:v>827.87439999999992</c:v>
                </c:pt>
                <c:pt idx="135">
                  <c:v>723.8252</c:v>
                </c:pt>
                <c:pt idx="136">
                  <c:v>798.28440000000001</c:v>
                </c:pt>
                <c:pt idx="137">
                  <c:v>1238.5835999999999</c:v>
                </c:pt>
                <c:pt idx="138">
                  <c:v>723.8252</c:v>
                </c:pt>
                <c:pt idx="139">
                  <c:v>977.86879999999996</c:v>
                </c:pt>
                <c:pt idx="140">
                  <c:v>1093.0008</c:v>
                </c:pt>
                <c:pt idx="141">
                  <c:v>927.83479999999997</c:v>
                </c:pt>
                <c:pt idx="142">
                  <c:v>701.65959999999995</c:v>
                </c:pt>
                <c:pt idx="143">
                  <c:v>680.56999999999994</c:v>
                </c:pt>
                <c:pt idx="144">
                  <c:v>723.93280000000004</c:v>
                </c:pt>
                <c:pt idx="145">
                  <c:v>649.79639999999995</c:v>
                </c:pt>
                <c:pt idx="146">
                  <c:v>649.79639999999995</c:v>
                </c:pt>
                <c:pt idx="147">
                  <c:v>785.48</c:v>
                </c:pt>
                <c:pt idx="148">
                  <c:v>785.48</c:v>
                </c:pt>
                <c:pt idx="149">
                  <c:v>1615.2912000000001</c:v>
                </c:pt>
                <c:pt idx="150">
                  <c:v>1132.0595999999998</c:v>
                </c:pt>
                <c:pt idx="151">
                  <c:v>720.38200000000006</c:v>
                </c:pt>
                <c:pt idx="152">
                  <c:v>733.18639999999994</c:v>
                </c:pt>
                <c:pt idx="153">
                  <c:v>782.25200000000007</c:v>
                </c:pt>
                <c:pt idx="154">
                  <c:v>798.28440000000001</c:v>
                </c:pt>
                <c:pt idx="155">
                  <c:v>1057.9232</c:v>
                </c:pt>
                <c:pt idx="156">
                  <c:v>723.8252</c:v>
                </c:pt>
                <c:pt idx="157">
                  <c:v>798.28440000000001</c:v>
                </c:pt>
                <c:pt idx="158">
                  <c:v>794.51840000000004</c:v>
                </c:pt>
                <c:pt idx="159">
                  <c:v>794.51840000000004</c:v>
                </c:pt>
                <c:pt idx="160">
                  <c:v>782.25200000000007</c:v>
                </c:pt>
                <c:pt idx="161">
                  <c:v>785.48</c:v>
                </c:pt>
                <c:pt idx="162">
                  <c:v>923.20799999999997</c:v>
                </c:pt>
                <c:pt idx="163">
                  <c:v>923.20799999999997</c:v>
                </c:pt>
                <c:pt idx="164">
                  <c:v>1434.0927999999999</c:v>
                </c:pt>
                <c:pt idx="165">
                  <c:v>782.25200000000007</c:v>
                </c:pt>
                <c:pt idx="166">
                  <c:v>781.0684</c:v>
                </c:pt>
                <c:pt idx="167">
                  <c:v>618.37720000000002</c:v>
                </c:pt>
                <c:pt idx="168">
                  <c:v>923.20799999999997</c:v>
                </c:pt>
                <c:pt idx="169">
                  <c:v>781.0684</c:v>
                </c:pt>
                <c:pt idx="170">
                  <c:v>781.0684</c:v>
                </c:pt>
                <c:pt idx="171">
                  <c:v>781.0684</c:v>
                </c:pt>
                <c:pt idx="172">
                  <c:v>697.89359999999999</c:v>
                </c:pt>
                <c:pt idx="173">
                  <c:v>670.88599999999997</c:v>
                </c:pt>
                <c:pt idx="174">
                  <c:v>782.25200000000007</c:v>
                </c:pt>
                <c:pt idx="175">
                  <c:v>743.40840000000003</c:v>
                </c:pt>
                <c:pt idx="176">
                  <c:v>923.20799999999997</c:v>
                </c:pt>
                <c:pt idx="177">
                  <c:v>923.20799999999997</c:v>
                </c:pt>
                <c:pt idx="178">
                  <c:v>1769.4819999999997</c:v>
                </c:pt>
                <c:pt idx="179">
                  <c:v>410.70920000000001</c:v>
                </c:pt>
                <c:pt idx="180">
                  <c:v>1200.82</c:v>
                </c:pt>
                <c:pt idx="181">
                  <c:v>800.96</c:v>
                </c:pt>
                <c:pt idx="182">
                  <c:v>827.87439999999992</c:v>
                </c:pt>
                <c:pt idx="183">
                  <c:v>775.6884</c:v>
                </c:pt>
                <c:pt idx="184">
                  <c:v>775.6884</c:v>
                </c:pt>
                <c:pt idx="185">
                  <c:v>1604.7463999999998</c:v>
                </c:pt>
                <c:pt idx="186">
                  <c:v>587.2808</c:v>
                </c:pt>
                <c:pt idx="187">
                  <c:v>756.21280000000002</c:v>
                </c:pt>
                <c:pt idx="188">
                  <c:v>743.0856</c:v>
                </c:pt>
                <c:pt idx="189">
                  <c:v>827.87439999999992</c:v>
                </c:pt>
                <c:pt idx="190">
                  <c:v>1160.3584000000001</c:v>
                </c:pt>
                <c:pt idx="191">
                  <c:v>743.0856</c:v>
                </c:pt>
                <c:pt idx="192">
                  <c:v>1160.3584000000001</c:v>
                </c:pt>
                <c:pt idx="193">
                  <c:v>625.80160000000001</c:v>
                </c:pt>
                <c:pt idx="194">
                  <c:v>756.21280000000002</c:v>
                </c:pt>
                <c:pt idx="195">
                  <c:v>625.80160000000001</c:v>
                </c:pt>
                <c:pt idx="196">
                  <c:v>1238.5835999999999</c:v>
                </c:pt>
                <c:pt idx="197">
                  <c:v>713.71079999999995</c:v>
                </c:pt>
                <c:pt idx="198">
                  <c:v>763.20680000000004</c:v>
                </c:pt>
                <c:pt idx="199">
                  <c:v>798.49959999999987</c:v>
                </c:pt>
                <c:pt idx="200">
                  <c:v>618.37720000000002</c:v>
                </c:pt>
                <c:pt idx="201">
                  <c:v>1479.7152000000001</c:v>
                </c:pt>
                <c:pt idx="202">
                  <c:v>1603.9931999999999</c:v>
                </c:pt>
                <c:pt idx="203">
                  <c:v>1615.2912000000001</c:v>
                </c:pt>
                <c:pt idx="204">
                  <c:v>784.1887999999999</c:v>
                </c:pt>
                <c:pt idx="205">
                  <c:v>720.38200000000006</c:v>
                </c:pt>
                <c:pt idx="206">
                  <c:v>1596.3536000000001</c:v>
                </c:pt>
                <c:pt idx="207">
                  <c:v>1121.9451999999999</c:v>
                </c:pt>
                <c:pt idx="208">
                  <c:v>1596.3536000000001</c:v>
                </c:pt>
                <c:pt idx="209">
                  <c:v>1596.3536000000001</c:v>
                </c:pt>
                <c:pt idx="210">
                  <c:v>1273.8763999999999</c:v>
                </c:pt>
                <c:pt idx="211">
                  <c:v>966.57079999999996</c:v>
                </c:pt>
                <c:pt idx="212">
                  <c:v>1357.1587999999999</c:v>
                </c:pt>
                <c:pt idx="213">
                  <c:v>1343.386</c:v>
                </c:pt>
                <c:pt idx="214">
                  <c:v>758.68760000000009</c:v>
                </c:pt>
                <c:pt idx="215">
                  <c:v>789.24599999999987</c:v>
                </c:pt>
                <c:pt idx="216">
                  <c:v>789.24599999999987</c:v>
                </c:pt>
                <c:pt idx="217">
                  <c:v>733.18639999999994</c:v>
                </c:pt>
                <c:pt idx="218">
                  <c:v>1611.8480000000002</c:v>
                </c:pt>
                <c:pt idx="219">
                  <c:v>789.24599999999987</c:v>
                </c:pt>
                <c:pt idx="220">
                  <c:v>1611.8480000000002</c:v>
                </c:pt>
                <c:pt idx="221">
                  <c:v>789.24599999999987</c:v>
                </c:pt>
                <c:pt idx="222">
                  <c:v>794.51840000000004</c:v>
                </c:pt>
                <c:pt idx="223">
                  <c:v>1611.8480000000002</c:v>
                </c:pt>
                <c:pt idx="224">
                  <c:v>789.24599999999987</c:v>
                </c:pt>
                <c:pt idx="225">
                  <c:v>794.51840000000004</c:v>
                </c:pt>
                <c:pt idx="226">
                  <c:v>1611.8480000000002</c:v>
                </c:pt>
                <c:pt idx="227">
                  <c:v>789.24599999999987</c:v>
                </c:pt>
                <c:pt idx="228">
                  <c:v>794.51840000000004</c:v>
                </c:pt>
                <c:pt idx="229">
                  <c:v>1111.7231999999999</c:v>
                </c:pt>
                <c:pt idx="230">
                  <c:v>785.48</c:v>
                </c:pt>
                <c:pt idx="231">
                  <c:v>1058.2459999999999</c:v>
                </c:pt>
                <c:pt idx="232">
                  <c:v>791.72079999999994</c:v>
                </c:pt>
                <c:pt idx="233">
                  <c:v>1068.5755999999999</c:v>
                </c:pt>
                <c:pt idx="234">
                  <c:v>1325.3091999999999</c:v>
                </c:pt>
                <c:pt idx="235">
                  <c:v>1273.8763999999999</c:v>
                </c:pt>
                <c:pt idx="236">
                  <c:v>798.49959999999987</c:v>
                </c:pt>
                <c:pt idx="237">
                  <c:v>798.49959999999987</c:v>
                </c:pt>
                <c:pt idx="238">
                  <c:v>798.49959999999987</c:v>
                </c:pt>
                <c:pt idx="239">
                  <c:v>1058.2459999999999</c:v>
                </c:pt>
                <c:pt idx="240">
                  <c:v>618.16200000000003</c:v>
                </c:pt>
                <c:pt idx="241">
                  <c:v>1273.8763999999999</c:v>
                </c:pt>
                <c:pt idx="242">
                  <c:v>798.49959999999987</c:v>
                </c:pt>
                <c:pt idx="243">
                  <c:v>798.49959999999987</c:v>
                </c:pt>
                <c:pt idx="244">
                  <c:v>798.49959999999987</c:v>
                </c:pt>
                <c:pt idx="245">
                  <c:v>1058.2459999999999</c:v>
                </c:pt>
                <c:pt idx="246">
                  <c:v>1273.5536</c:v>
                </c:pt>
                <c:pt idx="247">
                  <c:v>798.49959999999987</c:v>
                </c:pt>
                <c:pt idx="248">
                  <c:v>798.49959999999987</c:v>
                </c:pt>
                <c:pt idx="249">
                  <c:v>798.28440000000001</c:v>
                </c:pt>
                <c:pt idx="250">
                  <c:v>1057.9232</c:v>
                </c:pt>
                <c:pt idx="251">
                  <c:v>1273.5536</c:v>
                </c:pt>
                <c:pt idx="252">
                  <c:v>618.16200000000003</c:v>
                </c:pt>
                <c:pt idx="253">
                  <c:v>1273.5536</c:v>
                </c:pt>
                <c:pt idx="254">
                  <c:v>1057.9232</c:v>
                </c:pt>
                <c:pt idx="255">
                  <c:v>1273.5536</c:v>
                </c:pt>
                <c:pt idx="256">
                  <c:v>798.28440000000001</c:v>
                </c:pt>
                <c:pt idx="257">
                  <c:v>1057.9232</c:v>
                </c:pt>
                <c:pt idx="258">
                  <c:v>606.32600000000002</c:v>
                </c:pt>
                <c:pt idx="259">
                  <c:v>1273.5536</c:v>
                </c:pt>
                <c:pt idx="260">
                  <c:v>798.28440000000001</c:v>
                </c:pt>
                <c:pt idx="261">
                  <c:v>598.5788</c:v>
                </c:pt>
                <c:pt idx="262">
                  <c:v>1238.5835999999999</c:v>
                </c:pt>
                <c:pt idx="263">
                  <c:v>794.51840000000004</c:v>
                </c:pt>
                <c:pt idx="264">
                  <c:v>1013.2692</c:v>
                </c:pt>
                <c:pt idx="265">
                  <c:v>1074.7087999999999</c:v>
                </c:pt>
                <c:pt idx="266">
                  <c:v>789.24599999999987</c:v>
                </c:pt>
              </c:numCache>
            </c:numRef>
          </c:xVal>
          <c:yVal>
            <c:numRef>
              <c:f>'Task 5'!$N$6:$N$272</c:f>
              <c:numCache>
                <c:formatCode>_("$"* #,##0.00_);_("$"* \(#,##0.00\);_("$"* "-"??_);_(@_)</c:formatCode>
                <c:ptCount val="267"/>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pt idx="195">
                  <c:v>204027.0912</c:v>
                </c:pt>
                <c:pt idx="196">
                  <c:v>400865.91599999997</c:v>
                </c:pt>
                <c:pt idx="197">
                  <c:v>217787.71039999998</c:v>
                </c:pt>
                <c:pt idx="198">
                  <c:v>219630.90120000002</c:v>
                </c:pt>
                <c:pt idx="199">
                  <c:v>244624.87199999997</c:v>
                </c:pt>
                <c:pt idx="200">
                  <c:v>163162.8792</c:v>
                </c:pt>
                <c:pt idx="201">
                  <c:v>401302.81920000003</c:v>
                </c:pt>
                <c:pt idx="202">
                  <c:v>538271.73560000001</c:v>
                </c:pt>
                <c:pt idx="203">
                  <c:v>461464.99200000003</c:v>
                </c:pt>
                <c:pt idx="204">
                  <c:v>275812.49280000001</c:v>
                </c:pt>
                <c:pt idx="205">
                  <c:v>216552.71200000003</c:v>
                </c:pt>
                <c:pt idx="206">
                  <c:v>495570.44480000006</c:v>
                </c:pt>
                <c:pt idx="207">
                  <c:v>388656.80639999994</c:v>
                </c:pt>
                <c:pt idx="208">
                  <c:v>495024.09120000002</c:v>
                </c:pt>
                <c:pt idx="209">
                  <c:v>526947.16320000007</c:v>
                </c:pt>
                <c:pt idx="210">
                  <c:v>427236.09959999996</c:v>
                </c:pt>
                <c:pt idx="211">
                  <c:v>327044.36839999998</c:v>
                </c:pt>
                <c:pt idx="212">
                  <c:v>385447.68719999999</c:v>
                </c:pt>
                <c:pt idx="213">
                  <c:v>401894.81799999997</c:v>
                </c:pt>
                <c:pt idx="214">
                  <c:v>264275.78240000003</c:v>
                </c:pt>
                <c:pt idx="215">
                  <c:v>231348.92799999996</c:v>
                </c:pt>
                <c:pt idx="216">
                  <c:v>264238.94999999995</c:v>
                </c:pt>
                <c:pt idx="217">
                  <c:v>217357.63279999999</c:v>
                </c:pt>
                <c:pt idx="218">
                  <c:v>482404.31200000003</c:v>
                </c:pt>
                <c:pt idx="219">
                  <c:v>228937.89599999995</c:v>
                </c:pt>
                <c:pt idx="220">
                  <c:v>498994.03200000006</c:v>
                </c:pt>
                <c:pt idx="221">
                  <c:v>256376.27599999995</c:v>
                </c:pt>
                <c:pt idx="222">
                  <c:v>255243.10879999999</c:v>
                </c:pt>
                <c:pt idx="223">
                  <c:v>506786.66400000005</c:v>
                </c:pt>
                <c:pt idx="224">
                  <c:v>233172.48999999996</c:v>
                </c:pt>
                <c:pt idx="225">
                  <c:v>233834.00480000002</c:v>
                </c:pt>
                <c:pt idx="226">
                  <c:v>523373.44800000009</c:v>
                </c:pt>
                <c:pt idx="227">
                  <c:v>228872.91199999995</c:v>
                </c:pt>
                <c:pt idx="228">
                  <c:v>208655.6704</c:v>
                </c:pt>
                <c:pt idx="229">
                  <c:v>322952.55839999998</c:v>
                </c:pt>
                <c:pt idx="230">
                  <c:v>216826</c:v>
                </c:pt>
                <c:pt idx="231">
                  <c:v>298730.40399999998</c:v>
                </c:pt>
                <c:pt idx="232">
                  <c:v>230495.00639999998</c:v>
                </c:pt>
                <c:pt idx="233">
                  <c:v>346048.04079999996</c:v>
                </c:pt>
                <c:pt idx="234">
                  <c:v>377043.5956</c:v>
                </c:pt>
                <c:pt idx="235">
                  <c:v>413761.70639999997</c:v>
                </c:pt>
                <c:pt idx="236">
                  <c:v>212644.39479999998</c:v>
                </c:pt>
                <c:pt idx="237">
                  <c:v>250415.38199999995</c:v>
                </c:pt>
                <c:pt idx="238">
                  <c:v>219252.89199999996</c:v>
                </c:pt>
                <c:pt idx="239">
                  <c:v>264011.69799999997</c:v>
                </c:pt>
                <c:pt idx="240">
                  <c:v>211406.86800000002</c:v>
                </c:pt>
                <c:pt idx="241">
                  <c:v>396330.29079999996</c:v>
                </c:pt>
                <c:pt idx="242">
                  <c:v>227072.87839999996</c:v>
                </c:pt>
                <c:pt idx="243">
                  <c:v>276323.86559999996</c:v>
                </c:pt>
                <c:pt idx="244">
                  <c:v>230943.37959999996</c:v>
                </c:pt>
                <c:pt idx="245">
                  <c:v>315382.11</c:v>
                </c:pt>
                <c:pt idx="246">
                  <c:v>372016.56160000002</c:v>
                </c:pt>
                <c:pt idx="247">
                  <c:v>237680.87519999995</c:v>
                </c:pt>
                <c:pt idx="248">
                  <c:v>234032.88399999996</c:v>
                </c:pt>
                <c:pt idx="249">
                  <c:v>273165.57680000004</c:v>
                </c:pt>
                <c:pt idx="250">
                  <c:v>271227.49439999997</c:v>
                </c:pt>
                <c:pt idx="251">
                  <c:v>349865.22239999997</c:v>
                </c:pt>
                <c:pt idx="252">
                  <c:v>199730.734</c:v>
                </c:pt>
                <c:pt idx="253">
                  <c:v>338482.45439999999</c:v>
                </c:pt>
                <c:pt idx="254">
                  <c:v>351304.57759999996</c:v>
                </c:pt>
                <c:pt idx="255">
                  <c:v>338472.13279999996</c:v>
                </c:pt>
                <c:pt idx="256">
                  <c:v>212916.35680000001</c:v>
                </c:pt>
                <c:pt idx="257">
                  <c:v>308660.80319999997</c:v>
                </c:pt>
                <c:pt idx="258">
                  <c:v>147343.69400000002</c:v>
                </c:pt>
                <c:pt idx="259">
                  <c:v>448574.6704</c:v>
                </c:pt>
                <c:pt idx="260">
                  <c:v>255337.89800000002</c:v>
                </c:pt>
                <c:pt idx="261">
                  <c:v>175773.58559999999</c:v>
                </c:pt>
                <c:pt idx="262">
                  <c:v>322610.73919999995</c:v>
                </c:pt>
                <c:pt idx="263">
                  <c:v>279191.25599999999</c:v>
                </c:pt>
                <c:pt idx="264">
                  <c:v>287996.52960000001</c:v>
                </c:pt>
                <c:pt idx="265">
                  <c:v>365868.77759999997</c:v>
                </c:pt>
                <c:pt idx="266">
                  <c:v>199216.40399999995</c:v>
                </c:pt>
              </c:numCache>
            </c:numRef>
          </c:yVal>
          <c:smooth val="0"/>
          <c:extLst>
            <c:ext xmlns:c16="http://schemas.microsoft.com/office/drawing/2014/chart" uri="{C3380CC4-5D6E-409C-BE32-E72D297353CC}">
              <c16:uniqueId val="{00000000-4A4C-463A-B789-EC1352ECE2E3}"/>
            </c:ext>
          </c:extLst>
        </c:ser>
        <c:dLbls>
          <c:showLegendKey val="0"/>
          <c:showVal val="0"/>
          <c:showCatName val="0"/>
          <c:showSerName val="0"/>
          <c:showPercent val="0"/>
          <c:showBubbleSize val="0"/>
        </c:dLbls>
        <c:axId val="2124168624"/>
        <c:axId val="2124169040"/>
      </c:scatterChart>
      <c:valAx>
        <c:axId val="212416862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4169040"/>
        <c:crosses val="autoZero"/>
        <c:crossBetween val="midCat"/>
      </c:valAx>
      <c:valAx>
        <c:axId val="212416904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1241686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Task 2</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2</a:t>
          </a:r>
        </a:p>
      </cx:txPr>
    </cx:title>
    <cx:plotArea>
      <cx:plotAreaRegion>
        <cx:series layoutId="clusteredColumn" uniqueId="{0113F2D9-9DEE-4B8B-9658-578E5171B502}">
          <cx:dataId val="0"/>
          <cx:layoutPr>
            <cx:binning intervalClosed="r">
              <cx:binCount val="267"/>
            </cx:binning>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Task 3</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Task 3</a:t>
          </a:r>
        </a:p>
      </cx:txPr>
    </cx:title>
    <cx:plotArea>
      <cx:plotAreaRegion>
        <cx:series layoutId="clusteredColumn" uniqueId="{1DDDE5E1-B08F-43EC-BF92-F1C2099E7C89}">
          <cx:tx>
            <cx:txData>
              <cx:f>_xlchart.v1.4</cx:f>
              <cx:v> $198,841.70 </cx:v>
            </cx:txData>
          </cx:tx>
          <cx:dataId val="0"/>
          <cx:layoutPr>
            <cx:binning intervalClosed="r" underflow="auto">
              <cx:binSize val="100000"/>
            </cx:binning>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_xlchart.v1.11</cx:f>
      </cx:numDim>
    </cx:data>
    <cx:data id="1">
      <cx:strDim type="cat">
        <cx:f>_xlchart.v1.9</cx:f>
      </cx:strDim>
      <cx:numDim type="val">
        <cx:f>_xlchart.v1.13</cx:f>
      </cx:numDim>
    </cx:data>
    <cx:data id="2">
      <cx:strDim type="cat">
        <cx:f>_xlchart.v1.9</cx:f>
      </cx:strDim>
      <cx:numDim type="val">
        <cx:f>_xlchart.v1.15</cx:f>
      </cx:numDim>
    </cx:data>
  </cx:chartData>
  <cx:chart>
    <cx:title pos="t" align="ctr" overlay="0">
      <cx:tx>
        <cx:txData>
          <cx:v>Chart Title</cx:v>
        </cx:txData>
      </cx:tx>
      <cx:txPr>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Chart Title</a:t>
          </a:r>
        </a:p>
      </cx:txPr>
    </cx:title>
    <cx:plotArea>
      <cx:plotAreaRegion>
        <cx:series layoutId="clusteredColumn" uniqueId="{341D88C7-700A-48C1-A719-7B6A21BD09B2}" formatIdx="0">
          <cx:dataId val="0"/>
          <cx:layoutPr>
            <cx:aggregation/>
          </cx:layoutPr>
          <cx:axisId val="1"/>
        </cx:series>
        <cx:series layoutId="paretoLine" ownerIdx="0" uniqueId="{63073002-814B-47BC-8695-F976CB96BBE3}" formatIdx="1">
          <cx:axisId val="2"/>
        </cx:series>
        <cx:series layoutId="clusteredColumn" hidden="1" uniqueId="{CA98B05E-0D27-4B3A-B2A6-A05B75BA2CDF}" formatIdx="2">
          <cx:dataId val="1"/>
          <cx:layoutPr>
            <cx:aggregation/>
          </cx:layoutPr>
          <cx:axisId val="1"/>
        </cx:series>
        <cx:series layoutId="paretoLine" ownerIdx="2" uniqueId="{D3CE62D1-94D1-412E-A31C-6EAC96D6256E}" formatIdx="3">
          <cx:axisId val="2"/>
        </cx:series>
        <cx:series layoutId="clusteredColumn" hidden="1" uniqueId="{0E6C1D16-DAAC-48E9-AFB6-35B78A8A1A91}" formatIdx="4">
          <cx:dataId val="2"/>
          <cx:layoutPr>
            <cx:aggregation/>
          </cx:layoutPr>
          <cx:axisId val="1"/>
        </cx:series>
        <cx:series layoutId="paretoLine" ownerIdx="4" uniqueId="{35FC62C3-3E94-4F09-80D6-D1D6ABD99786}" formatIdx="5">
          <cx:axisId val="2"/>
        </cx:series>
      </cx:plotAreaRegion>
      <cx:axis id="0">
        <cx:catScaling gapWidth="0"/>
        <cx:tickLabels/>
      </cx:axis>
      <cx:axis id="1">
        <cx:valScaling/>
        <cx:majorGridlines/>
        <cx:tickLabels/>
        <cx:numFmt formatCode="General" sourceLinked="0"/>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4</xdr:col>
      <xdr:colOff>304800</xdr:colOff>
      <xdr:row>7</xdr:row>
      <xdr:rowOff>60960</xdr:rowOff>
    </xdr:from>
    <xdr:to>
      <xdr:col>14</xdr:col>
      <xdr:colOff>388620</xdr:colOff>
      <xdr:row>36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4B375C0-C22D-5B05-F359-152B88A2AB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581400" y="1165860"/>
              <a:ext cx="6179820" cy="418338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868680</xdr:colOff>
      <xdr:row>40</xdr:row>
      <xdr:rowOff>137160</xdr:rowOff>
    </xdr:from>
    <xdr:to>
      <xdr:col>14</xdr:col>
      <xdr:colOff>205740</xdr:colOff>
      <xdr:row>65</xdr:row>
      <xdr:rowOff>22860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59FADC05-5814-82CC-A11A-6C5FC227196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2872740" y="6027420"/>
              <a:ext cx="6705600" cy="3505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8</xdr:row>
      <xdr:rowOff>60960</xdr:rowOff>
    </xdr:from>
    <xdr:to>
      <xdr:col>9</xdr:col>
      <xdr:colOff>403860</xdr:colOff>
      <xdr:row>31</xdr:row>
      <xdr:rowOff>99060</xdr:rowOff>
    </xdr:to>
    <xdr:graphicFrame macro="">
      <xdr:nvGraphicFramePr>
        <xdr:cNvPr id="2" name="Chart 1">
          <a:extLst>
            <a:ext uri="{FF2B5EF4-FFF2-40B4-BE49-F238E27FC236}">
              <a16:creationId xmlns:a16="http://schemas.microsoft.com/office/drawing/2014/main" id="{AB607658-D271-BC2C-5029-D25C7E6B7C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1219200</xdr:colOff>
      <xdr:row>18</xdr:row>
      <xdr:rowOff>152400</xdr:rowOff>
    </xdr:from>
    <xdr:to>
      <xdr:col>9</xdr:col>
      <xdr:colOff>266700</xdr:colOff>
      <xdr:row>36</xdr:row>
      <xdr:rowOff>76200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229E73EE-7E13-DAB4-F3AF-9A340A3C3F9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62400" y="3276600"/>
              <a:ext cx="5265420" cy="321564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224AB3-7D1B-4963-921A-5A2767163652}" name="Table1" displayName="Table1" ref="F8:I17" totalsRowShown="0" headerRowDxfId="2" dataDxfId="3">
  <autoFilter ref="F8:I17" xr:uid="{8B224AB3-7D1B-4963-921A-5A2767163652}"/>
  <sortState xmlns:xlrd2="http://schemas.microsoft.com/office/spreadsheetml/2017/richdata2" ref="F9:J16">
    <sortCondition descending="1" ref="G8:G16"/>
  </sortState>
  <tableColumns count="4">
    <tableColumn id="1" xr3:uid="{520C978D-106D-43C2-AE70-6F0D8004040E}" name="COUNTRY" dataDxfId="6"/>
    <tableColumn id="2" xr3:uid="{A1ED28E4-97FE-4E1A-9DB7-F5AE90FB15E1}" name="FREQUENCY" dataDxfId="5"/>
    <tableColumn id="3" xr3:uid="{E59409EB-3CA5-4379-9D75-5AAF19BF2C6D}" name="RELATIVE FREQUENCY" dataDxfId="4" dataCellStyle="Percent"/>
    <tableColumn id="4" xr3:uid="{18B84A75-D3DE-4C51-A9FC-A67CC3F2C4F9}" name="CUMULATIVE FREQUENCY" dataDxfId="1">
      <calculatedColumnFormula>I8+Table1[[#This Row],[RELATIVE FREQUENCY]]</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D1" zoomScale="102" zoomScaleNormal="102" workbookViewId="0">
      <pane ySplit="5" topLeftCell="A253" activePane="bottomLeft" state="frozen"/>
      <selection pane="bottomLeft" activeCell="J184" sqref="J184"/>
    </sheetView>
  </sheetViews>
  <sheetFormatPr defaultColWidth="15.109375" defaultRowHeight="15" customHeight="1" x14ac:dyDescent="0.3"/>
  <cols>
    <col min="1" max="1" width="2" style="11" customWidth="1"/>
    <col min="2" max="2" width="4.5546875" style="11" customWidth="1"/>
    <col min="3" max="3" width="7.33203125" style="11" bestFit="1" customWidth="1"/>
    <col min="4" max="4" width="10.109375" style="11" customWidth="1"/>
    <col min="5" max="5" width="11.44140625" style="14" bestFit="1" customWidth="1"/>
    <col min="6" max="6" width="13.88671875" style="38" bestFit="1" customWidth="1"/>
    <col min="7" max="7" width="10.21875" style="11" bestFit="1" customWidth="1"/>
    <col min="8" max="8" width="8.109375" style="11" bestFit="1" customWidth="1"/>
    <col min="9" max="9" width="10.77734375" style="11" bestFit="1" customWidth="1"/>
    <col min="10" max="10" width="5.77734375" style="11" bestFit="1" customWidth="1"/>
    <col min="11" max="11" width="2" style="11" customWidth="1"/>
    <col min="12" max="12" width="10.21875" style="14" customWidth="1"/>
    <col min="13" max="13" width="7.33203125" style="14" bestFit="1" customWidth="1"/>
    <col min="14" max="15" width="9.5546875" style="11" bestFit="1" customWidth="1"/>
    <col min="16" max="16" width="19.44140625" style="14" bestFit="1" customWidth="1"/>
    <col min="17" max="17" width="6.77734375" style="14" bestFit="1" customWidth="1"/>
    <col min="18" max="18" width="4.33203125" style="14" bestFit="1" customWidth="1"/>
    <col min="19" max="20" width="2.5546875" style="14" hidden="1" customWidth="1"/>
    <col min="21" max="21" width="6.77734375" style="6" bestFit="1" customWidth="1"/>
    <col min="22" max="22" width="7.44140625" style="6" bestFit="1" customWidth="1"/>
    <col min="23" max="23" width="8" style="6" bestFit="1" customWidth="1"/>
    <col min="24" max="24" width="8.6640625" style="6" bestFit="1" customWidth="1"/>
    <col min="25" max="25" width="13.88671875" style="6" bestFit="1" customWidth="1"/>
    <col min="26" max="26" width="8.33203125" style="6" bestFit="1" customWidth="1"/>
    <col min="27" max="27" width="6.44140625" style="6" bestFit="1" customWidth="1"/>
    <col min="28" max="16384" width="15.109375" style="11"/>
  </cols>
  <sheetData>
    <row r="1" spans="2:27" ht="15.6" x14ac:dyDescent="0.3">
      <c r="B1" s="18" t="s">
        <v>527</v>
      </c>
      <c r="W1" s="14"/>
    </row>
    <row r="2" spans="2:27" ht="12" x14ac:dyDescent="0.3">
      <c r="B2" s="19" t="s">
        <v>181</v>
      </c>
      <c r="W2" s="14"/>
    </row>
    <row r="3" spans="2:27" ht="12" x14ac:dyDescent="0.3">
      <c r="B3" s="19"/>
      <c r="W3" s="14"/>
    </row>
    <row r="4" spans="2:27" ht="15" customHeight="1" x14ac:dyDescent="0.3">
      <c r="B4" s="37" t="s">
        <v>528</v>
      </c>
      <c r="C4" s="37"/>
      <c r="D4" s="37"/>
      <c r="E4" s="37"/>
      <c r="F4" s="37"/>
      <c r="G4" s="37"/>
      <c r="H4" s="37"/>
      <c r="I4" s="37"/>
      <c r="J4" s="37"/>
      <c r="L4" s="37" t="s">
        <v>529</v>
      </c>
      <c r="M4" s="37"/>
      <c r="N4" s="37"/>
      <c r="O4" s="37"/>
      <c r="P4" s="37"/>
      <c r="Q4" s="37"/>
      <c r="R4" s="37"/>
      <c r="S4" s="37"/>
      <c r="T4" s="37"/>
      <c r="U4" s="37"/>
      <c r="V4" s="37"/>
      <c r="W4" s="37"/>
      <c r="X4" s="37"/>
      <c r="Y4" s="37"/>
      <c r="Z4" s="37"/>
      <c r="AA4" s="37"/>
    </row>
    <row r="5" spans="2:27" ht="13.8" customHeight="1" thickBot="1" x14ac:dyDescent="0.35">
      <c r="B5" s="30" t="s">
        <v>178</v>
      </c>
      <c r="C5" s="30" t="s">
        <v>532</v>
      </c>
      <c r="D5" s="30" t="s">
        <v>26</v>
      </c>
      <c r="E5" s="30" t="s">
        <v>27</v>
      </c>
      <c r="F5" s="39" t="s">
        <v>520</v>
      </c>
      <c r="G5" s="30" t="s">
        <v>530</v>
      </c>
      <c r="H5" s="30" t="s">
        <v>2</v>
      </c>
      <c r="I5" s="30" t="s">
        <v>519</v>
      </c>
      <c r="J5" s="30" t="s">
        <v>3</v>
      </c>
      <c r="K5" s="30"/>
      <c r="L5" s="30" t="s">
        <v>28</v>
      </c>
      <c r="M5" s="30" t="s">
        <v>521</v>
      </c>
      <c r="N5" s="30" t="s">
        <v>22</v>
      </c>
      <c r="O5" s="30" t="s">
        <v>23</v>
      </c>
      <c r="P5" s="30" t="s">
        <v>522</v>
      </c>
      <c r="Q5" s="30" t="s">
        <v>523</v>
      </c>
      <c r="R5" s="30" t="s">
        <v>174</v>
      </c>
      <c r="S5" s="30" t="s">
        <v>175</v>
      </c>
      <c r="T5" s="30" t="s">
        <v>176</v>
      </c>
      <c r="U5" s="30" t="s">
        <v>24</v>
      </c>
      <c r="V5" s="30" t="s">
        <v>25</v>
      </c>
      <c r="W5" s="30" t="s">
        <v>12</v>
      </c>
      <c r="X5" s="30" t="s">
        <v>40</v>
      </c>
      <c r="Y5" s="30" t="s">
        <v>524</v>
      </c>
      <c r="Z5" s="30" t="s">
        <v>37</v>
      </c>
      <c r="AA5" s="30" t="s">
        <v>38</v>
      </c>
    </row>
    <row r="6" spans="2:27" ht="14.25" customHeight="1" x14ac:dyDescent="0.3">
      <c r="B6" s="29">
        <f>C6*1000+G6</f>
        <v>1030</v>
      </c>
      <c r="C6" s="4">
        <v>1</v>
      </c>
      <c r="D6" s="4">
        <v>2005</v>
      </c>
      <c r="E6" s="4">
        <v>11</v>
      </c>
      <c r="F6" s="40" t="s">
        <v>1</v>
      </c>
      <c r="G6" s="5">
        <v>30</v>
      </c>
      <c r="H6" s="7">
        <v>743.0856</v>
      </c>
      <c r="I6" s="20">
        <v>246172.67600000001</v>
      </c>
      <c r="J6" s="20" t="s">
        <v>4</v>
      </c>
      <c r="K6" s="20"/>
      <c r="L6" s="3" t="s">
        <v>62</v>
      </c>
      <c r="M6" s="3" t="s">
        <v>179</v>
      </c>
      <c r="N6" s="11" t="s">
        <v>225</v>
      </c>
      <c r="O6" s="11" t="s">
        <v>226</v>
      </c>
      <c r="P6" s="4">
        <f>D6-R6</f>
        <v>19</v>
      </c>
      <c r="Q6" s="4" t="str">
        <f t="shared" ref="Q6:Q37" si="0">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3">
      <c r="B7" s="29">
        <f t="shared" ref="B6:B37" si="1">C7*1000+G7</f>
        <v>1029</v>
      </c>
      <c r="C7" s="4">
        <v>1</v>
      </c>
      <c r="D7" s="4">
        <v>2005</v>
      </c>
      <c r="E7" s="4">
        <v>10</v>
      </c>
      <c r="F7" s="40" t="s">
        <v>1</v>
      </c>
      <c r="G7" s="5">
        <v>29</v>
      </c>
      <c r="H7" s="7">
        <v>756.21280000000002</v>
      </c>
      <c r="I7" s="20">
        <v>246331.90400000001</v>
      </c>
      <c r="J7" s="20" t="s">
        <v>4</v>
      </c>
      <c r="K7" s="20"/>
      <c r="L7" s="3" t="s">
        <v>61</v>
      </c>
      <c r="M7" s="3" t="s">
        <v>179</v>
      </c>
      <c r="N7" s="11" t="s">
        <v>221</v>
      </c>
      <c r="O7" s="11" t="s">
        <v>222</v>
      </c>
      <c r="P7" s="4">
        <f t="shared" ref="P7" si="2">IF((D7-R7)=0," ",D7-R7)</f>
        <v>22</v>
      </c>
      <c r="Q7" s="4" t="str">
        <f t="shared" si="0"/>
        <v>18-25</v>
      </c>
      <c r="R7" s="11">
        <v>1983</v>
      </c>
      <c r="S7" s="4">
        <v>2</v>
      </c>
      <c r="T7" s="4">
        <v>23.999999999999996</v>
      </c>
      <c r="U7" s="3" t="s">
        <v>177</v>
      </c>
      <c r="V7" s="3" t="s">
        <v>5</v>
      </c>
      <c r="W7" s="3" t="s">
        <v>13</v>
      </c>
      <c r="X7" s="3" t="s">
        <v>33</v>
      </c>
      <c r="Y7" s="4">
        <v>5</v>
      </c>
      <c r="Z7" s="3" t="s">
        <v>35</v>
      </c>
      <c r="AA7" s="3" t="s">
        <v>525</v>
      </c>
    </row>
    <row r="8" spans="2:27" ht="14.25" customHeight="1" x14ac:dyDescent="0.3">
      <c r="B8" s="29">
        <f>C8*1000+G8</f>
        <v>2002</v>
      </c>
      <c r="C8" s="4">
        <v>2</v>
      </c>
      <c r="D8" s="4">
        <v>2007</v>
      </c>
      <c r="E8" s="4">
        <v>7</v>
      </c>
      <c r="F8" s="40" t="s">
        <v>1</v>
      </c>
      <c r="G8" s="5">
        <v>2</v>
      </c>
      <c r="H8" s="7">
        <v>587.2808</v>
      </c>
      <c r="I8" s="20">
        <v>209280.91039999999</v>
      </c>
      <c r="J8" s="20" t="s">
        <v>4</v>
      </c>
      <c r="K8" s="20"/>
      <c r="L8" s="3" t="s">
        <v>132</v>
      </c>
      <c r="M8" s="3" t="s">
        <v>179</v>
      </c>
      <c r="N8" s="9" t="s">
        <v>329</v>
      </c>
      <c r="O8" s="10" t="s">
        <v>330</v>
      </c>
      <c r="P8" s="4">
        <f t="shared" ref="P8" si="3">IF((D8-R8)=0," ",D8-R8)</f>
        <v>22</v>
      </c>
      <c r="Q8" s="4" t="str">
        <f t="shared" si="0"/>
        <v>18-25</v>
      </c>
      <c r="R8" s="11">
        <v>1985</v>
      </c>
      <c r="S8" s="4">
        <v>12</v>
      </c>
      <c r="T8" s="4">
        <v>27</v>
      </c>
      <c r="U8" s="3" t="s">
        <v>175</v>
      </c>
      <c r="V8" s="3" t="s">
        <v>5</v>
      </c>
      <c r="W8" s="3" t="s">
        <v>13</v>
      </c>
      <c r="X8" s="3" t="s">
        <v>33</v>
      </c>
      <c r="Y8" s="4">
        <v>1</v>
      </c>
      <c r="Z8" s="3" t="s">
        <v>36</v>
      </c>
      <c r="AA8" s="3" t="s">
        <v>182</v>
      </c>
    </row>
    <row r="9" spans="2:27" ht="14.25" customHeight="1" x14ac:dyDescent="0.3">
      <c r="B9" s="29">
        <f t="shared" si="1"/>
        <v>2031</v>
      </c>
      <c r="C9" s="4">
        <v>2</v>
      </c>
      <c r="D9" s="4">
        <v>2007</v>
      </c>
      <c r="E9" s="4">
        <v>12</v>
      </c>
      <c r="F9" s="40" t="s">
        <v>1</v>
      </c>
      <c r="G9" s="5">
        <v>31</v>
      </c>
      <c r="H9" s="7">
        <v>1604.7463999999998</v>
      </c>
      <c r="I9" s="20">
        <v>452667.00639999995</v>
      </c>
      <c r="J9" s="20" t="s">
        <v>4</v>
      </c>
      <c r="K9" s="20"/>
      <c r="L9" s="3" t="s">
        <v>163</v>
      </c>
      <c r="M9" s="3" t="s">
        <v>179</v>
      </c>
      <c r="N9" s="9" t="s">
        <v>473</v>
      </c>
      <c r="O9" s="10" t="s">
        <v>474</v>
      </c>
      <c r="P9" s="4">
        <f t="shared" ref="P9:P15" si="4">IF((D9-R9)=0," ",D9-R9)</f>
        <v>22</v>
      </c>
      <c r="Q9" s="4" t="str">
        <f t="shared" si="0"/>
        <v>18-25</v>
      </c>
      <c r="R9" s="11">
        <v>1985</v>
      </c>
      <c r="S9" s="4">
        <v>12</v>
      </c>
      <c r="T9" s="4">
        <v>27</v>
      </c>
      <c r="U9" s="3" t="s">
        <v>175</v>
      </c>
      <c r="V9" s="3" t="s">
        <v>5</v>
      </c>
      <c r="W9" s="3" t="s">
        <v>13</v>
      </c>
      <c r="X9" s="3" t="s">
        <v>34</v>
      </c>
      <c r="Y9" s="4">
        <v>3</v>
      </c>
      <c r="Z9" s="3" t="s">
        <v>36</v>
      </c>
      <c r="AA9" s="3" t="s">
        <v>525</v>
      </c>
    </row>
    <row r="10" spans="2:27" ht="14.25" customHeight="1" x14ac:dyDescent="0.3">
      <c r="B10" s="29">
        <f t="shared" si="1"/>
        <v>1049</v>
      </c>
      <c r="C10" s="4">
        <v>1</v>
      </c>
      <c r="D10" s="4">
        <v>2004</v>
      </c>
      <c r="E10" s="4">
        <v>11</v>
      </c>
      <c r="F10" s="40" t="s">
        <v>1</v>
      </c>
      <c r="G10" s="5">
        <v>49</v>
      </c>
      <c r="H10" s="7">
        <v>1375.4507999999998</v>
      </c>
      <c r="I10" s="20">
        <v>467083.31319999998</v>
      </c>
      <c r="J10" s="20" t="s">
        <v>4</v>
      </c>
      <c r="K10" s="20"/>
      <c r="L10" s="3" t="s">
        <v>49</v>
      </c>
      <c r="M10" s="3" t="s">
        <v>179</v>
      </c>
      <c r="N10" s="9" t="s">
        <v>212</v>
      </c>
      <c r="O10" s="10" t="s">
        <v>213</v>
      </c>
      <c r="P10" s="4">
        <f t="shared" si="4"/>
        <v>25</v>
      </c>
      <c r="Q10" s="4" t="str">
        <f t="shared" si="0"/>
        <v>18-25</v>
      </c>
      <c r="R10" s="11">
        <v>1979</v>
      </c>
      <c r="S10" s="4">
        <v>5</v>
      </c>
      <c r="T10" s="4">
        <v>15</v>
      </c>
      <c r="U10" s="3" t="s">
        <v>177</v>
      </c>
      <c r="V10" s="3" t="s">
        <v>5</v>
      </c>
      <c r="W10" s="3" t="s">
        <v>13</v>
      </c>
      <c r="X10" s="3" t="s">
        <v>33</v>
      </c>
      <c r="Y10" s="4">
        <v>4</v>
      </c>
      <c r="Z10" s="3" t="s">
        <v>35</v>
      </c>
      <c r="AA10" s="3" t="s">
        <v>39</v>
      </c>
    </row>
    <row r="11" spans="2:27" ht="14.25" customHeight="1" x14ac:dyDescent="0.3">
      <c r="B11" s="29">
        <f t="shared" si="1"/>
        <v>3011</v>
      </c>
      <c r="C11" s="4">
        <v>3</v>
      </c>
      <c r="D11" s="4">
        <v>2007</v>
      </c>
      <c r="E11" s="12">
        <v>9</v>
      </c>
      <c r="F11" s="40" t="s">
        <v>1</v>
      </c>
      <c r="G11" s="4">
        <v>11</v>
      </c>
      <c r="H11" s="7">
        <v>675.18999999999994</v>
      </c>
      <c r="I11" s="20">
        <v>203491.84999999998</v>
      </c>
      <c r="J11" s="20" t="s">
        <v>4</v>
      </c>
      <c r="K11" s="20"/>
      <c r="L11" s="3" t="s">
        <v>142</v>
      </c>
      <c r="M11" s="3" t="s">
        <v>179</v>
      </c>
      <c r="N11" s="9" t="s">
        <v>416</v>
      </c>
      <c r="O11" s="10" t="s">
        <v>417</v>
      </c>
      <c r="P11" s="4">
        <f t="shared" si="4"/>
        <v>26</v>
      </c>
      <c r="Q11" s="4" t="str">
        <f t="shared" si="0"/>
        <v>26-35</v>
      </c>
      <c r="R11" s="11">
        <v>1981</v>
      </c>
      <c r="S11" s="4">
        <v>12</v>
      </c>
      <c r="T11" s="4">
        <v>26</v>
      </c>
      <c r="U11" s="3" t="s">
        <v>177</v>
      </c>
      <c r="V11" s="3" t="s">
        <v>5</v>
      </c>
      <c r="W11" s="3" t="s">
        <v>16</v>
      </c>
      <c r="X11" s="3" t="s">
        <v>34</v>
      </c>
      <c r="Y11" s="4">
        <v>5</v>
      </c>
      <c r="Z11" s="3" t="s">
        <v>35</v>
      </c>
      <c r="AA11" s="3" t="s">
        <v>182</v>
      </c>
    </row>
    <row r="12" spans="2:27" ht="14.25" customHeight="1" x14ac:dyDescent="0.3">
      <c r="B12" s="29">
        <f t="shared" si="1"/>
        <v>3026</v>
      </c>
      <c r="C12" s="4">
        <v>3</v>
      </c>
      <c r="D12" s="4">
        <v>2007</v>
      </c>
      <c r="E12" s="12">
        <v>9</v>
      </c>
      <c r="F12" s="40" t="s">
        <v>1</v>
      </c>
      <c r="G12" s="4">
        <v>26</v>
      </c>
      <c r="H12" s="7">
        <v>670.88599999999997</v>
      </c>
      <c r="I12" s="20">
        <v>212520.826</v>
      </c>
      <c r="J12" s="20" t="s">
        <v>4</v>
      </c>
      <c r="K12" s="20"/>
      <c r="L12" s="3" t="s">
        <v>142</v>
      </c>
      <c r="M12" s="3" t="s">
        <v>179</v>
      </c>
      <c r="N12" s="9" t="s">
        <v>416</v>
      </c>
      <c r="O12" s="10" t="s">
        <v>417</v>
      </c>
      <c r="P12" s="4">
        <f t="shared" si="4"/>
        <v>26</v>
      </c>
      <c r="Q12" s="4" t="str">
        <f t="shared" si="0"/>
        <v>26-35</v>
      </c>
      <c r="R12" s="11">
        <v>1981</v>
      </c>
      <c r="S12" s="4">
        <v>12</v>
      </c>
      <c r="T12" s="4">
        <v>26</v>
      </c>
      <c r="U12" s="3" t="s">
        <v>177</v>
      </c>
      <c r="V12" s="3" t="s">
        <v>5</v>
      </c>
      <c r="W12" s="3" t="s">
        <v>16</v>
      </c>
      <c r="X12" s="3" t="s">
        <v>34</v>
      </c>
      <c r="Y12" s="4">
        <v>5</v>
      </c>
      <c r="Z12" s="3" t="s">
        <v>35</v>
      </c>
      <c r="AA12" s="3" t="s">
        <v>39</v>
      </c>
    </row>
    <row r="13" spans="2:27" ht="14.25" customHeight="1" x14ac:dyDescent="0.3">
      <c r="B13" s="29">
        <f t="shared" si="1"/>
        <v>3023</v>
      </c>
      <c r="C13" s="4">
        <v>3</v>
      </c>
      <c r="D13" s="4">
        <v>2008</v>
      </c>
      <c r="E13" s="12">
        <v>1</v>
      </c>
      <c r="F13" s="40" t="s">
        <v>1</v>
      </c>
      <c r="G13" s="4">
        <v>23</v>
      </c>
      <c r="H13" s="7">
        <v>720.81239999999991</v>
      </c>
      <c r="I13" s="20">
        <v>198591.84879999998</v>
      </c>
      <c r="J13" s="20" t="s">
        <v>4</v>
      </c>
      <c r="K13" s="20"/>
      <c r="L13" s="3" t="s">
        <v>168</v>
      </c>
      <c r="M13" s="3" t="s">
        <v>179</v>
      </c>
      <c r="N13" s="9" t="s">
        <v>292</v>
      </c>
      <c r="O13" s="10" t="s">
        <v>293</v>
      </c>
      <c r="P13" s="4">
        <f t="shared" si="4"/>
        <v>26</v>
      </c>
      <c r="Q13" s="4" t="str">
        <f t="shared" si="0"/>
        <v>26-35</v>
      </c>
      <c r="R13" s="11">
        <v>1982</v>
      </c>
      <c r="S13" s="4">
        <v>5</v>
      </c>
      <c r="T13" s="4">
        <v>27</v>
      </c>
      <c r="U13" s="3" t="s">
        <v>175</v>
      </c>
      <c r="V13" s="3" t="s">
        <v>5</v>
      </c>
      <c r="W13" s="3" t="s">
        <v>13</v>
      </c>
      <c r="X13" s="3" t="s">
        <v>33</v>
      </c>
      <c r="Y13" s="4">
        <v>5</v>
      </c>
      <c r="Z13" s="3" t="s">
        <v>35</v>
      </c>
      <c r="AA13" s="3" t="s">
        <v>182</v>
      </c>
    </row>
    <row r="14" spans="2:27" ht="14.25" customHeight="1" x14ac:dyDescent="0.3">
      <c r="B14" s="29">
        <f t="shared" si="1"/>
        <v>1031</v>
      </c>
      <c r="C14" s="4">
        <v>1</v>
      </c>
      <c r="D14" s="4">
        <v>2006</v>
      </c>
      <c r="E14" s="4">
        <v>6</v>
      </c>
      <c r="F14" s="40" t="s">
        <v>1</v>
      </c>
      <c r="G14" s="5">
        <v>31</v>
      </c>
      <c r="H14" s="7">
        <v>782.25200000000007</v>
      </c>
      <c r="I14" s="20">
        <v>265467.68000000005</v>
      </c>
      <c r="J14" s="20" t="s">
        <v>4</v>
      </c>
      <c r="K14" s="20"/>
      <c r="L14" s="3" t="s">
        <v>68</v>
      </c>
      <c r="M14" s="3" t="s">
        <v>179</v>
      </c>
      <c r="N14" s="9" t="s">
        <v>240</v>
      </c>
      <c r="O14" s="10" t="s">
        <v>241</v>
      </c>
      <c r="P14" s="4">
        <f t="shared" si="4"/>
        <v>27</v>
      </c>
      <c r="Q14" s="4" t="str">
        <f t="shared" si="0"/>
        <v>26-35</v>
      </c>
      <c r="R14" s="11">
        <v>1979</v>
      </c>
      <c r="S14" s="4">
        <v>6</v>
      </c>
      <c r="T14" s="4">
        <v>27</v>
      </c>
      <c r="U14" s="3" t="s">
        <v>175</v>
      </c>
      <c r="V14" s="3" t="s">
        <v>5</v>
      </c>
      <c r="W14" s="3" t="s">
        <v>15</v>
      </c>
      <c r="X14" s="3" t="s">
        <v>33</v>
      </c>
      <c r="Y14" s="4">
        <v>2</v>
      </c>
      <c r="Z14" s="3" t="s">
        <v>36</v>
      </c>
      <c r="AA14" s="3" t="s">
        <v>525</v>
      </c>
    </row>
    <row r="15" spans="2:27" ht="14.25" customHeight="1" x14ac:dyDescent="0.3">
      <c r="B15" s="29">
        <f t="shared" si="1"/>
        <v>4023</v>
      </c>
      <c r="C15" s="4">
        <v>4</v>
      </c>
      <c r="D15" s="4">
        <v>2006</v>
      </c>
      <c r="E15" s="4">
        <v>3</v>
      </c>
      <c r="F15" s="40" t="s">
        <v>1</v>
      </c>
      <c r="G15" s="5">
        <v>23</v>
      </c>
      <c r="H15" s="7">
        <v>794.51840000000004</v>
      </c>
      <c r="I15" s="20">
        <v>235633.2592</v>
      </c>
      <c r="J15" s="20" t="s">
        <v>4</v>
      </c>
      <c r="K15" s="20"/>
      <c r="L15" s="3" t="s">
        <v>512</v>
      </c>
      <c r="M15" s="3" t="s">
        <v>179</v>
      </c>
      <c r="N15" s="9" t="s">
        <v>250</v>
      </c>
      <c r="O15" s="10" t="s">
        <v>251</v>
      </c>
      <c r="P15" s="4">
        <f t="shared" si="4"/>
        <v>27</v>
      </c>
      <c r="Q15" s="4" t="str">
        <f t="shared" si="0"/>
        <v>26-35</v>
      </c>
      <c r="R15" s="11">
        <v>1979</v>
      </c>
      <c r="S15" s="4">
        <v>12</v>
      </c>
      <c r="T15" s="4">
        <v>3</v>
      </c>
      <c r="U15" s="3" t="s">
        <v>177</v>
      </c>
      <c r="V15" s="3" t="s">
        <v>5</v>
      </c>
      <c r="W15" s="3" t="s">
        <v>16</v>
      </c>
      <c r="X15" s="3" t="s">
        <v>34</v>
      </c>
      <c r="Y15" s="4">
        <v>3</v>
      </c>
      <c r="Z15" s="3" t="s">
        <v>36</v>
      </c>
      <c r="AA15" s="3" t="s">
        <v>39</v>
      </c>
    </row>
    <row r="16" spans="2:27" ht="14.25" customHeight="1" x14ac:dyDescent="0.3">
      <c r="B16" s="29">
        <f t="shared" si="1"/>
        <v>1036</v>
      </c>
      <c r="C16" s="4">
        <v>1</v>
      </c>
      <c r="D16" s="4">
        <v>2004</v>
      </c>
      <c r="E16" s="4">
        <v>10</v>
      </c>
      <c r="F16" s="40" t="s">
        <v>1</v>
      </c>
      <c r="G16" s="5">
        <v>36</v>
      </c>
      <c r="H16" s="7">
        <v>1160.3584000000001</v>
      </c>
      <c r="I16" s="20">
        <v>317473.86080000002</v>
      </c>
      <c r="J16" s="20" t="s">
        <v>4</v>
      </c>
      <c r="K16" s="20"/>
      <c r="L16" s="3" t="s">
        <v>44</v>
      </c>
      <c r="M16" s="3" t="s">
        <v>179</v>
      </c>
      <c r="N16" s="9" t="s">
        <v>223</v>
      </c>
      <c r="O16" s="10" t="s">
        <v>224</v>
      </c>
      <c r="P16" s="4">
        <f t="shared" ref="P16:P30" si="5">IF((D16-R16)=0," ",D16-R16)</f>
        <v>28</v>
      </c>
      <c r="Q16" s="4" t="str">
        <f t="shared" si="0"/>
        <v>26-35</v>
      </c>
      <c r="R16" s="11">
        <v>1976</v>
      </c>
      <c r="S16" s="4">
        <v>8</v>
      </c>
      <c r="T16" s="4">
        <v>17</v>
      </c>
      <c r="U16" s="3" t="s">
        <v>177</v>
      </c>
      <c r="V16" s="3" t="s">
        <v>5</v>
      </c>
      <c r="W16" s="3" t="s">
        <v>18</v>
      </c>
      <c r="X16" s="3" t="s">
        <v>33</v>
      </c>
      <c r="Y16" s="4">
        <v>1</v>
      </c>
      <c r="Z16" s="3" t="s">
        <v>35</v>
      </c>
      <c r="AA16" s="3" t="s">
        <v>39</v>
      </c>
    </row>
    <row r="17" spans="2:27" ht="14.25" customHeight="1" x14ac:dyDescent="0.3">
      <c r="B17" s="29">
        <f t="shared" si="1"/>
        <v>1046</v>
      </c>
      <c r="C17" s="4">
        <v>1</v>
      </c>
      <c r="D17" s="4">
        <v>2006</v>
      </c>
      <c r="E17" s="4">
        <v>8</v>
      </c>
      <c r="F17" s="40" t="s">
        <v>1</v>
      </c>
      <c r="G17" s="5">
        <v>46</v>
      </c>
      <c r="H17" s="7">
        <v>1942.5028</v>
      </c>
      <c r="I17" s="20">
        <v>503790.23080000002</v>
      </c>
      <c r="J17" s="20" t="s">
        <v>4</v>
      </c>
      <c r="K17" s="20"/>
      <c r="L17" s="3" t="s">
        <v>75</v>
      </c>
      <c r="M17" s="3" t="s">
        <v>179</v>
      </c>
      <c r="N17" s="9" t="s">
        <v>286</v>
      </c>
      <c r="O17" s="10" t="s">
        <v>287</v>
      </c>
      <c r="P17" s="4">
        <f t="shared" si="5"/>
        <v>26</v>
      </c>
      <c r="Q17" s="4" t="str">
        <f t="shared" si="0"/>
        <v>26-35</v>
      </c>
      <c r="R17" s="11">
        <v>1980</v>
      </c>
      <c r="S17" s="4">
        <v>9</v>
      </c>
      <c r="T17" s="4">
        <v>14</v>
      </c>
      <c r="U17" s="3" t="s">
        <v>175</v>
      </c>
      <c r="V17" s="3" t="s">
        <v>5</v>
      </c>
      <c r="W17" s="3" t="s">
        <v>13</v>
      </c>
      <c r="X17" s="3" t="s">
        <v>33</v>
      </c>
      <c r="Y17" s="4">
        <v>5</v>
      </c>
      <c r="Z17" s="3" t="s">
        <v>35</v>
      </c>
      <c r="AA17" s="3" t="s">
        <v>525</v>
      </c>
    </row>
    <row r="18" spans="2:27" ht="14.25" customHeight="1" x14ac:dyDescent="0.3">
      <c r="B18" s="29">
        <f t="shared" si="1"/>
        <v>4035</v>
      </c>
      <c r="C18" s="4">
        <v>4</v>
      </c>
      <c r="D18" s="4">
        <v>2007</v>
      </c>
      <c r="E18" s="4">
        <v>10</v>
      </c>
      <c r="F18" s="40" t="s">
        <v>1</v>
      </c>
      <c r="G18" s="5">
        <v>35</v>
      </c>
      <c r="H18" s="7">
        <v>794.51840000000004</v>
      </c>
      <c r="I18" s="20">
        <v>217786.37600000002</v>
      </c>
      <c r="J18" s="20" t="s">
        <v>4</v>
      </c>
      <c r="K18" s="20"/>
      <c r="L18" s="3" t="s">
        <v>488</v>
      </c>
      <c r="M18" s="3" t="s">
        <v>179</v>
      </c>
      <c r="N18" s="9" t="s">
        <v>314</v>
      </c>
      <c r="O18" s="10" t="s">
        <v>315</v>
      </c>
      <c r="P18" s="4">
        <f t="shared" si="5"/>
        <v>29</v>
      </c>
      <c r="Q18" s="4" t="str">
        <f t="shared" si="0"/>
        <v>26-35</v>
      </c>
      <c r="R18" s="11">
        <v>1978</v>
      </c>
      <c r="S18" s="4">
        <v>6</v>
      </c>
      <c r="T18" s="4">
        <v>4</v>
      </c>
      <c r="U18" s="3" t="s">
        <v>177</v>
      </c>
      <c r="V18" s="3" t="s">
        <v>5</v>
      </c>
      <c r="W18" s="3" t="s">
        <v>14</v>
      </c>
      <c r="X18" s="3" t="s">
        <v>33</v>
      </c>
      <c r="Y18" s="4">
        <v>3</v>
      </c>
      <c r="Z18" s="3" t="s">
        <v>36</v>
      </c>
      <c r="AA18" s="3" t="s">
        <v>525</v>
      </c>
    </row>
    <row r="19" spans="2:27" ht="14.25" customHeight="1" x14ac:dyDescent="0.3">
      <c r="B19" s="29">
        <f t="shared" si="1"/>
        <v>2036</v>
      </c>
      <c r="C19" s="4">
        <v>2</v>
      </c>
      <c r="D19" s="4">
        <v>2006</v>
      </c>
      <c r="E19" s="4">
        <v>11</v>
      </c>
      <c r="F19" s="40" t="s">
        <v>1</v>
      </c>
      <c r="G19" s="5">
        <v>36</v>
      </c>
      <c r="H19" s="7">
        <v>1109.2483999999999</v>
      </c>
      <c r="I19" s="20">
        <v>460001.25599999994</v>
      </c>
      <c r="J19" s="20" t="s">
        <v>4</v>
      </c>
      <c r="K19" s="20"/>
      <c r="L19" s="3" t="s">
        <v>91</v>
      </c>
      <c r="M19" s="3" t="s">
        <v>179</v>
      </c>
      <c r="N19" s="9" t="s">
        <v>294</v>
      </c>
      <c r="O19" s="10" t="s">
        <v>295</v>
      </c>
      <c r="P19" s="4">
        <f t="shared" si="5"/>
        <v>29</v>
      </c>
      <c r="Q19" s="4" t="str">
        <f t="shared" si="0"/>
        <v>26-35</v>
      </c>
      <c r="R19" s="11">
        <v>1977</v>
      </c>
      <c r="S19" s="4">
        <v>6</v>
      </c>
      <c r="T19" s="4">
        <v>10</v>
      </c>
      <c r="U19" s="3" t="s">
        <v>175</v>
      </c>
      <c r="V19" s="3" t="s">
        <v>5</v>
      </c>
      <c r="W19" s="3" t="s">
        <v>13</v>
      </c>
      <c r="X19" s="3" t="s">
        <v>33</v>
      </c>
      <c r="Y19" s="4">
        <v>2</v>
      </c>
      <c r="Z19" s="3" t="s">
        <v>35</v>
      </c>
      <c r="AA19" s="3" t="s">
        <v>525</v>
      </c>
    </row>
    <row r="20" spans="2:27" ht="14.25" customHeight="1" x14ac:dyDescent="0.3">
      <c r="B20" s="29">
        <f t="shared" si="1"/>
        <v>2056</v>
      </c>
      <c r="C20" s="4">
        <v>2</v>
      </c>
      <c r="D20" s="4">
        <v>2007</v>
      </c>
      <c r="E20" s="4">
        <v>4</v>
      </c>
      <c r="F20" s="40" t="s">
        <v>1</v>
      </c>
      <c r="G20" s="5">
        <v>56</v>
      </c>
      <c r="H20" s="7">
        <v>1400.9519999999998</v>
      </c>
      <c r="I20" s="20">
        <v>460001.25599999994</v>
      </c>
      <c r="J20" s="20" t="s">
        <v>4</v>
      </c>
      <c r="K20" s="20"/>
      <c r="L20" s="3" t="s">
        <v>116</v>
      </c>
      <c r="M20" s="3" t="s">
        <v>179</v>
      </c>
      <c r="N20" s="9" t="s">
        <v>383</v>
      </c>
      <c r="O20" s="10" t="s">
        <v>384</v>
      </c>
      <c r="P20" s="4">
        <f t="shared" si="5"/>
        <v>29</v>
      </c>
      <c r="Q20" s="4" t="str">
        <f t="shared" si="0"/>
        <v>26-35</v>
      </c>
      <c r="R20" s="11">
        <v>1978</v>
      </c>
      <c r="S20" s="4">
        <v>12</v>
      </c>
      <c r="T20" s="4">
        <v>2.9999999999999996</v>
      </c>
      <c r="U20" s="3" t="s">
        <v>177</v>
      </c>
      <c r="V20" s="3" t="s">
        <v>5</v>
      </c>
      <c r="W20" s="3" t="s">
        <v>13</v>
      </c>
      <c r="X20" s="3" t="s">
        <v>33</v>
      </c>
      <c r="Y20" s="4">
        <v>5</v>
      </c>
      <c r="Z20" s="3" t="s">
        <v>35</v>
      </c>
      <c r="AA20" s="3" t="s">
        <v>39</v>
      </c>
    </row>
    <row r="21" spans="2:27" ht="14.25" customHeight="1" x14ac:dyDescent="0.3">
      <c r="B21" s="29">
        <f t="shared" si="1"/>
        <v>1047</v>
      </c>
      <c r="C21" s="4">
        <v>1</v>
      </c>
      <c r="D21" s="4">
        <v>2007</v>
      </c>
      <c r="E21" s="4">
        <v>12</v>
      </c>
      <c r="F21" s="40" t="s">
        <v>1</v>
      </c>
      <c r="G21" s="5">
        <v>47</v>
      </c>
      <c r="H21" s="7">
        <v>1479.7152000000001</v>
      </c>
      <c r="I21" s="20">
        <v>448134.26880000002</v>
      </c>
      <c r="J21" s="20" t="s">
        <v>4</v>
      </c>
      <c r="K21" s="20"/>
      <c r="L21" s="3" t="s">
        <v>162</v>
      </c>
      <c r="M21" s="3" t="s">
        <v>179</v>
      </c>
      <c r="N21" s="9" t="s">
        <v>254</v>
      </c>
      <c r="O21" s="10" t="s">
        <v>255</v>
      </c>
      <c r="P21" s="4">
        <f t="shared" si="5"/>
        <v>29</v>
      </c>
      <c r="Q21" s="4" t="str">
        <f t="shared" si="0"/>
        <v>26-35</v>
      </c>
      <c r="R21" s="11">
        <v>1978</v>
      </c>
      <c r="S21" s="4">
        <v>9</v>
      </c>
      <c r="T21" s="4">
        <v>14</v>
      </c>
      <c r="U21" s="3" t="s">
        <v>175</v>
      </c>
      <c r="V21" s="3" t="s">
        <v>5</v>
      </c>
      <c r="W21" s="3" t="s">
        <v>13</v>
      </c>
      <c r="X21" s="3" t="s">
        <v>33</v>
      </c>
      <c r="Y21" s="4">
        <v>5</v>
      </c>
      <c r="Z21" s="3" t="s">
        <v>35</v>
      </c>
      <c r="AA21" s="3" t="s">
        <v>525</v>
      </c>
    </row>
    <row r="22" spans="2:27" ht="14.25" customHeight="1" x14ac:dyDescent="0.3">
      <c r="B22" s="29">
        <f t="shared" si="1"/>
        <v>5051</v>
      </c>
      <c r="C22" s="4">
        <v>5</v>
      </c>
      <c r="D22" s="4">
        <v>2006</v>
      </c>
      <c r="E22" s="4">
        <v>3</v>
      </c>
      <c r="F22" s="40" t="s">
        <v>1</v>
      </c>
      <c r="G22" s="5">
        <v>51</v>
      </c>
      <c r="H22" s="7">
        <v>790.53719999999998</v>
      </c>
      <c r="I22" s="20">
        <v>249591.99479999999</v>
      </c>
      <c r="J22" s="20" t="s">
        <v>4</v>
      </c>
      <c r="K22" s="20"/>
      <c r="L22" s="3" t="s">
        <v>171</v>
      </c>
      <c r="M22" s="3" t="s">
        <v>179</v>
      </c>
      <c r="N22" s="9" t="s">
        <v>264</v>
      </c>
      <c r="O22" s="10" t="s">
        <v>265</v>
      </c>
      <c r="P22" s="4">
        <f t="shared" si="5"/>
        <v>29</v>
      </c>
      <c r="Q22" s="4" t="str">
        <f t="shared" si="0"/>
        <v>26-35</v>
      </c>
      <c r="R22" s="11">
        <v>1977</v>
      </c>
      <c r="S22" s="4">
        <v>12</v>
      </c>
      <c r="T22" s="4">
        <v>25</v>
      </c>
      <c r="U22" s="3" t="s">
        <v>175</v>
      </c>
      <c r="V22" s="3" t="s">
        <v>5</v>
      </c>
      <c r="W22" s="3" t="s">
        <v>14</v>
      </c>
      <c r="X22" s="3" t="s">
        <v>33</v>
      </c>
      <c r="Y22" s="4">
        <v>4</v>
      </c>
      <c r="Z22" s="3" t="s">
        <v>36</v>
      </c>
      <c r="AA22" s="3" t="s">
        <v>525</v>
      </c>
    </row>
    <row r="23" spans="2:27" ht="14.25" customHeight="1" x14ac:dyDescent="0.3">
      <c r="B23" s="29">
        <f t="shared" si="1"/>
        <v>2007</v>
      </c>
      <c r="C23" s="4">
        <v>2</v>
      </c>
      <c r="D23" s="4">
        <v>2006</v>
      </c>
      <c r="E23" s="4">
        <v>8</v>
      </c>
      <c r="F23" s="40" t="s">
        <v>1</v>
      </c>
      <c r="G23" s="5">
        <v>7</v>
      </c>
      <c r="H23" s="7">
        <v>723.93280000000004</v>
      </c>
      <c r="I23" s="20">
        <v>196142.19200000001</v>
      </c>
      <c r="J23" s="20" t="s">
        <v>4</v>
      </c>
      <c r="K23" s="20"/>
      <c r="L23" s="3" t="s">
        <v>76</v>
      </c>
      <c r="M23" s="3" t="s">
        <v>179</v>
      </c>
      <c r="N23" s="9" t="s">
        <v>290</v>
      </c>
      <c r="O23" s="10" t="s">
        <v>291</v>
      </c>
      <c r="P23" s="4">
        <f t="shared" si="5"/>
        <v>30</v>
      </c>
      <c r="Q23" s="4" t="str">
        <f t="shared" si="0"/>
        <v>26-35</v>
      </c>
      <c r="R23" s="11">
        <v>1976</v>
      </c>
      <c r="S23" s="4">
        <v>12</v>
      </c>
      <c r="T23" s="4">
        <v>25</v>
      </c>
      <c r="U23" s="3" t="s">
        <v>175</v>
      </c>
      <c r="V23" s="3" t="s">
        <v>5</v>
      </c>
      <c r="W23" s="3" t="s">
        <v>19</v>
      </c>
      <c r="X23" s="3" t="s">
        <v>33</v>
      </c>
      <c r="Y23" s="4">
        <v>4</v>
      </c>
      <c r="Z23" s="3" t="s">
        <v>36</v>
      </c>
      <c r="AA23" s="3" t="s">
        <v>39</v>
      </c>
    </row>
    <row r="24" spans="2:27" ht="14.25" customHeight="1" x14ac:dyDescent="0.3">
      <c r="B24" s="29">
        <f t="shared" si="1"/>
        <v>3020</v>
      </c>
      <c r="C24" s="4">
        <v>3</v>
      </c>
      <c r="D24" s="4">
        <v>2007</v>
      </c>
      <c r="E24" s="12">
        <v>4</v>
      </c>
      <c r="F24" s="40" t="s">
        <v>1</v>
      </c>
      <c r="G24" s="4">
        <v>20</v>
      </c>
      <c r="H24" s="7">
        <v>781.0684</v>
      </c>
      <c r="I24" s="20">
        <v>258572.47760000001</v>
      </c>
      <c r="J24" s="20" t="s">
        <v>4</v>
      </c>
      <c r="K24" s="20"/>
      <c r="L24" s="3" t="s">
        <v>119</v>
      </c>
      <c r="M24" s="3" t="s">
        <v>179</v>
      </c>
      <c r="N24" s="9" t="s">
        <v>381</v>
      </c>
      <c r="O24" s="10" t="s">
        <v>382</v>
      </c>
      <c r="P24" s="4">
        <f t="shared" si="5"/>
        <v>30</v>
      </c>
      <c r="Q24" s="4" t="str">
        <f t="shared" si="0"/>
        <v>26-35</v>
      </c>
      <c r="R24" s="11">
        <v>1977</v>
      </c>
      <c r="S24" s="4">
        <v>1</v>
      </c>
      <c r="T24" s="4">
        <v>8</v>
      </c>
      <c r="U24" s="3" t="s">
        <v>175</v>
      </c>
      <c r="V24" s="3" t="s">
        <v>5</v>
      </c>
      <c r="W24" s="3" t="s">
        <v>15</v>
      </c>
      <c r="X24" s="3" t="s">
        <v>33</v>
      </c>
      <c r="Y24" s="4">
        <v>5</v>
      </c>
      <c r="Z24" s="3" t="s">
        <v>35</v>
      </c>
      <c r="AA24" s="3" t="s">
        <v>182</v>
      </c>
    </row>
    <row r="25" spans="2:27" ht="14.25" customHeight="1" x14ac:dyDescent="0.3">
      <c r="B25" s="29">
        <f t="shared" si="1"/>
        <v>3029</v>
      </c>
      <c r="C25" s="4">
        <v>3</v>
      </c>
      <c r="D25" s="4">
        <v>2007</v>
      </c>
      <c r="E25" s="12">
        <v>4</v>
      </c>
      <c r="F25" s="40" t="s">
        <v>1</v>
      </c>
      <c r="G25" s="4">
        <v>29</v>
      </c>
      <c r="H25" s="7">
        <v>1127.7556</v>
      </c>
      <c r="I25" s="20">
        <v>310831.21159999998</v>
      </c>
      <c r="J25" s="20" t="s">
        <v>4</v>
      </c>
      <c r="K25" s="20"/>
      <c r="L25" s="3" t="s">
        <v>119</v>
      </c>
      <c r="M25" s="3" t="s">
        <v>179</v>
      </c>
      <c r="N25" s="9" t="s">
        <v>381</v>
      </c>
      <c r="O25" s="10" t="s">
        <v>382</v>
      </c>
      <c r="P25" s="4">
        <f t="shared" si="5"/>
        <v>30</v>
      </c>
      <c r="Q25" s="4" t="str">
        <f t="shared" si="0"/>
        <v>26-35</v>
      </c>
      <c r="R25" s="11">
        <v>1977</v>
      </c>
      <c r="S25" s="4">
        <v>1</v>
      </c>
      <c r="T25" s="4">
        <v>8</v>
      </c>
      <c r="U25" s="3" t="s">
        <v>175</v>
      </c>
      <c r="V25" s="3" t="s">
        <v>5</v>
      </c>
      <c r="W25" s="3" t="s">
        <v>15</v>
      </c>
      <c r="X25" s="3" t="s">
        <v>33</v>
      </c>
      <c r="Y25" s="4">
        <v>3</v>
      </c>
      <c r="Z25" s="3" t="s">
        <v>35</v>
      </c>
      <c r="AA25" s="3" t="s">
        <v>182</v>
      </c>
    </row>
    <row r="26" spans="2:27" ht="14.25" customHeight="1" x14ac:dyDescent="0.3">
      <c r="B26" s="29">
        <f t="shared" si="1"/>
        <v>3015</v>
      </c>
      <c r="C26" s="4">
        <v>3</v>
      </c>
      <c r="D26" s="4">
        <v>2006</v>
      </c>
      <c r="E26" s="12">
        <v>10</v>
      </c>
      <c r="F26" s="40" t="s">
        <v>1</v>
      </c>
      <c r="G26" s="4">
        <v>15</v>
      </c>
      <c r="H26" s="7">
        <v>720.70479999999998</v>
      </c>
      <c r="I26" s="20">
        <v>207281.5912</v>
      </c>
      <c r="J26" s="20" t="s">
        <v>4</v>
      </c>
      <c r="K26" s="20"/>
      <c r="L26" s="3" t="s">
        <v>83</v>
      </c>
      <c r="M26" s="3" t="s">
        <v>179</v>
      </c>
      <c r="N26" s="9" t="s">
        <v>308</v>
      </c>
      <c r="O26" s="10" t="s">
        <v>309</v>
      </c>
      <c r="P26" s="4">
        <f t="shared" si="5"/>
        <v>31</v>
      </c>
      <c r="Q26" s="4" t="str">
        <f t="shared" si="0"/>
        <v>26-35</v>
      </c>
      <c r="R26" s="11">
        <v>1975</v>
      </c>
      <c r="S26" s="4">
        <v>3</v>
      </c>
      <c r="T26" s="4">
        <v>22</v>
      </c>
      <c r="U26" s="3" t="s">
        <v>175</v>
      </c>
      <c r="V26" s="3" t="s">
        <v>5</v>
      </c>
      <c r="W26" s="3" t="s">
        <v>14</v>
      </c>
      <c r="X26" s="3" t="s">
        <v>33</v>
      </c>
      <c r="Y26" s="4">
        <v>5</v>
      </c>
      <c r="Z26" s="3" t="s">
        <v>35</v>
      </c>
      <c r="AA26" s="3" t="s">
        <v>525</v>
      </c>
    </row>
    <row r="27" spans="2:27" ht="14.25" customHeight="1" x14ac:dyDescent="0.3">
      <c r="B27" s="29">
        <f t="shared" si="1"/>
        <v>2004</v>
      </c>
      <c r="C27" s="4">
        <v>2</v>
      </c>
      <c r="D27" s="4">
        <v>2006</v>
      </c>
      <c r="E27" s="4">
        <v>12</v>
      </c>
      <c r="F27" s="40" t="s">
        <v>1</v>
      </c>
      <c r="G27" s="5">
        <v>4</v>
      </c>
      <c r="H27" s="7">
        <v>649.68880000000001</v>
      </c>
      <c r="I27" s="20">
        <v>168834.04240000001</v>
      </c>
      <c r="J27" s="20" t="s">
        <v>4</v>
      </c>
      <c r="K27" s="20"/>
      <c r="L27" s="3" t="s">
        <v>94</v>
      </c>
      <c r="M27" s="3" t="s">
        <v>179</v>
      </c>
      <c r="N27" s="9" t="s">
        <v>323</v>
      </c>
      <c r="O27" s="10" t="s">
        <v>324</v>
      </c>
      <c r="P27" s="4">
        <f t="shared" si="5"/>
        <v>31</v>
      </c>
      <c r="Q27" s="4" t="str">
        <f t="shared" si="0"/>
        <v>26-35</v>
      </c>
      <c r="R27" s="11">
        <v>1975</v>
      </c>
      <c r="S27" s="4">
        <v>10</v>
      </c>
      <c r="T27" s="4">
        <v>5</v>
      </c>
      <c r="U27" s="3" t="s">
        <v>175</v>
      </c>
      <c r="V27" s="3" t="s">
        <v>5</v>
      </c>
      <c r="W27" s="3" t="s">
        <v>13</v>
      </c>
      <c r="X27" s="3" t="s">
        <v>34</v>
      </c>
      <c r="Y27" s="4">
        <v>5</v>
      </c>
      <c r="Z27" s="3" t="s">
        <v>35</v>
      </c>
      <c r="AA27" s="3" t="s">
        <v>39</v>
      </c>
    </row>
    <row r="28" spans="2:27" ht="14.25" customHeight="1" x14ac:dyDescent="0.3">
      <c r="B28" s="29">
        <f t="shared" si="1"/>
        <v>2006</v>
      </c>
      <c r="C28" s="4">
        <v>2</v>
      </c>
      <c r="D28" s="4">
        <v>2006</v>
      </c>
      <c r="E28" s="4">
        <v>12</v>
      </c>
      <c r="F28" s="40" t="s">
        <v>1</v>
      </c>
      <c r="G28" s="5">
        <v>6</v>
      </c>
      <c r="H28" s="7">
        <v>1307.4476</v>
      </c>
      <c r="I28" s="20">
        <v>396973.83240000001</v>
      </c>
      <c r="J28" s="20" t="s">
        <v>4</v>
      </c>
      <c r="K28" s="20"/>
      <c r="L28" s="3" t="s">
        <v>94</v>
      </c>
      <c r="M28" s="3" t="s">
        <v>179</v>
      </c>
      <c r="N28" s="9" t="s">
        <v>323</v>
      </c>
      <c r="O28" s="10" t="s">
        <v>324</v>
      </c>
      <c r="P28" s="4">
        <f t="shared" si="5"/>
        <v>31</v>
      </c>
      <c r="Q28" s="4" t="str">
        <f t="shared" si="0"/>
        <v>26-35</v>
      </c>
      <c r="R28" s="11">
        <v>1975</v>
      </c>
      <c r="S28" s="4">
        <v>10</v>
      </c>
      <c r="T28" s="4">
        <v>5</v>
      </c>
      <c r="U28" s="3" t="s">
        <v>175</v>
      </c>
      <c r="V28" s="3" t="s">
        <v>5</v>
      </c>
      <c r="W28" s="3" t="s">
        <v>13</v>
      </c>
      <c r="X28" s="3" t="s">
        <v>34</v>
      </c>
      <c r="Y28" s="4">
        <v>5</v>
      </c>
      <c r="Z28" s="3" t="s">
        <v>35</v>
      </c>
      <c r="AA28" s="3" t="s">
        <v>39</v>
      </c>
    </row>
    <row r="29" spans="2:27" ht="14.25" customHeight="1" x14ac:dyDescent="0.3">
      <c r="B29" s="29">
        <f t="shared" si="1"/>
        <v>5013</v>
      </c>
      <c r="C29" s="4">
        <v>5</v>
      </c>
      <c r="D29" s="4">
        <v>2007</v>
      </c>
      <c r="E29" s="4">
        <v>9</v>
      </c>
      <c r="F29" s="40" t="s">
        <v>1</v>
      </c>
      <c r="G29" s="5">
        <v>13</v>
      </c>
      <c r="H29" s="7">
        <v>618.37720000000002</v>
      </c>
      <c r="I29" s="20">
        <v>188743.1072</v>
      </c>
      <c r="J29" s="20" t="s">
        <v>4</v>
      </c>
      <c r="K29" s="20"/>
      <c r="L29" s="3" t="s">
        <v>144</v>
      </c>
      <c r="M29" s="3" t="s">
        <v>179</v>
      </c>
      <c r="N29" s="9" t="s">
        <v>348</v>
      </c>
      <c r="O29" s="10" t="s">
        <v>349</v>
      </c>
      <c r="P29" s="4">
        <f t="shared" si="5"/>
        <v>31</v>
      </c>
      <c r="Q29" s="4" t="str">
        <f t="shared" si="0"/>
        <v>26-35</v>
      </c>
      <c r="R29" s="11">
        <v>1976</v>
      </c>
      <c r="S29" s="4">
        <v>2</v>
      </c>
      <c r="T29" s="4">
        <v>26</v>
      </c>
      <c r="U29" s="3" t="s">
        <v>177</v>
      </c>
      <c r="V29" s="3" t="s">
        <v>5</v>
      </c>
      <c r="W29" s="3" t="s">
        <v>19</v>
      </c>
      <c r="X29" s="3" t="s">
        <v>33</v>
      </c>
      <c r="Y29" s="4">
        <v>4</v>
      </c>
      <c r="Z29" s="3" t="s">
        <v>36</v>
      </c>
      <c r="AA29" s="3" t="s">
        <v>39</v>
      </c>
    </row>
    <row r="30" spans="2:27" ht="14.25" customHeight="1" x14ac:dyDescent="0.3">
      <c r="B30" s="29">
        <f t="shared" si="1"/>
        <v>1026</v>
      </c>
      <c r="C30" s="4">
        <v>1</v>
      </c>
      <c r="D30" s="4">
        <v>2005</v>
      </c>
      <c r="E30" s="4">
        <v>3</v>
      </c>
      <c r="F30" s="40" t="s">
        <v>1</v>
      </c>
      <c r="G30" s="5">
        <v>26</v>
      </c>
      <c r="H30" s="7">
        <v>625.80160000000001</v>
      </c>
      <c r="I30" s="20">
        <v>179674.07519999999</v>
      </c>
      <c r="J30" s="20" t="s">
        <v>4</v>
      </c>
      <c r="K30" s="20"/>
      <c r="L30" s="3" t="s">
        <v>54</v>
      </c>
      <c r="M30" s="3" t="s">
        <v>179</v>
      </c>
      <c r="N30" s="9" t="s">
        <v>204</v>
      </c>
      <c r="O30" s="10" t="s">
        <v>205</v>
      </c>
      <c r="P30" s="4">
        <f t="shared" si="5"/>
        <v>32</v>
      </c>
      <c r="Q30" s="4" t="str">
        <f t="shared" si="0"/>
        <v>26-35</v>
      </c>
      <c r="R30" s="11">
        <v>1973</v>
      </c>
      <c r="S30" s="4">
        <v>9</v>
      </c>
      <c r="T30" s="4">
        <v>1</v>
      </c>
      <c r="U30" s="3" t="s">
        <v>175</v>
      </c>
      <c r="V30" s="3" t="s">
        <v>5</v>
      </c>
      <c r="W30" s="3" t="s">
        <v>13</v>
      </c>
      <c r="X30" s="3" t="s">
        <v>33</v>
      </c>
      <c r="Y30" s="4">
        <v>4</v>
      </c>
      <c r="Z30" s="3" t="s">
        <v>35</v>
      </c>
      <c r="AA30" s="3" t="s">
        <v>525</v>
      </c>
    </row>
    <row r="31" spans="2:27" ht="14.25" customHeight="1" x14ac:dyDescent="0.3">
      <c r="B31" s="29">
        <f t="shared" si="1"/>
        <v>2054</v>
      </c>
      <c r="C31" s="4">
        <v>2</v>
      </c>
      <c r="D31" s="4">
        <v>2006</v>
      </c>
      <c r="E31" s="4">
        <v>6</v>
      </c>
      <c r="F31" s="40" t="s">
        <v>1</v>
      </c>
      <c r="G31" s="5">
        <v>54</v>
      </c>
      <c r="H31" s="7">
        <v>1203.2908</v>
      </c>
      <c r="I31" s="20">
        <v>306363.64360000001</v>
      </c>
      <c r="J31" s="20" t="s">
        <v>4</v>
      </c>
      <c r="K31" s="20"/>
      <c r="L31" s="3" t="s">
        <v>71</v>
      </c>
      <c r="M31" s="3" t="s">
        <v>179</v>
      </c>
      <c r="N31" s="9" t="s">
        <v>278</v>
      </c>
      <c r="O31" s="10" t="s">
        <v>279</v>
      </c>
      <c r="P31" s="4">
        <f t="shared" ref="P31:P39" si="6">IF((D31-R31)=0," ",D31-R31)</f>
        <v>32</v>
      </c>
      <c r="Q31" s="4" t="str">
        <f t="shared" si="0"/>
        <v>26-35</v>
      </c>
      <c r="R31" s="11">
        <v>1974</v>
      </c>
      <c r="S31" s="4">
        <v>3</v>
      </c>
      <c r="T31" s="4">
        <v>27</v>
      </c>
      <c r="U31" s="3" t="s">
        <v>175</v>
      </c>
      <c r="V31" s="3" t="s">
        <v>5</v>
      </c>
      <c r="W31" s="3" t="s">
        <v>13</v>
      </c>
      <c r="X31" s="3" t="s">
        <v>33</v>
      </c>
      <c r="Y31" s="4">
        <v>5</v>
      </c>
      <c r="Z31" s="3" t="s">
        <v>36</v>
      </c>
      <c r="AA31" s="3" t="s">
        <v>182</v>
      </c>
    </row>
    <row r="32" spans="2:27" ht="14.25" customHeight="1" x14ac:dyDescent="0.3">
      <c r="B32" s="29">
        <f t="shared" si="1"/>
        <v>3033</v>
      </c>
      <c r="C32" s="4">
        <v>3</v>
      </c>
      <c r="D32" s="4">
        <v>2007</v>
      </c>
      <c r="E32" s="12">
        <v>9</v>
      </c>
      <c r="F32" s="40" t="s">
        <v>1</v>
      </c>
      <c r="G32" s="4">
        <v>33</v>
      </c>
      <c r="H32" s="7">
        <v>670.88599999999997</v>
      </c>
      <c r="I32" s="20">
        <v>200300.63399999999</v>
      </c>
      <c r="J32" s="20" t="s">
        <v>4</v>
      </c>
      <c r="K32" s="20"/>
      <c r="L32" s="3" t="s">
        <v>143</v>
      </c>
      <c r="M32" s="3" t="s">
        <v>179</v>
      </c>
      <c r="N32" s="9" t="s">
        <v>420</v>
      </c>
      <c r="O32" s="10" t="s">
        <v>421</v>
      </c>
      <c r="P32" s="4">
        <f t="shared" si="6"/>
        <v>32</v>
      </c>
      <c r="Q32" s="4" t="str">
        <f t="shared" si="0"/>
        <v>26-35</v>
      </c>
      <c r="R32" s="11">
        <v>1975</v>
      </c>
      <c r="S32" s="4">
        <v>8</v>
      </c>
      <c r="T32" s="4">
        <v>11.999999999999998</v>
      </c>
      <c r="U32" s="3" t="s">
        <v>177</v>
      </c>
      <c r="V32" s="3" t="s">
        <v>5</v>
      </c>
      <c r="W32" s="3" t="s">
        <v>17</v>
      </c>
      <c r="X32" s="3" t="s">
        <v>33</v>
      </c>
      <c r="Y32" s="4">
        <v>1</v>
      </c>
      <c r="Z32" s="3" t="s">
        <v>36</v>
      </c>
      <c r="AA32" s="3" t="s">
        <v>525</v>
      </c>
    </row>
    <row r="33" spans="2:27" ht="14.25" customHeight="1" x14ac:dyDescent="0.3">
      <c r="B33" s="29">
        <f t="shared" si="1"/>
        <v>1025</v>
      </c>
      <c r="C33" s="4">
        <v>1</v>
      </c>
      <c r="D33" s="4">
        <v>2005</v>
      </c>
      <c r="E33" s="4">
        <v>3</v>
      </c>
      <c r="F33" s="40" t="s">
        <v>1</v>
      </c>
      <c r="G33" s="5">
        <v>25</v>
      </c>
      <c r="H33" s="7">
        <v>1434.0927999999999</v>
      </c>
      <c r="I33" s="20">
        <v>382041.12799999997</v>
      </c>
      <c r="J33" s="20" t="s">
        <v>4</v>
      </c>
      <c r="K33" s="20"/>
      <c r="L33" s="3" t="s">
        <v>53</v>
      </c>
      <c r="M33" s="3" t="s">
        <v>179</v>
      </c>
      <c r="N33" s="11" t="s">
        <v>389</v>
      </c>
      <c r="O33" s="11" t="s">
        <v>185</v>
      </c>
      <c r="P33" s="4">
        <f t="shared" si="6"/>
        <v>33</v>
      </c>
      <c r="Q33" s="4" t="str">
        <f t="shared" si="0"/>
        <v>26-35</v>
      </c>
      <c r="R33" s="11">
        <v>1972</v>
      </c>
      <c r="S33" s="4">
        <v>3</v>
      </c>
      <c r="T33" s="4">
        <v>26</v>
      </c>
      <c r="U33" s="3" t="s">
        <v>175</v>
      </c>
      <c r="V33" s="3" t="s">
        <v>5</v>
      </c>
      <c r="W33" s="3" t="s">
        <v>13</v>
      </c>
      <c r="X33" s="3" t="s">
        <v>33</v>
      </c>
      <c r="Y33" s="4">
        <v>1</v>
      </c>
      <c r="Z33" s="3" t="s">
        <v>35</v>
      </c>
      <c r="AA33" s="3" t="s">
        <v>39</v>
      </c>
    </row>
    <row r="34" spans="2:27" ht="14.25" customHeight="1" x14ac:dyDescent="0.3">
      <c r="B34" s="29">
        <f t="shared" si="1"/>
        <v>3027</v>
      </c>
      <c r="C34" s="4">
        <v>3</v>
      </c>
      <c r="D34" s="4">
        <v>2006</v>
      </c>
      <c r="E34" s="12">
        <v>8</v>
      </c>
      <c r="F34" s="40" t="s">
        <v>1</v>
      </c>
      <c r="G34" s="4">
        <v>27</v>
      </c>
      <c r="H34" s="7">
        <v>781.0684</v>
      </c>
      <c r="I34" s="20">
        <v>245572.7936</v>
      </c>
      <c r="J34" s="20" t="s">
        <v>4</v>
      </c>
      <c r="K34" s="20"/>
      <c r="L34" s="3" t="s">
        <v>74</v>
      </c>
      <c r="M34" s="3" t="s">
        <v>179</v>
      </c>
      <c r="N34" s="9" t="s">
        <v>284</v>
      </c>
      <c r="O34" s="10" t="s">
        <v>285</v>
      </c>
      <c r="P34" s="4">
        <f t="shared" si="6"/>
        <v>33</v>
      </c>
      <c r="Q34" s="4" t="str">
        <f t="shared" si="0"/>
        <v>26-35</v>
      </c>
      <c r="R34" s="11">
        <v>1973</v>
      </c>
      <c r="S34" s="4">
        <v>9</v>
      </c>
      <c r="T34" s="4">
        <v>15</v>
      </c>
      <c r="U34" s="3" t="s">
        <v>175</v>
      </c>
      <c r="V34" s="3" t="s">
        <v>5</v>
      </c>
      <c r="W34" s="3" t="s">
        <v>13</v>
      </c>
      <c r="X34" s="3" t="s">
        <v>33</v>
      </c>
      <c r="Y34" s="4">
        <v>3</v>
      </c>
      <c r="Z34" s="3" t="s">
        <v>35</v>
      </c>
      <c r="AA34" s="3" t="s">
        <v>525</v>
      </c>
    </row>
    <row r="35" spans="2:27" ht="14.25" customHeight="1" x14ac:dyDescent="0.3">
      <c r="B35" s="29">
        <f t="shared" si="1"/>
        <v>3031</v>
      </c>
      <c r="C35" s="4">
        <v>3</v>
      </c>
      <c r="D35" s="4">
        <v>2007</v>
      </c>
      <c r="E35" s="12">
        <v>3</v>
      </c>
      <c r="F35" s="40" t="s">
        <v>1</v>
      </c>
      <c r="G35" s="4">
        <v>31</v>
      </c>
      <c r="H35" s="7">
        <v>1596.3536000000001</v>
      </c>
      <c r="I35" s="20">
        <v>407214.28960000002</v>
      </c>
      <c r="J35" s="20" t="s">
        <v>4</v>
      </c>
      <c r="K35" s="20"/>
      <c r="L35" s="3" t="s">
        <v>110</v>
      </c>
      <c r="M35" s="3" t="s">
        <v>179</v>
      </c>
      <c r="N35" s="9" t="s">
        <v>360</v>
      </c>
      <c r="O35" s="10" t="s">
        <v>361</v>
      </c>
      <c r="P35" s="4">
        <f t="shared" si="6"/>
        <v>33</v>
      </c>
      <c r="Q35" s="4" t="str">
        <f t="shared" si="0"/>
        <v>26-35</v>
      </c>
      <c r="R35" s="11">
        <v>1974</v>
      </c>
      <c r="S35" s="4">
        <v>12</v>
      </c>
      <c r="T35" s="4">
        <v>25</v>
      </c>
      <c r="U35" s="3" t="s">
        <v>177</v>
      </c>
      <c r="V35" s="3" t="s">
        <v>5</v>
      </c>
      <c r="W35" s="3" t="s">
        <v>13</v>
      </c>
      <c r="X35" s="3" t="s">
        <v>34</v>
      </c>
      <c r="Y35" s="4">
        <v>4</v>
      </c>
      <c r="Z35" s="3" t="s">
        <v>35</v>
      </c>
      <c r="AA35" s="3" t="s">
        <v>182</v>
      </c>
    </row>
    <row r="36" spans="2:27" ht="14.25" customHeight="1" x14ac:dyDescent="0.3">
      <c r="B36" s="29">
        <f t="shared" si="1"/>
        <v>2043</v>
      </c>
      <c r="C36" s="4">
        <v>2</v>
      </c>
      <c r="D36" s="4">
        <v>2007</v>
      </c>
      <c r="E36" s="4">
        <v>4</v>
      </c>
      <c r="F36" s="40" t="s">
        <v>1</v>
      </c>
      <c r="G36" s="5">
        <v>43</v>
      </c>
      <c r="H36" s="7">
        <v>1110.3244</v>
      </c>
      <c r="I36" s="20">
        <v>355073.4032</v>
      </c>
      <c r="J36" s="20" t="s">
        <v>4</v>
      </c>
      <c r="K36" s="20"/>
      <c r="L36" s="3" t="s">
        <v>113</v>
      </c>
      <c r="M36" s="3" t="s">
        <v>179</v>
      </c>
      <c r="N36" s="9" t="s">
        <v>377</v>
      </c>
      <c r="O36" s="10" t="s">
        <v>378</v>
      </c>
      <c r="P36" s="4">
        <f t="shared" si="6"/>
        <v>33</v>
      </c>
      <c r="Q36" s="4" t="str">
        <f t="shared" si="0"/>
        <v>26-35</v>
      </c>
      <c r="R36" s="11">
        <v>1974</v>
      </c>
      <c r="S36" s="4">
        <v>7.0000000000000009</v>
      </c>
      <c r="T36" s="4">
        <v>18</v>
      </c>
      <c r="U36" s="3" t="s">
        <v>175</v>
      </c>
      <c r="V36" s="3" t="s">
        <v>5</v>
      </c>
      <c r="W36" s="3" t="s">
        <v>14</v>
      </c>
      <c r="X36" s="3" t="s">
        <v>33</v>
      </c>
      <c r="Y36" s="4">
        <v>2</v>
      </c>
      <c r="Z36" s="3" t="s">
        <v>36</v>
      </c>
      <c r="AA36" s="3" t="s">
        <v>525</v>
      </c>
    </row>
    <row r="37" spans="2:27" ht="14.25" customHeight="1" x14ac:dyDescent="0.3">
      <c r="B37" s="29">
        <f t="shared" si="1"/>
        <v>3034</v>
      </c>
      <c r="C37" s="4">
        <v>3</v>
      </c>
      <c r="D37" s="4">
        <v>2007</v>
      </c>
      <c r="E37" s="12">
        <v>4</v>
      </c>
      <c r="F37" s="40" t="s">
        <v>1</v>
      </c>
      <c r="G37" s="4">
        <v>34</v>
      </c>
      <c r="H37" s="7">
        <v>781.0684</v>
      </c>
      <c r="I37" s="20">
        <v>256821.6404</v>
      </c>
      <c r="J37" s="20" t="s">
        <v>4</v>
      </c>
      <c r="K37" s="20"/>
      <c r="L37" s="3" t="s">
        <v>115</v>
      </c>
      <c r="M37" s="3" t="s">
        <v>179</v>
      </c>
      <c r="N37" s="9" t="s">
        <v>366</v>
      </c>
      <c r="O37" s="10" t="s">
        <v>367</v>
      </c>
      <c r="P37" s="4">
        <f t="shared" si="6"/>
        <v>33</v>
      </c>
      <c r="Q37" s="4" t="str">
        <f t="shared" si="0"/>
        <v>26-35</v>
      </c>
      <c r="R37" s="11">
        <v>1974</v>
      </c>
      <c r="S37" s="4">
        <v>12</v>
      </c>
      <c r="T37" s="4">
        <v>25</v>
      </c>
      <c r="U37" s="3" t="s">
        <v>177</v>
      </c>
      <c r="V37" s="3" t="s">
        <v>5</v>
      </c>
      <c r="W37" s="3" t="s">
        <v>13</v>
      </c>
      <c r="X37" s="3" t="s">
        <v>34</v>
      </c>
      <c r="Y37" s="4">
        <v>3</v>
      </c>
      <c r="Z37" s="3" t="s">
        <v>35</v>
      </c>
      <c r="AA37" s="3" t="s">
        <v>182</v>
      </c>
    </row>
    <row r="38" spans="2:27" ht="14.25" customHeight="1" x14ac:dyDescent="0.3">
      <c r="B38" s="29">
        <f t="shared" ref="B38:B69" si="7">C38*1000+G38</f>
        <v>3016</v>
      </c>
      <c r="C38" s="4">
        <v>3</v>
      </c>
      <c r="D38" s="4">
        <v>2007</v>
      </c>
      <c r="E38" s="12">
        <v>4</v>
      </c>
      <c r="F38" s="40" t="s">
        <v>1</v>
      </c>
      <c r="G38" s="4">
        <v>16</v>
      </c>
      <c r="H38" s="7">
        <v>697.89359999999999</v>
      </c>
      <c r="I38" s="20">
        <v>226342.80319999999</v>
      </c>
      <c r="J38" s="20" t="s">
        <v>4</v>
      </c>
      <c r="K38" s="20"/>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3">
      <c r="B39" s="29">
        <f t="shared" si="7"/>
        <v>1018</v>
      </c>
      <c r="C39" s="4">
        <v>1</v>
      </c>
      <c r="D39" s="4">
        <v>2004</v>
      </c>
      <c r="E39" s="4">
        <v>10</v>
      </c>
      <c r="F39" s="40" t="s">
        <v>1</v>
      </c>
      <c r="G39" s="5">
        <v>18</v>
      </c>
      <c r="H39" s="7">
        <v>625.80160000000001</v>
      </c>
      <c r="I39" s="20">
        <v>191389.8688</v>
      </c>
      <c r="J39" s="20" t="s">
        <v>4</v>
      </c>
      <c r="K39" s="20"/>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3">
      <c r="B40" s="29">
        <f t="shared" si="7"/>
        <v>2050</v>
      </c>
      <c r="C40" s="4">
        <v>2</v>
      </c>
      <c r="D40" s="4">
        <v>2006</v>
      </c>
      <c r="E40" s="4">
        <v>9</v>
      </c>
      <c r="F40" s="40" t="s">
        <v>1</v>
      </c>
      <c r="G40" s="5">
        <v>50</v>
      </c>
      <c r="H40" s="7">
        <v>957.53239999999994</v>
      </c>
      <c r="I40" s="20">
        <v>297008.96519999998</v>
      </c>
      <c r="J40" s="20" t="s">
        <v>4</v>
      </c>
      <c r="K40" s="20"/>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3">
      <c r="B41" s="29">
        <f t="shared" si="7"/>
        <v>2044</v>
      </c>
      <c r="C41" s="4">
        <v>2</v>
      </c>
      <c r="D41" s="4">
        <v>2007</v>
      </c>
      <c r="E41" s="4">
        <v>1</v>
      </c>
      <c r="F41" s="40" t="s">
        <v>1</v>
      </c>
      <c r="G41" s="5">
        <v>44</v>
      </c>
      <c r="H41" s="7">
        <v>722.96439999999996</v>
      </c>
      <c r="I41" s="20">
        <v>250773.1452</v>
      </c>
      <c r="J41" s="20" t="s">
        <v>4</v>
      </c>
      <c r="K41" s="20"/>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3">
      <c r="B42" s="29">
        <f t="shared" si="7"/>
        <v>3039</v>
      </c>
      <c r="C42" s="4">
        <v>3</v>
      </c>
      <c r="D42" s="4">
        <v>2007</v>
      </c>
      <c r="E42" s="12">
        <v>5</v>
      </c>
      <c r="F42" s="40" t="s">
        <v>1</v>
      </c>
      <c r="G42" s="4">
        <v>39</v>
      </c>
      <c r="H42" s="7">
        <v>923.20799999999997</v>
      </c>
      <c r="I42" s="20">
        <v>312211.14399999997</v>
      </c>
      <c r="J42" s="20" t="s">
        <v>4</v>
      </c>
      <c r="K42" s="20"/>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3">
      <c r="B43" s="29">
        <f t="shared" si="7"/>
        <v>3053</v>
      </c>
      <c r="C43" s="4">
        <v>3</v>
      </c>
      <c r="D43" s="4">
        <v>2007</v>
      </c>
      <c r="E43" s="12">
        <v>12</v>
      </c>
      <c r="F43" s="40" t="s">
        <v>1</v>
      </c>
      <c r="G43" s="4">
        <v>53</v>
      </c>
      <c r="H43" s="7">
        <v>670.24040000000002</v>
      </c>
      <c r="I43" s="20">
        <v>190119.50400000002</v>
      </c>
      <c r="J43" s="20" t="s">
        <v>4</v>
      </c>
      <c r="K43" s="20"/>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3">
      <c r="B44" s="29">
        <f t="shared" si="7"/>
        <v>2041</v>
      </c>
      <c r="C44" s="4">
        <v>2</v>
      </c>
      <c r="D44" s="4">
        <v>2006</v>
      </c>
      <c r="E44" s="4">
        <v>7</v>
      </c>
      <c r="F44" s="40" t="s">
        <v>1</v>
      </c>
      <c r="G44" s="5">
        <v>41</v>
      </c>
      <c r="H44" s="7">
        <v>785.48</v>
      </c>
      <c r="I44" s="20">
        <v>225050.52000000002</v>
      </c>
      <c r="J44" s="20" t="s">
        <v>4</v>
      </c>
      <c r="K44" s="20"/>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3">
      <c r="B45" s="29">
        <f t="shared" si="7"/>
        <v>5035</v>
      </c>
      <c r="C45" s="4">
        <v>5</v>
      </c>
      <c r="D45" s="4">
        <v>2008</v>
      </c>
      <c r="E45" s="4">
        <v>5</v>
      </c>
      <c r="F45" s="40" t="s">
        <v>1</v>
      </c>
      <c r="G45" s="5">
        <v>35</v>
      </c>
      <c r="H45" s="7">
        <v>798.28440000000001</v>
      </c>
      <c r="I45" s="20">
        <v>261742.742</v>
      </c>
      <c r="J45" s="20" t="s">
        <v>4</v>
      </c>
      <c r="K45" s="20"/>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3">
      <c r="B46" s="29">
        <f t="shared" si="7"/>
        <v>4005</v>
      </c>
      <c r="C46" s="4">
        <v>4</v>
      </c>
      <c r="D46" s="4">
        <v>2007</v>
      </c>
      <c r="E46" s="4">
        <v>11</v>
      </c>
      <c r="F46" s="40" t="s">
        <v>1</v>
      </c>
      <c r="G46" s="5">
        <v>5</v>
      </c>
      <c r="H46" s="7">
        <v>1121.9451999999999</v>
      </c>
      <c r="I46" s="20">
        <v>344530.88879999996</v>
      </c>
      <c r="J46" s="20" t="s">
        <v>4</v>
      </c>
      <c r="K46" s="20"/>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3">
      <c r="B47" s="29">
        <f t="shared" si="7"/>
        <v>1032</v>
      </c>
      <c r="C47" s="4">
        <v>1</v>
      </c>
      <c r="D47" s="4">
        <v>2005</v>
      </c>
      <c r="E47" s="4">
        <v>1</v>
      </c>
      <c r="F47" s="40" t="s">
        <v>1</v>
      </c>
      <c r="G47" s="5">
        <v>32</v>
      </c>
      <c r="H47" s="7">
        <v>782.25200000000007</v>
      </c>
      <c r="I47" s="20">
        <v>215410.27600000001</v>
      </c>
      <c r="J47" s="20" t="s">
        <v>4</v>
      </c>
      <c r="K47" s="20"/>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3">
      <c r="B48" s="29">
        <f t="shared" si="7"/>
        <v>3046</v>
      </c>
      <c r="C48" s="4">
        <v>3</v>
      </c>
      <c r="D48" s="4">
        <v>2007</v>
      </c>
      <c r="E48" s="12">
        <v>8</v>
      </c>
      <c r="F48" s="40" t="s">
        <v>1</v>
      </c>
      <c r="G48" s="4">
        <v>46</v>
      </c>
      <c r="H48" s="7">
        <v>923.20799999999997</v>
      </c>
      <c r="I48" s="20">
        <v>252185.992</v>
      </c>
      <c r="J48" s="20" t="s">
        <v>4</v>
      </c>
      <c r="K48" s="20"/>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3">
      <c r="B49" s="29">
        <f t="shared" si="7"/>
        <v>1041</v>
      </c>
      <c r="C49" s="4">
        <v>1</v>
      </c>
      <c r="D49" s="4">
        <v>2005</v>
      </c>
      <c r="E49" s="4">
        <v>3</v>
      </c>
      <c r="F49" s="40" t="s">
        <v>1</v>
      </c>
      <c r="G49" s="5">
        <v>41</v>
      </c>
      <c r="H49" s="7">
        <v>1434.0927999999999</v>
      </c>
      <c r="I49" s="20">
        <v>480545.80959999998</v>
      </c>
      <c r="J49" s="20" t="s">
        <v>4</v>
      </c>
      <c r="K49" s="20"/>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3">
      <c r="B50" s="29">
        <f t="shared" si="7"/>
        <v>1012</v>
      </c>
      <c r="C50" s="4">
        <v>1</v>
      </c>
      <c r="D50" s="4">
        <v>2005</v>
      </c>
      <c r="E50" s="4">
        <v>3</v>
      </c>
      <c r="F50" s="40" t="s">
        <v>1</v>
      </c>
      <c r="G50" s="5">
        <v>12</v>
      </c>
      <c r="H50" s="7">
        <v>1160.3584000000001</v>
      </c>
      <c r="I50" s="20">
        <v>300385.6176</v>
      </c>
      <c r="J50" s="20" t="s">
        <v>4</v>
      </c>
      <c r="K50" s="20"/>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3">
      <c r="A51" s="11" t="s">
        <v>533</v>
      </c>
      <c r="B51" s="29">
        <f t="shared" si="7"/>
        <v>5033</v>
      </c>
      <c r="C51" s="4">
        <v>5</v>
      </c>
      <c r="D51" s="4">
        <v>2008</v>
      </c>
      <c r="E51" s="4">
        <v>5</v>
      </c>
      <c r="F51" s="40" t="s">
        <v>1</v>
      </c>
      <c r="G51" s="5">
        <v>33</v>
      </c>
      <c r="H51" s="7">
        <v>798.28440000000001</v>
      </c>
      <c r="I51" s="20">
        <v>240539.34760000001</v>
      </c>
      <c r="J51" s="20" t="s">
        <v>4</v>
      </c>
      <c r="K51" s="20"/>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3">
      <c r="B52" s="29">
        <f t="shared" si="7"/>
        <v>4006</v>
      </c>
      <c r="C52" s="4">
        <v>4</v>
      </c>
      <c r="D52" s="4">
        <v>2006</v>
      </c>
      <c r="E52" s="4">
        <v>7</v>
      </c>
      <c r="F52" s="40" t="s">
        <v>1</v>
      </c>
      <c r="G52" s="5">
        <v>6</v>
      </c>
      <c r="H52" s="7">
        <v>733.18639999999994</v>
      </c>
      <c r="I52" s="20">
        <v>222138.71599999999</v>
      </c>
      <c r="J52" s="20" t="s">
        <v>4</v>
      </c>
      <c r="K52" s="20"/>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3">
      <c r="B53" s="29">
        <f t="shared" si="7"/>
        <v>5040</v>
      </c>
      <c r="C53" s="4">
        <v>5</v>
      </c>
      <c r="D53" s="4">
        <v>2007</v>
      </c>
      <c r="E53" s="4">
        <v>12</v>
      </c>
      <c r="F53" s="40" t="s">
        <v>1</v>
      </c>
      <c r="G53" s="5">
        <v>40</v>
      </c>
      <c r="H53" s="7">
        <v>798.28440000000001</v>
      </c>
      <c r="I53" s="20">
        <v>228410.054</v>
      </c>
      <c r="J53" s="20" t="s">
        <v>4</v>
      </c>
      <c r="K53" s="20"/>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3">
      <c r="B54" s="29">
        <f t="shared" si="7"/>
        <v>4013</v>
      </c>
      <c r="C54" s="4">
        <v>4</v>
      </c>
      <c r="D54" s="4">
        <v>2007</v>
      </c>
      <c r="E54" s="4">
        <v>1</v>
      </c>
      <c r="F54" s="40" t="s">
        <v>1</v>
      </c>
      <c r="G54" s="5">
        <v>13</v>
      </c>
      <c r="H54" s="7">
        <v>733.18639999999994</v>
      </c>
      <c r="I54" s="20">
        <v>197053.51439999999</v>
      </c>
      <c r="J54" s="20" t="s">
        <v>4</v>
      </c>
      <c r="K54" s="20"/>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3">
      <c r="B55" s="29">
        <f t="shared" si="7"/>
        <v>1003</v>
      </c>
      <c r="C55" s="4">
        <v>1</v>
      </c>
      <c r="D55" s="4">
        <v>2005</v>
      </c>
      <c r="E55" s="4">
        <v>6</v>
      </c>
      <c r="F55" s="40" t="s">
        <v>0</v>
      </c>
      <c r="G55" s="5">
        <v>3</v>
      </c>
      <c r="H55" s="7">
        <v>717.04639999999995</v>
      </c>
      <c r="I55" s="20">
        <v>193660.62079999998</v>
      </c>
      <c r="J55" s="20" t="s">
        <v>4</v>
      </c>
      <c r="K55" s="20"/>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3">
      <c r="B56" s="29">
        <f t="shared" si="7"/>
        <v>2009</v>
      </c>
      <c r="C56" s="4">
        <v>2</v>
      </c>
      <c r="D56" s="4">
        <v>2007</v>
      </c>
      <c r="E56" s="4">
        <v>3</v>
      </c>
      <c r="F56" s="40" t="s">
        <v>1</v>
      </c>
      <c r="G56" s="5">
        <v>9</v>
      </c>
      <c r="H56" s="7">
        <v>747.49720000000002</v>
      </c>
      <c r="I56" s="20">
        <v>237060.1488</v>
      </c>
      <c r="J56" s="20" t="s">
        <v>4</v>
      </c>
      <c r="K56" s="20"/>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3">
      <c r="B57" s="29">
        <f t="shared" si="7"/>
        <v>4024</v>
      </c>
      <c r="C57" s="4">
        <v>4</v>
      </c>
      <c r="D57" s="4">
        <v>2007</v>
      </c>
      <c r="E57" s="4">
        <v>11</v>
      </c>
      <c r="F57" s="40" t="s">
        <v>1</v>
      </c>
      <c r="G57" s="5">
        <v>24</v>
      </c>
      <c r="H57" s="7">
        <v>1121.9451999999999</v>
      </c>
      <c r="I57" s="20">
        <v>372001.69679999998</v>
      </c>
      <c r="J57" s="20" t="s">
        <v>4</v>
      </c>
      <c r="K57" s="20"/>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3">
      <c r="B58" s="29">
        <f t="shared" si="7"/>
        <v>4012</v>
      </c>
      <c r="C58" s="4">
        <v>4</v>
      </c>
      <c r="D58" s="4">
        <v>2007</v>
      </c>
      <c r="E58" s="4">
        <v>11</v>
      </c>
      <c r="F58" s="40" t="s">
        <v>1</v>
      </c>
      <c r="G58" s="5">
        <v>12</v>
      </c>
      <c r="H58" s="7">
        <v>1121.9451999999999</v>
      </c>
      <c r="I58" s="20">
        <v>290031.25879999995</v>
      </c>
      <c r="J58" s="20" t="s">
        <v>4</v>
      </c>
      <c r="K58" s="20"/>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3">
      <c r="B59" s="29">
        <f t="shared" si="7"/>
        <v>1035</v>
      </c>
      <c r="C59" s="4">
        <v>1</v>
      </c>
      <c r="D59" s="4">
        <v>2004</v>
      </c>
      <c r="E59" s="4">
        <v>10</v>
      </c>
      <c r="F59" s="40" t="s">
        <v>1</v>
      </c>
      <c r="G59" s="5">
        <v>35</v>
      </c>
      <c r="H59" s="7">
        <v>827.87439999999992</v>
      </c>
      <c r="I59" s="20">
        <v>238811.06399999998</v>
      </c>
      <c r="J59" s="20" t="s">
        <v>4</v>
      </c>
      <c r="K59" s="20"/>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3">
      <c r="B60" s="29">
        <f t="shared" si="7"/>
        <v>2017</v>
      </c>
      <c r="C60" s="4">
        <v>2</v>
      </c>
      <c r="D60" s="4">
        <v>2007</v>
      </c>
      <c r="E60" s="4">
        <v>3</v>
      </c>
      <c r="F60" s="40" t="s">
        <v>1</v>
      </c>
      <c r="G60" s="5">
        <v>17</v>
      </c>
      <c r="H60" s="7">
        <v>747.49720000000002</v>
      </c>
      <c r="I60" s="20">
        <v>199054.1992</v>
      </c>
      <c r="J60" s="20" t="s">
        <v>4</v>
      </c>
      <c r="K60" s="20"/>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3">
      <c r="B61" s="29">
        <f t="shared" si="7"/>
        <v>4051</v>
      </c>
      <c r="C61" s="4">
        <v>4</v>
      </c>
      <c r="D61" s="4">
        <v>2007</v>
      </c>
      <c r="E61" s="4">
        <v>3</v>
      </c>
      <c r="F61" s="40" t="s">
        <v>1</v>
      </c>
      <c r="G61" s="5">
        <v>51</v>
      </c>
      <c r="H61" s="7">
        <v>1608.8352</v>
      </c>
      <c r="I61" s="20">
        <v>496266.40639999998</v>
      </c>
      <c r="J61" s="20" t="s">
        <v>4</v>
      </c>
      <c r="K61" s="20"/>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3">
      <c r="B62" s="29">
        <f t="shared" si="7"/>
        <v>3014</v>
      </c>
      <c r="C62" s="4">
        <v>3</v>
      </c>
      <c r="D62" s="4">
        <v>2007</v>
      </c>
      <c r="E62" s="12">
        <v>7</v>
      </c>
      <c r="F62" s="40" t="s">
        <v>1</v>
      </c>
      <c r="G62" s="4">
        <v>14</v>
      </c>
      <c r="H62" s="7">
        <v>1132.0595999999998</v>
      </c>
      <c r="I62" s="20">
        <v>346906.89319999993</v>
      </c>
      <c r="J62" s="20" t="s">
        <v>4</v>
      </c>
      <c r="K62" s="20"/>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3">
      <c r="B63" s="29">
        <f t="shared" si="7"/>
        <v>2051</v>
      </c>
      <c r="C63" s="4">
        <v>2</v>
      </c>
      <c r="D63" s="4">
        <v>2007</v>
      </c>
      <c r="E63" s="4">
        <v>9</v>
      </c>
      <c r="F63" s="40" t="s">
        <v>1</v>
      </c>
      <c r="G63" s="5">
        <v>51</v>
      </c>
      <c r="H63" s="7">
        <v>1383.8436000000002</v>
      </c>
      <c r="I63" s="20">
        <v>376964.61560000002</v>
      </c>
      <c r="J63" s="20" t="s">
        <v>4</v>
      </c>
      <c r="K63" s="20"/>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3">
      <c r="B64" s="29">
        <f t="shared" si="7"/>
        <v>2025</v>
      </c>
      <c r="C64" s="4">
        <v>2</v>
      </c>
      <c r="D64" s="4">
        <v>2007</v>
      </c>
      <c r="E64" s="4">
        <v>2</v>
      </c>
      <c r="F64" s="40" t="s">
        <v>1</v>
      </c>
      <c r="G64" s="5">
        <v>25</v>
      </c>
      <c r="H64" s="7">
        <v>927.83479999999997</v>
      </c>
      <c r="I64" s="20">
        <v>315733.15360000002</v>
      </c>
      <c r="J64" s="20" t="s">
        <v>4</v>
      </c>
      <c r="K64" s="20"/>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3">
      <c r="B65" s="29">
        <f t="shared" si="7"/>
        <v>3047</v>
      </c>
      <c r="C65" s="4">
        <v>3</v>
      </c>
      <c r="D65" s="4">
        <v>2007</v>
      </c>
      <c r="E65" s="12">
        <v>3</v>
      </c>
      <c r="F65" s="40" t="s">
        <v>1</v>
      </c>
      <c r="G65" s="4">
        <v>47</v>
      </c>
      <c r="H65" s="7">
        <v>669.1644</v>
      </c>
      <c r="I65" s="20">
        <v>188273.7304</v>
      </c>
      <c r="J65" s="20" t="s">
        <v>4</v>
      </c>
      <c r="K65" s="20"/>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3">
      <c r="B66" s="29">
        <f t="shared" si="7"/>
        <v>2046</v>
      </c>
      <c r="C66" s="4">
        <v>2</v>
      </c>
      <c r="D66" s="4">
        <v>2007</v>
      </c>
      <c r="E66" s="4">
        <v>3</v>
      </c>
      <c r="F66" s="40" t="s">
        <v>1</v>
      </c>
      <c r="G66" s="5">
        <v>46</v>
      </c>
      <c r="H66" s="7">
        <v>928.1576</v>
      </c>
      <c r="I66" s="20">
        <v>253831.02480000001</v>
      </c>
      <c r="J66" s="20" t="s">
        <v>4</v>
      </c>
      <c r="K66" s="20"/>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3">
      <c r="B67" s="29">
        <f t="shared" si="7"/>
        <v>5016</v>
      </c>
      <c r="C67" s="4">
        <v>5</v>
      </c>
      <c r="D67" s="4">
        <v>2007</v>
      </c>
      <c r="E67" s="4">
        <v>6</v>
      </c>
      <c r="F67" s="40" t="s">
        <v>1</v>
      </c>
      <c r="G67" s="5">
        <v>16</v>
      </c>
      <c r="H67" s="7">
        <v>798.49959999999987</v>
      </c>
      <c r="I67" s="20">
        <v>278575.86879999994</v>
      </c>
      <c r="J67" s="20" t="s">
        <v>4</v>
      </c>
      <c r="K67" s="20"/>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3">
      <c r="B68" s="29">
        <f t="shared" si="7"/>
        <v>4041</v>
      </c>
      <c r="C68" s="4">
        <v>4</v>
      </c>
      <c r="D68" s="4">
        <v>2007</v>
      </c>
      <c r="E68" s="4">
        <v>10</v>
      </c>
      <c r="F68" s="40" t="s">
        <v>1</v>
      </c>
      <c r="G68" s="5">
        <v>41</v>
      </c>
      <c r="H68" s="7">
        <v>1305.6184000000001</v>
      </c>
      <c r="I68" s="20">
        <v>402081.79600000003</v>
      </c>
      <c r="J68" s="20" t="s">
        <v>4</v>
      </c>
      <c r="K68" s="20"/>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3">
      <c r="B69" s="29">
        <f t="shared" si="7"/>
        <v>4018</v>
      </c>
      <c r="C69" s="4">
        <v>4</v>
      </c>
      <c r="D69" s="4">
        <v>2007</v>
      </c>
      <c r="E69" s="4">
        <v>11</v>
      </c>
      <c r="F69" s="40" t="s">
        <v>1</v>
      </c>
      <c r="G69" s="5">
        <v>18</v>
      </c>
      <c r="H69" s="7">
        <v>1121.9451999999999</v>
      </c>
      <c r="I69" s="20">
        <v>310832.58759999997</v>
      </c>
      <c r="J69" s="20" t="s">
        <v>4</v>
      </c>
      <c r="K69" s="20"/>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3">
      <c r="B70" s="29">
        <f t="shared" ref="B70:B101" si="12">C70*1000+G70</f>
        <v>2005</v>
      </c>
      <c r="C70" s="4">
        <v>2</v>
      </c>
      <c r="D70" s="4">
        <v>2006</v>
      </c>
      <c r="E70" s="4">
        <v>9</v>
      </c>
      <c r="F70" s="40" t="s">
        <v>1</v>
      </c>
      <c r="G70" s="5">
        <v>5</v>
      </c>
      <c r="H70" s="7">
        <v>785.48</v>
      </c>
      <c r="I70" s="20">
        <v>257183.48</v>
      </c>
      <c r="J70" s="20" t="s">
        <v>4</v>
      </c>
      <c r="K70" s="20"/>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3">
      <c r="B71" s="29">
        <f t="shared" si="12"/>
        <v>2010</v>
      </c>
      <c r="C71" s="4">
        <v>2</v>
      </c>
      <c r="D71" s="4">
        <v>2006</v>
      </c>
      <c r="E71" s="4">
        <v>11</v>
      </c>
      <c r="F71" s="40" t="s">
        <v>1</v>
      </c>
      <c r="G71" s="5">
        <v>10</v>
      </c>
      <c r="H71" s="7">
        <v>927.08159999999998</v>
      </c>
      <c r="I71" s="20">
        <v>326885.33600000001</v>
      </c>
      <c r="J71" s="20" t="s">
        <v>4</v>
      </c>
      <c r="K71" s="20"/>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3">
      <c r="B72" s="29">
        <f t="shared" si="12"/>
        <v>2022</v>
      </c>
      <c r="C72" s="4">
        <v>2</v>
      </c>
      <c r="D72" s="4">
        <v>2007</v>
      </c>
      <c r="E72" s="4">
        <v>1</v>
      </c>
      <c r="F72" s="40" t="s">
        <v>1</v>
      </c>
      <c r="G72" s="5">
        <v>22</v>
      </c>
      <c r="H72" s="7">
        <v>1109.2483999999999</v>
      </c>
      <c r="I72" s="20">
        <v>344568.74280000001</v>
      </c>
      <c r="J72" s="20" t="s">
        <v>4</v>
      </c>
      <c r="K72" s="20"/>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3">
      <c r="B73" s="29">
        <f t="shared" si="12"/>
        <v>2047</v>
      </c>
      <c r="C73" s="4">
        <v>2</v>
      </c>
      <c r="D73" s="4">
        <v>2007</v>
      </c>
      <c r="E73" s="4">
        <v>2</v>
      </c>
      <c r="F73" s="40" t="s">
        <v>1</v>
      </c>
      <c r="G73" s="5">
        <v>47</v>
      </c>
      <c r="H73" s="7">
        <v>649.79639999999995</v>
      </c>
      <c r="I73" s="20">
        <v>214631.68039999998</v>
      </c>
      <c r="J73" s="20" t="s">
        <v>4</v>
      </c>
      <c r="K73" s="20"/>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3">
      <c r="B74" s="29">
        <f t="shared" si="12"/>
        <v>2012</v>
      </c>
      <c r="C74" s="4">
        <v>2</v>
      </c>
      <c r="D74" s="4">
        <v>2007</v>
      </c>
      <c r="E74" s="4">
        <v>4</v>
      </c>
      <c r="F74" s="40" t="s">
        <v>1</v>
      </c>
      <c r="G74" s="5">
        <v>12</v>
      </c>
      <c r="H74" s="7">
        <v>785.48</v>
      </c>
      <c r="I74" s="20">
        <v>237207.67999999999</v>
      </c>
      <c r="J74" s="20" t="s">
        <v>4</v>
      </c>
      <c r="K74" s="20"/>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3">
      <c r="B75" s="29">
        <f t="shared" si="12"/>
        <v>3038</v>
      </c>
      <c r="C75" s="4">
        <v>3</v>
      </c>
      <c r="D75" s="4">
        <v>2007</v>
      </c>
      <c r="E75" s="12">
        <v>5</v>
      </c>
      <c r="F75" s="40" t="s">
        <v>1</v>
      </c>
      <c r="G75" s="4">
        <v>38</v>
      </c>
      <c r="H75" s="7">
        <v>1596.3536000000001</v>
      </c>
      <c r="I75" s="20">
        <v>464549.19040000002</v>
      </c>
      <c r="J75" s="20" t="s">
        <v>4</v>
      </c>
      <c r="K75" s="20"/>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3">
      <c r="B76" s="29">
        <f t="shared" si="12"/>
        <v>4030</v>
      </c>
      <c r="C76" s="4">
        <v>4</v>
      </c>
      <c r="D76" s="4">
        <v>2007</v>
      </c>
      <c r="E76" s="4">
        <v>11</v>
      </c>
      <c r="F76" s="40" t="s">
        <v>1</v>
      </c>
      <c r="G76" s="5">
        <v>30</v>
      </c>
      <c r="H76" s="7">
        <v>1121.9451999999999</v>
      </c>
      <c r="I76" s="20">
        <v>310577.03959999996</v>
      </c>
      <c r="J76" s="20" t="s">
        <v>4</v>
      </c>
      <c r="K76" s="20"/>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3">
      <c r="B77" s="29">
        <f t="shared" si="12"/>
        <v>3017</v>
      </c>
      <c r="C77" s="4">
        <v>3</v>
      </c>
      <c r="D77" s="4">
        <v>2007</v>
      </c>
      <c r="E77" s="12">
        <v>12</v>
      </c>
      <c r="F77" s="40" t="s">
        <v>1</v>
      </c>
      <c r="G77" s="4">
        <v>17</v>
      </c>
      <c r="H77" s="7">
        <v>743.40840000000003</v>
      </c>
      <c r="I77" s="20">
        <v>205098.2108</v>
      </c>
      <c r="J77" s="20" t="s">
        <v>4</v>
      </c>
      <c r="K77" s="20"/>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3">
      <c r="B78" s="29">
        <f t="shared" si="12"/>
        <v>1045</v>
      </c>
      <c r="C78" s="4">
        <v>1</v>
      </c>
      <c r="D78" s="4">
        <v>2004</v>
      </c>
      <c r="E78" s="4">
        <v>10</v>
      </c>
      <c r="F78" s="40" t="s">
        <v>1</v>
      </c>
      <c r="G78" s="5">
        <v>45</v>
      </c>
      <c r="H78" s="7">
        <v>756.21280000000002</v>
      </c>
      <c r="I78" s="20">
        <v>248525.11680000002</v>
      </c>
      <c r="J78" s="20" t="s">
        <v>4</v>
      </c>
      <c r="K78" s="20"/>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3">
      <c r="B79" s="29">
        <f t="shared" si="12"/>
        <v>2040</v>
      </c>
      <c r="C79" s="4">
        <v>2</v>
      </c>
      <c r="D79" s="4">
        <v>2006</v>
      </c>
      <c r="E79" s="4">
        <v>10</v>
      </c>
      <c r="F79" s="40" t="s">
        <v>1</v>
      </c>
      <c r="G79" s="5">
        <v>40</v>
      </c>
      <c r="H79" s="7">
        <v>649.79639999999995</v>
      </c>
      <c r="I79" s="20">
        <v>224463.86599999998</v>
      </c>
      <c r="J79" s="20" t="s">
        <v>4</v>
      </c>
      <c r="K79" s="20"/>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3">
      <c r="B80" s="29">
        <f t="shared" si="12"/>
        <v>2042</v>
      </c>
      <c r="C80" s="4">
        <v>2</v>
      </c>
      <c r="D80" s="4">
        <v>2006</v>
      </c>
      <c r="E80" s="4">
        <v>11</v>
      </c>
      <c r="F80" s="40" t="s">
        <v>1</v>
      </c>
      <c r="G80" s="5">
        <v>42</v>
      </c>
      <c r="H80" s="7">
        <v>785.48</v>
      </c>
      <c r="I80" s="20">
        <v>220606.28</v>
      </c>
      <c r="J80" s="20" t="s">
        <v>4</v>
      </c>
      <c r="K80" s="20"/>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3">
      <c r="B81" s="29">
        <f t="shared" si="12"/>
        <v>2048</v>
      </c>
      <c r="C81" s="4">
        <v>2</v>
      </c>
      <c r="D81" s="4">
        <v>2007</v>
      </c>
      <c r="E81" s="4">
        <v>3</v>
      </c>
      <c r="F81" s="40" t="s">
        <v>1</v>
      </c>
      <c r="G81" s="5">
        <v>48</v>
      </c>
      <c r="H81" s="7">
        <v>785.48</v>
      </c>
      <c r="I81" s="20">
        <v>220865</v>
      </c>
      <c r="J81" s="20" t="s">
        <v>4</v>
      </c>
      <c r="K81" s="20"/>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3">
      <c r="B82" s="29">
        <f t="shared" si="12"/>
        <v>3049</v>
      </c>
      <c r="C82" s="4">
        <v>3</v>
      </c>
      <c r="D82" s="4">
        <v>2007</v>
      </c>
      <c r="E82" s="12">
        <v>4</v>
      </c>
      <c r="F82" s="40" t="s">
        <v>1</v>
      </c>
      <c r="G82" s="4">
        <v>49</v>
      </c>
      <c r="H82" s="7">
        <v>1283.4528</v>
      </c>
      <c r="I82" s="20">
        <v>338181.18080000003</v>
      </c>
      <c r="J82" s="20" t="s">
        <v>4</v>
      </c>
      <c r="K82" s="20"/>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3">
      <c r="B83" s="29">
        <f t="shared" si="12"/>
        <v>1017</v>
      </c>
      <c r="C83" s="4">
        <v>1</v>
      </c>
      <c r="D83" s="4">
        <v>2005</v>
      </c>
      <c r="E83" s="4">
        <v>2</v>
      </c>
      <c r="F83" s="40" t="s">
        <v>1</v>
      </c>
      <c r="G83" s="5">
        <v>17</v>
      </c>
      <c r="H83" s="7">
        <v>1434.0927999999999</v>
      </c>
      <c r="I83" s="20">
        <v>432679.91199999995</v>
      </c>
      <c r="J83" s="20" t="s">
        <v>4</v>
      </c>
      <c r="K83" s="20"/>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3">
      <c r="B84" s="29">
        <f t="shared" si="12"/>
        <v>1039</v>
      </c>
      <c r="C84" s="4">
        <v>1</v>
      </c>
      <c r="D84" s="4">
        <v>2006</v>
      </c>
      <c r="E84" s="4">
        <v>6</v>
      </c>
      <c r="F84" s="40" t="s">
        <v>1</v>
      </c>
      <c r="G84" s="5">
        <v>39</v>
      </c>
      <c r="H84" s="7">
        <v>782.25200000000007</v>
      </c>
      <c r="I84" s="20">
        <v>196220.04800000001</v>
      </c>
      <c r="J84" s="20" t="s">
        <v>4</v>
      </c>
      <c r="K84" s="20"/>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3">
      <c r="B85" s="29">
        <f t="shared" si="12"/>
        <v>2049</v>
      </c>
      <c r="C85" s="4">
        <v>2</v>
      </c>
      <c r="D85" s="4">
        <v>2006</v>
      </c>
      <c r="E85" s="4">
        <v>11</v>
      </c>
      <c r="F85" s="40" t="s">
        <v>1</v>
      </c>
      <c r="G85" s="5">
        <v>49</v>
      </c>
      <c r="H85" s="7">
        <v>1288.6176</v>
      </c>
      <c r="I85" s="20">
        <v>323915.8112</v>
      </c>
      <c r="J85" s="20" t="s">
        <v>4</v>
      </c>
      <c r="K85" s="20"/>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3">
      <c r="B86" s="29">
        <f t="shared" si="12"/>
        <v>3054</v>
      </c>
      <c r="C86" s="4">
        <v>3</v>
      </c>
      <c r="D86" s="4">
        <v>2007</v>
      </c>
      <c r="E86" s="12">
        <v>5</v>
      </c>
      <c r="F86" s="40" t="s">
        <v>1</v>
      </c>
      <c r="G86" s="4">
        <v>54</v>
      </c>
      <c r="H86" s="7">
        <v>781.0684</v>
      </c>
      <c r="I86" s="20">
        <v>200719.01519999999</v>
      </c>
      <c r="J86" s="20" t="s">
        <v>4</v>
      </c>
      <c r="K86" s="20"/>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3">
      <c r="B87" s="29">
        <f t="shared" si="12"/>
        <v>3055</v>
      </c>
      <c r="C87" s="4">
        <v>3</v>
      </c>
      <c r="D87" s="4">
        <v>2007</v>
      </c>
      <c r="E87" s="12">
        <v>5</v>
      </c>
      <c r="F87" s="40" t="s">
        <v>1</v>
      </c>
      <c r="G87" s="4">
        <v>55</v>
      </c>
      <c r="H87" s="7">
        <v>1222.336</v>
      </c>
      <c r="I87" s="20">
        <v>380809.52</v>
      </c>
      <c r="J87" s="20" t="s">
        <v>4</v>
      </c>
      <c r="K87" s="20"/>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3">
      <c r="B88" s="29">
        <f t="shared" si="12"/>
        <v>3042</v>
      </c>
      <c r="C88" s="4">
        <v>3</v>
      </c>
      <c r="D88" s="4">
        <v>2007</v>
      </c>
      <c r="E88" s="12">
        <v>7</v>
      </c>
      <c r="F88" s="40" t="s">
        <v>1</v>
      </c>
      <c r="G88" s="4">
        <v>42</v>
      </c>
      <c r="H88" s="7">
        <v>781.0684</v>
      </c>
      <c r="I88" s="20">
        <v>213942.5624</v>
      </c>
      <c r="J88" s="20" t="s">
        <v>4</v>
      </c>
      <c r="K88" s="20"/>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3">
      <c r="B89" s="29">
        <f t="shared" si="12"/>
        <v>1038</v>
      </c>
      <c r="C89" s="4">
        <v>1</v>
      </c>
      <c r="D89" s="4">
        <v>2004</v>
      </c>
      <c r="E89" s="4">
        <v>8</v>
      </c>
      <c r="F89" s="40" t="s">
        <v>1</v>
      </c>
      <c r="G89" s="5">
        <v>38</v>
      </c>
      <c r="H89" s="7">
        <v>743.0856</v>
      </c>
      <c r="I89" s="20">
        <v>207581.42720000001</v>
      </c>
      <c r="J89" s="20" t="s">
        <v>4</v>
      </c>
      <c r="K89" s="20"/>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3">
      <c r="B90" s="29">
        <f t="shared" si="12"/>
        <v>2020</v>
      </c>
      <c r="C90" s="4">
        <v>2</v>
      </c>
      <c r="D90" s="4">
        <v>2006</v>
      </c>
      <c r="E90" s="4">
        <v>10</v>
      </c>
      <c r="F90" s="40" t="s">
        <v>1</v>
      </c>
      <c r="G90" s="5">
        <v>20</v>
      </c>
      <c r="H90" s="7">
        <v>785.48</v>
      </c>
      <c r="I90" s="20">
        <v>241671.52000000002</v>
      </c>
      <c r="J90" s="20" t="s">
        <v>4</v>
      </c>
      <c r="K90" s="20"/>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3">
      <c r="B91" s="29">
        <f t="shared" si="12"/>
        <v>2014</v>
      </c>
      <c r="C91" s="4">
        <v>2</v>
      </c>
      <c r="D91" s="4">
        <v>2007</v>
      </c>
      <c r="E91" s="4">
        <v>2</v>
      </c>
      <c r="F91" s="40" t="s">
        <v>1</v>
      </c>
      <c r="G91" s="5">
        <v>14</v>
      </c>
      <c r="H91" s="7">
        <v>1109.2483999999999</v>
      </c>
      <c r="I91" s="20">
        <v>336695.2524</v>
      </c>
      <c r="J91" s="20" t="s">
        <v>4</v>
      </c>
      <c r="K91" s="20"/>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3">
      <c r="B92" s="29">
        <f t="shared" si="12"/>
        <v>3001</v>
      </c>
      <c r="C92" s="4">
        <v>3</v>
      </c>
      <c r="D92" s="5">
        <v>2007</v>
      </c>
      <c r="E92" s="12">
        <v>8</v>
      </c>
      <c r="F92" s="40" t="s">
        <v>1</v>
      </c>
      <c r="G92" s="4">
        <v>1</v>
      </c>
      <c r="H92" s="7">
        <v>579.74879999999996</v>
      </c>
      <c r="I92" s="20">
        <v>171262.6544</v>
      </c>
      <c r="J92" s="20" t="s">
        <v>4</v>
      </c>
      <c r="K92" s="20"/>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3">
      <c r="B93" s="29">
        <f t="shared" si="12"/>
        <v>3043</v>
      </c>
      <c r="C93" s="4">
        <v>3</v>
      </c>
      <c r="D93" s="4">
        <v>2007</v>
      </c>
      <c r="E93" s="12">
        <v>11</v>
      </c>
      <c r="F93" s="40" t="s">
        <v>1</v>
      </c>
      <c r="G93" s="4">
        <v>43</v>
      </c>
      <c r="H93" s="7">
        <v>1128.4012</v>
      </c>
      <c r="I93" s="20">
        <v>299159.1384</v>
      </c>
      <c r="J93" s="20" t="s">
        <v>4</v>
      </c>
      <c r="K93" s="20"/>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3">
      <c r="B94" s="29">
        <f t="shared" si="12"/>
        <v>2016</v>
      </c>
      <c r="C94" s="4">
        <v>2</v>
      </c>
      <c r="D94" s="4">
        <v>2007</v>
      </c>
      <c r="E94" s="4">
        <v>3</v>
      </c>
      <c r="F94" s="40" t="s">
        <v>1</v>
      </c>
      <c r="G94" s="5">
        <v>16</v>
      </c>
      <c r="H94" s="7">
        <v>701.65959999999995</v>
      </c>
      <c r="I94" s="20">
        <v>212265.66799999998</v>
      </c>
      <c r="J94" s="20" t="s">
        <v>4</v>
      </c>
      <c r="K94" s="20"/>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3">
      <c r="B95" s="29">
        <f t="shared" si="12"/>
        <v>4049</v>
      </c>
      <c r="C95" s="4">
        <v>4</v>
      </c>
      <c r="D95" s="4">
        <v>2008</v>
      </c>
      <c r="E95" s="4">
        <v>1</v>
      </c>
      <c r="F95" s="40" t="s">
        <v>1</v>
      </c>
      <c r="G95" s="5">
        <v>49</v>
      </c>
      <c r="H95" s="7">
        <v>1336.93</v>
      </c>
      <c r="I95" s="20">
        <v>388515.14</v>
      </c>
      <c r="J95" s="20" t="s">
        <v>4</v>
      </c>
      <c r="K95" s="20"/>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3">
      <c r="B96" s="29">
        <f t="shared" si="12"/>
        <v>4022</v>
      </c>
      <c r="C96" s="4">
        <v>4</v>
      </c>
      <c r="D96" s="4">
        <v>2007</v>
      </c>
      <c r="E96" s="4">
        <v>8</v>
      </c>
      <c r="F96" s="40" t="s">
        <v>1</v>
      </c>
      <c r="G96" s="5">
        <v>22</v>
      </c>
      <c r="H96" s="7">
        <v>794.51840000000004</v>
      </c>
      <c r="I96" s="20">
        <v>263790.81440000003</v>
      </c>
      <c r="J96" s="20" t="s">
        <v>4</v>
      </c>
      <c r="K96" s="20"/>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3">
      <c r="B97" s="29">
        <f t="shared" si="12"/>
        <v>3059</v>
      </c>
      <c r="C97" s="4">
        <v>3</v>
      </c>
      <c r="D97" s="4">
        <v>2007</v>
      </c>
      <c r="E97" s="12">
        <v>6</v>
      </c>
      <c r="F97" s="40" t="s">
        <v>1</v>
      </c>
      <c r="G97" s="4">
        <v>59</v>
      </c>
      <c r="H97" s="7">
        <v>1171.5488</v>
      </c>
      <c r="I97" s="20">
        <v>367976.45760000002</v>
      </c>
      <c r="J97" s="20" t="s">
        <v>4</v>
      </c>
      <c r="K97" s="20"/>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3">
      <c r="B98" s="29">
        <f t="shared" si="12"/>
        <v>4034</v>
      </c>
      <c r="C98" s="4">
        <v>4</v>
      </c>
      <c r="D98" s="4">
        <v>2007</v>
      </c>
      <c r="E98" s="4">
        <v>10</v>
      </c>
      <c r="F98" s="40" t="s">
        <v>1</v>
      </c>
      <c r="G98" s="5">
        <v>34</v>
      </c>
      <c r="H98" s="7">
        <v>794.51840000000004</v>
      </c>
      <c r="I98" s="20">
        <v>243052.59039999999</v>
      </c>
      <c r="J98" s="20" t="s">
        <v>4</v>
      </c>
      <c r="K98" s="20"/>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3">
      <c r="B99" s="29">
        <f t="shared" si="12"/>
        <v>5027</v>
      </c>
      <c r="C99" s="4">
        <v>5</v>
      </c>
      <c r="D99" s="4">
        <v>2007</v>
      </c>
      <c r="E99" s="4">
        <v>11</v>
      </c>
      <c r="F99" s="40" t="s">
        <v>1</v>
      </c>
      <c r="G99" s="5">
        <v>27</v>
      </c>
      <c r="H99" s="7">
        <v>798.28440000000001</v>
      </c>
      <c r="I99" s="20">
        <v>269075.30160000001</v>
      </c>
      <c r="J99" s="20" t="s">
        <v>4</v>
      </c>
      <c r="K99" s="20"/>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3">
      <c r="B100" s="29">
        <f t="shared" si="12"/>
        <v>5028</v>
      </c>
      <c r="C100" s="4">
        <v>5</v>
      </c>
      <c r="D100" s="4">
        <v>2007</v>
      </c>
      <c r="E100" s="4">
        <v>11</v>
      </c>
      <c r="F100" s="40" t="s">
        <v>1</v>
      </c>
      <c r="G100" s="5">
        <v>28</v>
      </c>
      <c r="H100" s="7">
        <v>798.28440000000001</v>
      </c>
      <c r="I100" s="20">
        <v>223577.32</v>
      </c>
      <c r="J100" s="20" t="s">
        <v>4</v>
      </c>
      <c r="K100" s="20"/>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3">
      <c r="B101" s="29">
        <f t="shared" si="12"/>
        <v>2026</v>
      </c>
      <c r="C101" s="4">
        <v>2</v>
      </c>
      <c r="D101" s="4">
        <v>2006</v>
      </c>
      <c r="E101" s="4">
        <v>9</v>
      </c>
      <c r="F101" s="40" t="s">
        <v>1</v>
      </c>
      <c r="G101" s="5">
        <v>26</v>
      </c>
      <c r="H101" s="7">
        <v>649.79639999999995</v>
      </c>
      <c r="I101" s="20">
        <v>198075.992</v>
      </c>
      <c r="J101" s="20" t="s">
        <v>4</v>
      </c>
      <c r="K101" s="20"/>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3">
      <c r="B102" s="29">
        <f t="shared" ref="B102:B133" si="15">C102*1000+G102</f>
        <v>3022</v>
      </c>
      <c r="C102" s="4">
        <v>3</v>
      </c>
      <c r="D102" s="4">
        <v>2007</v>
      </c>
      <c r="E102" s="12">
        <v>5</v>
      </c>
      <c r="F102" s="40" t="s">
        <v>1</v>
      </c>
      <c r="G102" s="4">
        <v>22</v>
      </c>
      <c r="H102" s="7">
        <v>1137.4395999999999</v>
      </c>
      <c r="I102" s="20">
        <v>354553.23239999998</v>
      </c>
      <c r="J102" s="20" t="s">
        <v>4</v>
      </c>
      <c r="K102" s="20"/>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3">
      <c r="B103" s="29">
        <f t="shared" si="15"/>
        <v>2024</v>
      </c>
      <c r="C103" s="4">
        <v>2</v>
      </c>
      <c r="D103" s="4">
        <v>2005</v>
      </c>
      <c r="E103" s="4">
        <v>6</v>
      </c>
      <c r="F103" s="40" t="s">
        <v>1</v>
      </c>
      <c r="G103" s="5">
        <v>24</v>
      </c>
      <c r="H103" s="7">
        <v>1604.7463999999998</v>
      </c>
      <c r="I103" s="20">
        <v>456919.45599999995</v>
      </c>
      <c r="J103" s="20" t="s">
        <v>4</v>
      </c>
      <c r="K103" s="20"/>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3">
      <c r="B104" s="29">
        <f t="shared" si="15"/>
        <v>3003</v>
      </c>
      <c r="C104" s="4">
        <v>3</v>
      </c>
      <c r="D104" s="4">
        <v>2007</v>
      </c>
      <c r="E104" s="12">
        <v>11</v>
      </c>
      <c r="F104" s="40" t="s">
        <v>1</v>
      </c>
      <c r="G104" s="4">
        <v>3</v>
      </c>
      <c r="H104" s="7">
        <v>675.18999999999994</v>
      </c>
      <c r="I104" s="20">
        <v>233142.8</v>
      </c>
      <c r="J104" s="20" t="s">
        <v>4</v>
      </c>
      <c r="K104" s="20"/>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3">
      <c r="B105" s="29">
        <f t="shared" si="15"/>
        <v>2011</v>
      </c>
      <c r="C105" s="4">
        <v>2</v>
      </c>
      <c r="D105" s="4">
        <v>2007</v>
      </c>
      <c r="E105" s="4">
        <v>1</v>
      </c>
      <c r="F105" s="40" t="s">
        <v>1</v>
      </c>
      <c r="G105" s="5">
        <v>11</v>
      </c>
      <c r="H105" s="7">
        <v>649.68880000000001</v>
      </c>
      <c r="I105" s="20">
        <v>225401.6152</v>
      </c>
      <c r="J105" s="20" t="s">
        <v>4</v>
      </c>
      <c r="K105" s="20"/>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3">
      <c r="B106" s="29">
        <f t="shared" si="15"/>
        <v>2028</v>
      </c>
      <c r="C106" s="4">
        <v>2</v>
      </c>
      <c r="D106" s="4">
        <v>2007</v>
      </c>
      <c r="E106" s="4">
        <v>4</v>
      </c>
      <c r="F106" s="40" t="s">
        <v>1</v>
      </c>
      <c r="G106" s="5">
        <v>28</v>
      </c>
      <c r="H106" s="7">
        <v>785.48</v>
      </c>
      <c r="I106" s="20">
        <v>195153.16</v>
      </c>
      <c r="J106" s="20" t="s">
        <v>4</v>
      </c>
      <c r="K106" s="20"/>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3">
      <c r="B107" s="29">
        <f t="shared" si="15"/>
        <v>3028</v>
      </c>
      <c r="C107" s="4">
        <v>3</v>
      </c>
      <c r="D107" s="4">
        <v>2007</v>
      </c>
      <c r="E107" s="12">
        <v>7</v>
      </c>
      <c r="F107" s="40" t="s">
        <v>1</v>
      </c>
      <c r="G107" s="4">
        <v>28</v>
      </c>
      <c r="H107" s="7">
        <v>781.0684</v>
      </c>
      <c r="I107" s="20">
        <v>206631.81</v>
      </c>
      <c r="J107" s="20" t="s">
        <v>4</v>
      </c>
      <c r="K107" s="20"/>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3">
      <c r="B108" s="29">
        <f t="shared" si="15"/>
        <v>3036</v>
      </c>
      <c r="C108" s="4">
        <v>3</v>
      </c>
      <c r="D108" s="4">
        <v>2007</v>
      </c>
      <c r="E108" s="12">
        <v>10</v>
      </c>
      <c r="F108" s="40" t="s">
        <v>1</v>
      </c>
      <c r="G108" s="4">
        <v>36</v>
      </c>
      <c r="H108" s="7">
        <v>1127.7556</v>
      </c>
      <c r="I108" s="20">
        <v>358525.59239999996</v>
      </c>
      <c r="J108" s="20" t="s">
        <v>4</v>
      </c>
      <c r="K108" s="20"/>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3">
      <c r="B109" s="29">
        <f t="shared" si="15"/>
        <v>4010</v>
      </c>
      <c r="C109" s="4">
        <v>4</v>
      </c>
      <c r="D109" s="4">
        <v>2007</v>
      </c>
      <c r="E109" s="4">
        <v>11</v>
      </c>
      <c r="F109" s="40" t="s">
        <v>1</v>
      </c>
      <c r="G109" s="5">
        <v>10</v>
      </c>
      <c r="H109" s="7">
        <v>794.51840000000004</v>
      </c>
      <c r="I109" s="20">
        <v>223917.33600000001</v>
      </c>
      <c r="J109" s="20" t="s">
        <v>4</v>
      </c>
      <c r="K109" s="20"/>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3">
      <c r="B110" s="29">
        <f t="shared" si="15"/>
        <v>4011</v>
      </c>
      <c r="C110" s="4">
        <v>4</v>
      </c>
      <c r="D110" s="4">
        <v>2007</v>
      </c>
      <c r="E110" s="4">
        <v>11</v>
      </c>
      <c r="F110" s="40" t="s">
        <v>1</v>
      </c>
      <c r="G110" s="5">
        <v>11</v>
      </c>
      <c r="H110" s="7">
        <v>794.51840000000004</v>
      </c>
      <c r="I110" s="20">
        <v>201518.89440000002</v>
      </c>
      <c r="J110" s="20" t="s">
        <v>4</v>
      </c>
      <c r="K110" s="20"/>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3">
      <c r="B111" s="29">
        <f t="shared" si="15"/>
        <v>3035</v>
      </c>
      <c r="C111" s="4">
        <v>3</v>
      </c>
      <c r="D111" s="4">
        <v>2007</v>
      </c>
      <c r="E111" s="12">
        <v>12</v>
      </c>
      <c r="F111" s="40" t="s">
        <v>1</v>
      </c>
      <c r="G111" s="4">
        <v>35</v>
      </c>
      <c r="H111" s="7">
        <v>781.0684</v>
      </c>
      <c r="I111" s="20">
        <v>269278.57199999999</v>
      </c>
      <c r="J111" s="20" t="s">
        <v>4</v>
      </c>
      <c r="K111" s="20"/>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3">
      <c r="B112" s="29">
        <f t="shared" si="15"/>
        <v>3037</v>
      </c>
      <c r="C112" s="4">
        <v>3</v>
      </c>
      <c r="D112" s="4">
        <v>2007</v>
      </c>
      <c r="E112" s="12">
        <v>12</v>
      </c>
      <c r="F112" s="40" t="s">
        <v>1</v>
      </c>
      <c r="G112" s="4">
        <v>37</v>
      </c>
      <c r="H112" s="7">
        <v>720.81239999999991</v>
      </c>
      <c r="I112" s="20">
        <v>204808.16039999996</v>
      </c>
      <c r="J112" s="20" t="s">
        <v>4</v>
      </c>
      <c r="K112" s="20"/>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3">
      <c r="B113" s="29">
        <f t="shared" si="15"/>
        <v>2032</v>
      </c>
      <c r="C113" s="4">
        <v>2</v>
      </c>
      <c r="D113" s="4">
        <v>2006</v>
      </c>
      <c r="E113" s="4">
        <v>8</v>
      </c>
      <c r="F113" s="40" t="s">
        <v>1</v>
      </c>
      <c r="G113" s="5">
        <v>32</v>
      </c>
      <c r="H113" s="7">
        <v>927.83479999999997</v>
      </c>
      <c r="I113" s="20">
        <v>306878.45759999997</v>
      </c>
      <c r="J113" s="20" t="s">
        <v>4</v>
      </c>
      <c r="K113" s="20"/>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3">
      <c r="B114" s="29">
        <f t="shared" si="15"/>
        <v>2018</v>
      </c>
      <c r="C114" s="4">
        <v>2</v>
      </c>
      <c r="D114" s="4">
        <v>2007</v>
      </c>
      <c r="E114" s="4">
        <v>2</v>
      </c>
      <c r="F114" s="40" t="s">
        <v>1</v>
      </c>
      <c r="G114" s="5">
        <v>18</v>
      </c>
      <c r="H114" s="7">
        <v>927.83479999999997</v>
      </c>
      <c r="I114" s="20">
        <v>275394.24839999998</v>
      </c>
      <c r="J114" s="20" t="s">
        <v>4</v>
      </c>
      <c r="K114" s="20"/>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3">
      <c r="B115" s="29">
        <f t="shared" si="15"/>
        <v>2035</v>
      </c>
      <c r="C115" s="4">
        <v>2</v>
      </c>
      <c r="D115" s="4">
        <v>2007</v>
      </c>
      <c r="E115" s="4">
        <v>5</v>
      </c>
      <c r="F115" s="40" t="s">
        <v>1</v>
      </c>
      <c r="G115" s="5">
        <v>35</v>
      </c>
      <c r="H115" s="7">
        <v>785.48</v>
      </c>
      <c r="I115" s="20">
        <v>192092.24</v>
      </c>
      <c r="J115" s="20" t="s">
        <v>4</v>
      </c>
      <c r="K115" s="20"/>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3">
      <c r="B116" s="29">
        <f t="shared" si="15"/>
        <v>5025</v>
      </c>
      <c r="C116" s="4">
        <v>5</v>
      </c>
      <c r="D116" s="4">
        <v>2008</v>
      </c>
      <c r="E116" s="4">
        <v>12</v>
      </c>
      <c r="F116" s="40" t="s">
        <v>1</v>
      </c>
      <c r="G116" s="5">
        <v>25</v>
      </c>
      <c r="H116" s="7">
        <v>618.16200000000003</v>
      </c>
      <c r="I116" s="20">
        <v>165430.28200000001</v>
      </c>
      <c r="J116" s="20" t="s">
        <v>4</v>
      </c>
      <c r="K116" s="20"/>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3">
      <c r="B117" s="29">
        <f t="shared" si="15"/>
        <v>2029</v>
      </c>
      <c r="C117" s="4">
        <v>2</v>
      </c>
      <c r="D117" s="4">
        <v>2006</v>
      </c>
      <c r="E117" s="4">
        <v>9</v>
      </c>
      <c r="F117" s="40" t="s">
        <v>1</v>
      </c>
      <c r="G117" s="5">
        <v>29</v>
      </c>
      <c r="H117" s="7">
        <v>1109.2483999999999</v>
      </c>
      <c r="I117" s="20">
        <v>310223.29079999996</v>
      </c>
      <c r="J117" s="20" t="s">
        <v>4</v>
      </c>
      <c r="K117" s="20"/>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3">
      <c r="B118" s="29">
        <f t="shared" si="15"/>
        <v>3007</v>
      </c>
      <c r="C118" s="4">
        <v>3</v>
      </c>
      <c r="D118" s="4">
        <v>2006</v>
      </c>
      <c r="E118" s="12">
        <v>10</v>
      </c>
      <c r="F118" s="40" t="s">
        <v>1</v>
      </c>
      <c r="G118" s="4">
        <v>7</v>
      </c>
      <c r="H118" s="7">
        <v>720.70479999999998</v>
      </c>
      <c r="I118" s="20">
        <v>231552.32559999998</v>
      </c>
      <c r="J118" s="20" t="s">
        <v>4</v>
      </c>
      <c r="K118" s="20"/>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3">
      <c r="B119" s="29">
        <f t="shared" si="15"/>
        <v>3030</v>
      </c>
      <c r="C119" s="4">
        <v>3</v>
      </c>
      <c r="D119" s="4">
        <v>2006</v>
      </c>
      <c r="E119" s="12">
        <v>10</v>
      </c>
      <c r="F119" s="40" t="s">
        <v>1</v>
      </c>
      <c r="G119" s="4">
        <v>30</v>
      </c>
      <c r="H119" s="7">
        <v>720.81239999999991</v>
      </c>
      <c r="I119" s="20">
        <v>215774.28439999997</v>
      </c>
      <c r="J119" s="20" t="s">
        <v>4</v>
      </c>
      <c r="K119" s="20"/>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3">
      <c r="B120" s="29">
        <f t="shared" si="15"/>
        <v>2003</v>
      </c>
      <c r="C120" s="4">
        <v>2</v>
      </c>
      <c r="D120" s="4">
        <v>2006</v>
      </c>
      <c r="E120" s="4">
        <v>12</v>
      </c>
      <c r="F120" s="40" t="s">
        <v>1</v>
      </c>
      <c r="G120" s="5">
        <v>3</v>
      </c>
      <c r="H120" s="7">
        <v>927.08159999999998</v>
      </c>
      <c r="I120" s="20">
        <v>289727.99040000001</v>
      </c>
      <c r="J120" s="20" t="s">
        <v>4</v>
      </c>
      <c r="K120" s="20"/>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3">
      <c r="B121" s="29">
        <f t="shared" si="15"/>
        <v>5039</v>
      </c>
      <c r="C121" s="4">
        <v>5</v>
      </c>
      <c r="D121" s="4">
        <v>2008</v>
      </c>
      <c r="E121" s="4">
        <v>5</v>
      </c>
      <c r="F121" s="40" t="s">
        <v>1</v>
      </c>
      <c r="G121" s="5">
        <v>39</v>
      </c>
      <c r="H121" s="7">
        <v>798.28440000000001</v>
      </c>
      <c r="I121" s="20">
        <v>195874.94399999999</v>
      </c>
      <c r="J121" s="20" t="s">
        <v>4</v>
      </c>
      <c r="K121" s="20"/>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3">
      <c r="B122" s="29">
        <f t="shared" si="15"/>
        <v>5030</v>
      </c>
      <c r="C122" s="4">
        <v>5</v>
      </c>
      <c r="D122" s="4">
        <v>2010</v>
      </c>
      <c r="E122" s="4">
        <v>5</v>
      </c>
      <c r="F122" s="40" t="s">
        <v>1</v>
      </c>
      <c r="G122" s="5">
        <v>30</v>
      </c>
      <c r="H122" s="7">
        <v>1057.9232</v>
      </c>
      <c r="I122" s="20">
        <v>357538.19519999996</v>
      </c>
      <c r="J122" s="20" t="s">
        <v>4</v>
      </c>
      <c r="K122" s="20"/>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3">
      <c r="B123" s="29">
        <f t="shared" si="15"/>
        <v>3041</v>
      </c>
      <c r="C123" s="4">
        <v>3</v>
      </c>
      <c r="D123" s="4">
        <v>2008</v>
      </c>
      <c r="E123" s="12">
        <v>1</v>
      </c>
      <c r="F123" s="40" t="s">
        <v>1</v>
      </c>
      <c r="G123" s="4">
        <v>41</v>
      </c>
      <c r="H123" s="7">
        <v>781.0684</v>
      </c>
      <c r="I123" s="20">
        <v>239248.7512</v>
      </c>
      <c r="J123" s="20" t="s">
        <v>4</v>
      </c>
      <c r="K123" s="20"/>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3">
      <c r="B124" s="29">
        <f t="shared" si="15"/>
        <v>2057</v>
      </c>
      <c r="C124" s="4">
        <v>2</v>
      </c>
      <c r="D124" s="4">
        <v>2006</v>
      </c>
      <c r="E124" s="4">
        <v>9</v>
      </c>
      <c r="F124" s="41" t="s">
        <v>1</v>
      </c>
      <c r="G124" s="5">
        <v>57</v>
      </c>
      <c r="H124" s="7">
        <v>1396.8632</v>
      </c>
      <c r="I124" s="20">
        <v>382277.14880000002</v>
      </c>
      <c r="J124" s="20" t="s">
        <v>4</v>
      </c>
      <c r="K124" s="20"/>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3">
      <c r="B125" s="29">
        <f t="shared" si="15"/>
        <v>4028</v>
      </c>
      <c r="C125" s="4">
        <v>4</v>
      </c>
      <c r="D125" s="4">
        <v>2007</v>
      </c>
      <c r="E125" s="4">
        <v>2</v>
      </c>
      <c r="F125" s="40" t="s">
        <v>1</v>
      </c>
      <c r="G125" s="5">
        <v>28</v>
      </c>
      <c r="H125" s="7">
        <v>794.51840000000004</v>
      </c>
      <c r="I125" s="20">
        <v>248422.66399999999</v>
      </c>
      <c r="J125" s="20" t="s">
        <v>4</v>
      </c>
      <c r="K125" s="20"/>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3">
      <c r="B126" s="29">
        <f t="shared" si="15"/>
        <v>3032</v>
      </c>
      <c r="C126" s="4">
        <v>3</v>
      </c>
      <c r="D126" s="4">
        <v>2007</v>
      </c>
      <c r="E126" s="12">
        <v>8</v>
      </c>
      <c r="F126" s="40" t="s">
        <v>1</v>
      </c>
      <c r="G126" s="4">
        <v>32</v>
      </c>
      <c r="H126" s="7">
        <v>923.20799999999997</v>
      </c>
      <c r="I126" s="20">
        <v>242740.65599999999</v>
      </c>
      <c r="J126" s="20" t="s">
        <v>4</v>
      </c>
      <c r="K126" s="20"/>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3">
      <c r="B127" s="29">
        <f t="shared" si="15"/>
        <v>3013</v>
      </c>
      <c r="C127" s="4">
        <v>3</v>
      </c>
      <c r="D127" s="4">
        <v>2007</v>
      </c>
      <c r="E127" s="12">
        <v>8</v>
      </c>
      <c r="F127" s="40" t="s">
        <v>1</v>
      </c>
      <c r="G127" s="4">
        <v>13</v>
      </c>
      <c r="H127" s="7">
        <v>781.0684</v>
      </c>
      <c r="I127" s="20">
        <v>253025.77720000001</v>
      </c>
      <c r="J127" s="20" t="s">
        <v>4</v>
      </c>
      <c r="K127" s="20"/>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3">
      <c r="B128" s="29">
        <f t="shared" si="15"/>
        <v>1040</v>
      </c>
      <c r="C128" s="4">
        <v>1</v>
      </c>
      <c r="D128" s="4">
        <v>2006</v>
      </c>
      <c r="E128" s="4">
        <v>4</v>
      </c>
      <c r="F128" s="40" t="s">
        <v>1</v>
      </c>
      <c r="G128" s="5">
        <v>40</v>
      </c>
      <c r="H128" s="7">
        <v>782.25200000000007</v>
      </c>
      <c r="I128" s="20">
        <v>234172.38800000004</v>
      </c>
      <c r="J128" s="20" t="s">
        <v>4</v>
      </c>
      <c r="K128" s="20"/>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3">
      <c r="B129" s="29">
        <f t="shared" si="15"/>
        <v>4031</v>
      </c>
      <c r="C129" s="4">
        <v>4</v>
      </c>
      <c r="D129" s="4">
        <v>2007</v>
      </c>
      <c r="E129" s="4">
        <v>6</v>
      </c>
      <c r="F129" s="40" t="s">
        <v>1</v>
      </c>
      <c r="G129" s="5">
        <v>31</v>
      </c>
      <c r="H129" s="7">
        <v>733.18639999999994</v>
      </c>
      <c r="I129" s="20">
        <v>200678.75119999997</v>
      </c>
      <c r="J129" s="20" t="s">
        <v>4</v>
      </c>
      <c r="K129" s="20"/>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3">
      <c r="B130" s="29">
        <f t="shared" si="15"/>
        <v>4019</v>
      </c>
      <c r="C130" s="4">
        <v>4</v>
      </c>
      <c r="D130" s="4">
        <v>2007</v>
      </c>
      <c r="E130" s="4">
        <v>12</v>
      </c>
      <c r="F130" s="40" t="s">
        <v>1</v>
      </c>
      <c r="G130" s="5">
        <v>19</v>
      </c>
      <c r="H130" s="7">
        <v>733.18639999999994</v>
      </c>
      <c r="I130" s="20">
        <v>226578.51199999999</v>
      </c>
      <c r="J130" s="20" t="s">
        <v>4</v>
      </c>
      <c r="K130" s="20"/>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3">
      <c r="B131" s="29">
        <f t="shared" si="15"/>
        <v>4029</v>
      </c>
      <c r="C131" s="4">
        <v>4</v>
      </c>
      <c r="D131" s="4">
        <v>2007</v>
      </c>
      <c r="E131" s="4">
        <v>11</v>
      </c>
      <c r="F131" s="40" t="s">
        <v>1</v>
      </c>
      <c r="G131" s="5">
        <v>29</v>
      </c>
      <c r="H131" s="7">
        <v>794.51840000000004</v>
      </c>
      <c r="I131" s="20">
        <v>200148.89440000002</v>
      </c>
      <c r="J131" s="20" t="s">
        <v>4</v>
      </c>
      <c r="K131" s="20"/>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3">
      <c r="B132" s="29">
        <f t="shared" si="15"/>
        <v>1021</v>
      </c>
      <c r="C132" s="4">
        <v>1</v>
      </c>
      <c r="D132" s="4">
        <v>2004</v>
      </c>
      <c r="E132" s="4">
        <v>10</v>
      </c>
      <c r="F132" s="40" t="s">
        <v>1</v>
      </c>
      <c r="G132" s="5">
        <v>21</v>
      </c>
      <c r="H132" s="7">
        <v>756.21280000000002</v>
      </c>
      <c r="I132" s="20">
        <v>218585.92480000001</v>
      </c>
      <c r="J132" s="20" t="s">
        <v>4</v>
      </c>
      <c r="K132" s="20"/>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3">
      <c r="B133" s="29">
        <f t="shared" si="15"/>
        <v>1006</v>
      </c>
      <c r="C133" s="4">
        <v>1</v>
      </c>
      <c r="D133" s="4">
        <v>2005</v>
      </c>
      <c r="E133" s="4">
        <v>8</v>
      </c>
      <c r="F133" s="40" t="s">
        <v>1</v>
      </c>
      <c r="G133" s="5">
        <v>6</v>
      </c>
      <c r="H133" s="7">
        <v>736.62959999999987</v>
      </c>
      <c r="I133" s="20">
        <v>198841.69519999996</v>
      </c>
      <c r="J133" s="20" t="s">
        <v>4</v>
      </c>
      <c r="K133" s="20"/>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3">
      <c r="B134" s="29">
        <f t="shared" ref="B134:B165" si="18">C134*1000+G134</f>
        <v>2034</v>
      </c>
      <c r="C134" s="4">
        <v>2</v>
      </c>
      <c r="D134" s="4">
        <v>2007</v>
      </c>
      <c r="E134" s="4">
        <v>7</v>
      </c>
      <c r="F134" s="40" t="s">
        <v>1</v>
      </c>
      <c r="G134" s="5">
        <v>34</v>
      </c>
      <c r="H134" s="7">
        <v>785.48</v>
      </c>
      <c r="I134" s="20">
        <v>252927.84</v>
      </c>
      <c r="J134" s="20" t="s">
        <v>4</v>
      </c>
      <c r="K134" s="20"/>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3">
      <c r="B135" s="29">
        <f t="shared" si="18"/>
        <v>3021</v>
      </c>
      <c r="C135" s="4">
        <v>3</v>
      </c>
      <c r="D135" s="4">
        <v>2007</v>
      </c>
      <c r="E135" s="12">
        <v>7</v>
      </c>
      <c r="F135" s="40" t="s">
        <v>1</v>
      </c>
      <c r="G135" s="4">
        <v>21</v>
      </c>
      <c r="H135" s="7">
        <v>781.0684</v>
      </c>
      <c r="I135" s="20">
        <v>225290.22039999999</v>
      </c>
      <c r="J135" s="20" t="s">
        <v>4</v>
      </c>
      <c r="K135" s="20"/>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3">
      <c r="B136" s="29">
        <f t="shared" si="18"/>
        <v>5021</v>
      </c>
      <c r="C136" s="4">
        <v>5</v>
      </c>
      <c r="D136" s="4">
        <v>2008</v>
      </c>
      <c r="E136" s="4">
        <v>12</v>
      </c>
      <c r="F136" s="40" t="s">
        <v>1</v>
      </c>
      <c r="G136" s="5">
        <v>21</v>
      </c>
      <c r="H136" s="7">
        <v>798.28440000000001</v>
      </c>
      <c r="I136" s="20">
        <v>234750.58600000001</v>
      </c>
      <c r="J136" s="20" t="s">
        <v>4</v>
      </c>
      <c r="K136" s="20"/>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3">
      <c r="B137" s="29">
        <f t="shared" si="18"/>
        <v>5022</v>
      </c>
      <c r="C137" s="4">
        <v>5</v>
      </c>
      <c r="D137" s="4">
        <v>2008</v>
      </c>
      <c r="E137" s="4">
        <v>12</v>
      </c>
      <c r="F137" s="40" t="s">
        <v>1</v>
      </c>
      <c r="G137" s="5">
        <v>22</v>
      </c>
      <c r="H137" s="7">
        <v>798.28440000000001</v>
      </c>
      <c r="I137" s="20">
        <v>287466.41159999999</v>
      </c>
      <c r="J137" s="20" t="s">
        <v>4</v>
      </c>
      <c r="K137" s="20"/>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3">
      <c r="B138" s="29">
        <f t="shared" si="18"/>
        <v>1044</v>
      </c>
      <c r="C138" s="4">
        <v>1</v>
      </c>
      <c r="D138" s="4">
        <v>2004</v>
      </c>
      <c r="E138" s="4">
        <v>6</v>
      </c>
      <c r="F138" s="40" t="s">
        <v>1</v>
      </c>
      <c r="G138" s="5">
        <v>44</v>
      </c>
      <c r="H138" s="7">
        <v>827.87439999999992</v>
      </c>
      <c r="I138" s="20">
        <v>229464.71119999999</v>
      </c>
      <c r="J138" s="20" t="s">
        <v>4</v>
      </c>
      <c r="K138" s="20"/>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3">
      <c r="B139" s="29">
        <f t="shared" si="18"/>
        <v>1043</v>
      </c>
      <c r="C139" s="4">
        <v>1</v>
      </c>
      <c r="D139" s="4">
        <v>2004</v>
      </c>
      <c r="E139" s="4">
        <v>6</v>
      </c>
      <c r="F139" s="40" t="s">
        <v>1</v>
      </c>
      <c r="G139" s="5">
        <v>43</v>
      </c>
      <c r="H139" s="7">
        <v>1160.3584000000001</v>
      </c>
      <c r="I139" s="20">
        <v>377313.5552</v>
      </c>
      <c r="J139" s="20" t="s">
        <v>4</v>
      </c>
      <c r="K139" s="20"/>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3">
      <c r="B140" s="29">
        <f t="shared" si="18"/>
        <v>1027</v>
      </c>
      <c r="C140" s="4">
        <v>1</v>
      </c>
      <c r="D140" s="4">
        <v>2005</v>
      </c>
      <c r="E140" s="4">
        <v>8</v>
      </c>
      <c r="F140" s="40" t="s">
        <v>1</v>
      </c>
      <c r="G140" s="5">
        <v>27</v>
      </c>
      <c r="H140" s="7">
        <v>827.87439999999992</v>
      </c>
      <c r="I140" s="20">
        <v>276759.18</v>
      </c>
      <c r="J140" s="20" t="s">
        <v>4</v>
      </c>
      <c r="K140" s="20"/>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3">
      <c r="B141" s="29">
        <f t="shared" si="18"/>
        <v>2023</v>
      </c>
      <c r="C141" s="4">
        <v>2</v>
      </c>
      <c r="D141" s="4">
        <v>2005</v>
      </c>
      <c r="E141" s="4">
        <v>12</v>
      </c>
      <c r="F141" s="40" t="s">
        <v>1</v>
      </c>
      <c r="G141" s="5">
        <v>23</v>
      </c>
      <c r="H141" s="7">
        <v>723.8252</v>
      </c>
      <c r="I141" s="20">
        <v>219373.4056</v>
      </c>
      <c r="J141" s="20" t="s">
        <v>4</v>
      </c>
      <c r="K141" s="20"/>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3">
      <c r="B142" s="29">
        <f t="shared" si="18"/>
        <v>5046</v>
      </c>
      <c r="C142" s="4">
        <v>5</v>
      </c>
      <c r="D142" s="4">
        <v>2007</v>
      </c>
      <c r="E142" s="4">
        <v>11</v>
      </c>
      <c r="F142" s="40" t="s">
        <v>1</v>
      </c>
      <c r="G142" s="5">
        <v>46</v>
      </c>
      <c r="H142" s="7">
        <v>798.28440000000001</v>
      </c>
      <c r="I142" s="20">
        <v>230216.21919999999</v>
      </c>
      <c r="J142" s="20" t="s">
        <v>4</v>
      </c>
      <c r="K142" s="20"/>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3">
      <c r="B143" s="29">
        <f t="shared" si="18"/>
        <v>1002</v>
      </c>
      <c r="C143" s="4">
        <v>1</v>
      </c>
      <c r="D143" s="4">
        <v>2004</v>
      </c>
      <c r="E143" s="4">
        <v>3</v>
      </c>
      <c r="F143" s="40" t="s">
        <v>0</v>
      </c>
      <c r="G143" s="5">
        <v>2</v>
      </c>
      <c r="H143" s="7">
        <v>1238.5835999999999</v>
      </c>
      <c r="I143" s="20">
        <v>410932.67319999996</v>
      </c>
      <c r="J143" s="20" t="s">
        <v>4</v>
      </c>
      <c r="K143" s="20"/>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3">
      <c r="B144" s="29">
        <f t="shared" si="18"/>
        <v>2030</v>
      </c>
      <c r="C144" s="4">
        <v>2</v>
      </c>
      <c r="D144" s="4">
        <v>2005</v>
      </c>
      <c r="E144" s="4">
        <v>12</v>
      </c>
      <c r="F144" s="40" t="s">
        <v>1</v>
      </c>
      <c r="G144" s="5">
        <v>30</v>
      </c>
      <c r="H144" s="7">
        <v>723.8252</v>
      </c>
      <c r="I144" s="20">
        <v>214341.3364</v>
      </c>
      <c r="J144" s="20" t="s">
        <v>4</v>
      </c>
      <c r="K144" s="20"/>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3">
      <c r="B145" s="29">
        <f t="shared" si="18"/>
        <v>3050</v>
      </c>
      <c r="C145" s="4">
        <v>3</v>
      </c>
      <c r="D145" s="4">
        <v>2006</v>
      </c>
      <c r="E145" s="12">
        <v>11</v>
      </c>
      <c r="F145" s="40" t="s">
        <v>1</v>
      </c>
      <c r="G145" s="4">
        <v>50</v>
      </c>
      <c r="H145" s="7">
        <v>977.86879999999996</v>
      </c>
      <c r="I145" s="20">
        <v>248274.31359999999</v>
      </c>
      <c r="J145" s="20" t="s">
        <v>4</v>
      </c>
      <c r="K145" s="20"/>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3">
      <c r="B146" s="29">
        <f t="shared" si="18"/>
        <v>5050</v>
      </c>
      <c r="C146" s="4">
        <v>5</v>
      </c>
      <c r="D146" s="4">
        <v>2007</v>
      </c>
      <c r="E146" s="4">
        <v>11</v>
      </c>
      <c r="F146" s="40" t="s">
        <v>1</v>
      </c>
      <c r="G146" s="5">
        <v>50</v>
      </c>
      <c r="H146" s="7">
        <v>1093.0008</v>
      </c>
      <c r="I146" s="20">
        <v>390494.27120000002</v>
      </c>
      <c r="J146" s="20" t="s">
        <v>4</v>
      </c>
      <c r="K146" s="20"/>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3">
      <c r="B147" s="29">
        <f t="shared" si="18"/>
        <v>2039</v>
      </c>
      <c r="C147" s="4">
        <v>2</v>
      </c>
      <c r="D147" s="4">
        <v>2006</v>
      </c>
      <c r="E147" s="4">
        <v>8</v>
      </c>
      <c r="F147" s="40" t="s">
        <v>1</v>
      </c>
      <c r="G147" s="5">
        <v>39</v>
      </c>
      <c r="H147" s="7">
        <v>927.83479999999997</v>
      </c>
      <c r="I147" s="20">
        <v>293876.27480000001</v>
      </c>
      <c r="J147" s="20" t="s">
        <v>4</v>
      </c>
      <c r="K147" s="20"/>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3">
      <c r="B148" s="29">
        <f t="shared" si="18"/>
        <v>2008</v>
      </c>
      <c r="C148" s="4">
        <v>2</v>
      </c>
      <c r="D148" s="4">
        <v>2007</v>
      </c>
      <c r="E148" s="4">
        <v>3</v>
      </c>
      <c r="F148" s="40" t="s">
        <v>1</v>
      </c>
      <c r="G148" s="5">
        <v>8</v>
      </c>
      <c r="H148" s="7">
        <v>701.65959999999995</v>
      </c>
      <c r="I148" s="20">
        <v>204286.66679999998</v>
      </c>
      <c r="J148" s="20" t="s">
        <v>4</v>
      </c>
      <c r="K148" s="20"/>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3">
      <c r="B149" s="29">
        <f t="shared" si="18"/>
        <v>3019</v>
      </c>
      <c r="C149" s="4">
        <v>3</v>
      </c>
      <c r="D149" s="4">
        <v>2007</v>
      </c>
      <c r="E149" s="12">
        <v>9</v>
      </c>
      <c r="F149" s="40" t="s">
        <v>1</v>
      </c>
      <c r="G149" s="4">
        <v>19</v>
      </c>
      <c r="H149" s="7">
        <v>680.56999999999994</v>
      </c>
      <c r="I149" s="20">
        <v>230154.52999999997</v>
      </c>
      <c r="J149" s="20" t="s">
        <v>4</v>
      </c>
      <c r="K149" s="20"/>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3">
      <c r="B150" s="29">
        <f t="shared" si="18"/>
        <v>2015</v>
      </c>
      <c r="C150" s="4">
        <v>2</v>
      </c>
      <c r="D150" s="4">
        <v>2006</v>
      </c>
      <c r="E150" s="4">
        <v>9</v>
      </c>
      <c r="F150" s="40" t="s">
        <v>1</v>
      </c>
      <c r="G150" s="5">
        <v>15</v>
      </c>
      <c r="H150" s="7">
        <v>723.93280000000004</v>
      </c>
      <c r="I150" s="20">
        <v>228170.02560000002</v>
      </c>
      <c r="J150" s="20" t="s">
        <v>4</v>
      </c>
      <c r="K150" s="20"/>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3">
      <c r="B151" s="29">
        <f t="shared" si="18"/>
        <v>2033</v>
      </c>
      <c r="C151" s="4">
        <v>2</v>
      </c>
      <c r="D151" s="4">
        <v>2006</v>
      </c>
      <c r="E151" s="4">
        <v>9</v>
      </c>
      <c r="F151" s="40" t="s">
        <v>1</v>
      </c>
      <c r="G151" s="5">
        <v>33</v>
      </c>
      <c r="H151" s="7">
        <v>649.79639999999995</v>
      </c>
      <c r="I151" s="20">
        <v>205085.40479999999</v>
      </c>
      <c r="J151" s="20" t="s">
        <v>4</v>
      </c>
      <c r="K151" s="20"/>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3">
      <c r="B152" s="29">
        <f t="shared" si="18"/>
        <v>2019</v>
      </c>
      <c r="C152" s="4">
        <v>2</v>
      </c>
      <c r="D152" s="4">
        <v>2007</v>
      </c>
      <c r="E152" s="4">
        <v>3</v>
      </c>
      <c r="F152" s="40" t="s">
        <v>1</v>
      </c>
      <c r="G152" s="5">
        <v>19</v>
      </c>
      <c r="H152" s="7">
        <v>649.79639999999995</v>
      </c>
      <c r="I152" s="20">
        <v>177555.06399999998</v>
      </c>
      <c r="J152" s="20" t="s">
        <v>4</v>
      </c>
      <c r="K152" s="20"/>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3">
      <c r="B153" s="29">
        <f t="shared" si="18"/>
        <v>2021</v>
      </c>
      <c r="C153" s="4">
        <v>2</v>
      </c>
      <c r="D153" s="4">
        <v>2007</v>
      </c>
      <c r="E153" s="4">
        <v>4</v>
      </c>
      <c r="F153" s="40" t="s">
        <v>1</v>
      </c>
      <c r="G153" s="5">
        <v>21</v>
      </c>
      <c r="H153" s="7">
        <v>785.48</v>
      </c>
      <c r="I153" s="20">
        <v>217748.48000000001</v>
      </c>
      <c r="J153" s="20" t="s">
        <v>4</v>
      </c>
      <c r="K153" s="20"/>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3">
      <c r="B154" s="29">
        <f t="shared" si="18"/>
        <v>2027</v>
      </c>
      <c r="C154" s="4">
        <v>2</v>
      </c>
      <c r="D154" s="4">
        <v>2007</v>
      </c>
      <c r="E154" s="4">
        <v>4</v>
      </c>
      <c r="F154" s="40" t="s">
        <v>1</v>
      </c>
      <c r="G154" s="5">
        <v>27</v>
      </c>
      <c r="H154" s="7">
        <v>785.48</v>
      </c>
      <c r="I154" s="20">
        <v>247739.44</v>
      </c>
      <c r="J154" s="20" t="s">
        <v>4</v>
      </c>
      <c r="K154" s="20"/>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3">
      <c r="B155" s="29">
        <f t="shared" si="18"/>
        <v>2052</v>
      </c>
      <c r="C155" s="4">
        <v>2</v>
      </c>
      <c r="D155" s="4">
        <v>2007</v>
      </c>
      <c r="E155" s="4">
        <v>3</v>
      </c>
      <c r="F155" s="40" t="s">
        <v>1</v>
      </c>
      <c r="G155" s="5">
        <v>52</v>
      </c>
      <c r="H155" s="7">
        <v>1615.2912000000001</v>
      </c>
      <c r="I155" s="20">
        <v>484458.03040000005</v>
      </c>
      <c r="J155" s="20" t="s">
        <v>4</v>
      </c>
      <c r="K155" s="20"/>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3">
      <c r="B156" s="29">
        <f t="shared" si="18"/>
        <v>3006</v>
      </c>
      <c r="C156" s="4">
        <v>3</v>
      </c>
      <c r="D156" s="14">
        <v>2007</v>
      </c>
      <c r="E156" s="14">
        <v>2</v>
      </c>
      <c r="F156" s="40" t="s">
        <v>1</v>
      </c>
      <c r="G156" s="4">
        <v>6</v>
      </c>
      <c r="H156" s="7">
        <v>1132.0595999999998</v>
      </c>
      <c r="I156" s="20">
        <v>356506.36999999994</v>
      </c>
      <c r="J156" s="20" t="s">
        <v>4</v>
      </c>
      <c r="K156" s="20"/>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3">
      <c r="B157" s="29">
        <f t="shared" si="18"/>
        <v>3044</v>
      </c>
      <c r="C157" s="4">
        <v>3</v>
      </c>
      <c r="D157" s="4">
        <v>2007</v>
      </c>
      <c r="E157" s="12">
        <v>3</v>
      </c>
      <c r="F157" s="40" t="s">
        <v>1</v>
      </c>
      <c r="G157" s="4">
        <v>44</v>
      </c>
      <c r="H157" s="7">
        <v>720.38200000000006</v>
      </c>
      <c r="I157" s="20">
        <v>197869.36400000003</v>
      </c>
      <c r="J157" s="20" t="s">
        <v>4</v>
      </c>
      <c r="K157" s="20"/>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3">
      <c r="B158" s="29">
        <f t="shared" si="18"/>
        <v>4025</v>
      </c>
      <c r="C158" s="4">
        <v>4</v>
      </c>
      <c r="D158" s="4">
        <v>2007</v>
      </c>
      <c r="E158" s="4">
        <v>12</v>
      </c>
      <c r="F158" s="40" t="s">
        <v>1</v>
      </c>
      <c r="G158" s="5">
        <v>25</v>
      </c>
      <c r="H158" s="7">
        <v>733.18639999999994</v>
      </c>
      <c r="I158" s="20">
        <v>236608.95279999997</v>
      </c>
      <c r="J158" s="20" t="s">
        <v>4</v>
      </c>
      <c r="K158" s="20"/>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3">
      <c r="B159" s="29">
        <f t="shared" si="18"/>
        <v>1015</v>
      </c>
      <c r="C159" s="4">
        <v>1</v>
      </c>
      <c r="D159" s="4">
        <v>2004</v>
      </c>
      <c r="E159" s="4">
        <v>11</v>
      </c>
      <c r="F159" s="40" t="s">
        <v>1</v>
      </c>
      <c r="G159" s="5">
        <v>15</v>
      </c>
      <c r="H159" s="7">
        <v>782.25200000000007</v>
      </c>
      <c r="I159" s="20">
        <v>208930.81200000001</v>
      </c>
      <c r="J159" s="20" t="s">
        <v>4</v>
      </c>
      <c r="K159" s="20"/>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3">
      <c r="B160" s="29">
        <f t="shared" si="18"/>
        <v>5041</v>
      </c>
      <c r="C160" s="4">
        <v>5</v>
      </c>
      <c r="D160" s="4">
        <v>2007</v>
      </c>
      <c r="E160" s="4">
        <v>11</v>
      </c>
      <c r="F160" s="40" t="s">
        <v>1</v>
      </c>
      <c r="G160" s="5">
        <v>41</v>
      </c>
      <c r="H160" s="7">
        <v>798.28440000000001</v>
      </c>
      <c r="I160" s="20">
        <v>263123.42080000002</v>
      </c>
      <c r="J160" s="20" t="s">
        <v>4</v>
      </c>
      <c r="K160" s="20"/>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3">
      <c r="B161" s="29">
        <f t="shared" si="18"/>
        <v>5036</v>
      </c>
      <c r="C161" s="4">
        <v>5</v>
      </c>
      <c r="D161" s="4">
        <v>2007</v>
      </c>
      <c r="E161" s="4">
        <v>11</v>
      </c>
      <c r="F161" s="40" t="s">
        <v>1</v>
      </c>
      <c r="G161" s="5">
        <v>36</v>
      </c>
      <c r="H161" s="7">
        <v>1057.9232</v>
      </c>
      <c r="I161" s="20">
        <v>286433.57279999997</v>
      </c>
      <c r="J161" s="20" t="s">
        <v>4</v>
      </c>
      <c r="K161" s="20"/>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3">
      <c r="B162" s="29">
        <f t="shared" si="18"/>
        <v>2037</v>
      </c>
      <c r="C162" s="4">
        <v>2</v>
      </c>
      <c r="D162" s="4">
        <v>2006</v>
      </c>
      <c r="E162" s="4">
        <v>9</v>
      </c>
      <c r="F162" s="40" t="s">
        <v>1</v>
      </c>
      <c r="G162" s="5">
        <v>37</v>
      </c>
      <c r="H162" s="7">
        <v>723.8252</v>
      </c>
      <c r="I162" s="20">
        <v>229581.7836</v>
      </c>
      <c r="J162" s="20" t="s">
        <v>4</v>
      </c>
      <c r="K162" s="20"/>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3">
      <c r="B163" s="29">
        <f t="shared" si="18"/>
        <v>5034</v>
      </c>
      <c r="C163" s="4">
        <v>5</v>
      </c>
      <c r="D163" s="4">
        <v>2007</v>
      </c>
      <c r="E163" s="4">
        <v>10</v>
      </c>
      <c r="F163" s="40" t="s">
        <v>1</v>
      </c>
      <c r="G163" s="5">
        <v>34</v>
      </c>
      <c r="H163" s="7">
        <v>798.28440000000001</v>
      </c>
      <c r="I163" s="20">
        <v>252053.0264</v>
      </c>
      <c r="J163" s="20" t="s">
        <v>4</v>
      </c>
      <c r="K163" s="20"/>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3">
      <c r="B164" s="29">
        <f t="shared" si="18"/>
        <v>4016</v>
      </c>
      <c r="C164" s="4">
        <v>4</v>
      </c>
      <c r="D164" s="4">
        <v>2007</v>
      </c>
      <c r="E164" s="4">
        <v>11</v>
      </c>
      <c r="F164" s="40" t="s">
        <v>1</v>
      </c>
      <c r="G164" s="5">
        <v>16</v>
      </c>
      <c r="H164" s="7">
        <v>794.51840000000004</v>
      </c>
      <c r="I164" s="20">
        <v>244820.66720000003</v>
      </c>
      <c r="J164" s="20" t="s">
        <v>4</v>
      </c>
      <c r="K164" s="20"/>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3">
      <c r="B165" s="29">
        <f t="shared" si="18"/>
        <v>4040</v>
      </c>
      <c r="C165" s="4">
        <v>4</v>
      </c>
      <c r="D165" s="4">
        <v>2007</v>
      </c>
      <c r="E165" s="4">
        <v>12</v>
      </c>
      <c r="F165" s="40" t="s">
        <v>1</v>
      </c>
      <c r="G165" s="5">
        <v>40</v>
      </c>
      <c r="H165" s="7">
        <v>794.51840000000004</v>
      </c>
      <c r="I165" s="20">
        <v>241620.48320000002</v>
      </c>
      <c r="J165" s="20" t="s">
        <v>4</v>
      </c>
      <c r="K165" s="20"/>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3">
      <c r="B166" s="29">
        <f t="shared" ref="B166:B183" si="23">C166*1000+G166</f>
        <v>1024</v>
      </c>
      <c r="C166" s="4">
        <v>1</v>
      </c>
      <c r="D166" s="4">
        <v>2006</v>
      </c>
      <c r="E166" s="4">
        <v>6</v>
      </c>
      <c r="F166" s="40" t="s">
        <v>1</v>
      </c>
      <c r="G166" s="5">
        <v>24</v>
      </c>
      <c r="H166" s="7">
        <v>782.25200000000007</v>
      </c>
      <c r="I166" s="20">
        <v>235762.34000000003</v>
      </c>
      <c r="J166" s="20" t="s">
        <v>4</v>
      </c>
      <c r="K166" s="20"/>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3">
      <c r="B167" s="29">
        <f t="shared" si="23"/>
        <v>2013</v>
      </c>
      <c r="C167" s="4">
        <v>2</v>
      </c>
      <c r="D167" s="4">
        <v>2007</v>
      </c>
      <c r="E167" s="4">
        <v>3</v>
      </c>
      <c r="F167" s="40" t="s">
        <v>1</v>
      </c>
      <c r="G167" s="5">
        <v>13</v>
      </c>
      <c r="H167" s="7">
        <v>785.48</v>
      </c>
      <c r="I167" s="20">
        <v>236639.56</v>
      </c>
      <c r="J167" s="20" t="s">
        <v>4</v>
      </c>
      <c r="K167" s="20"/>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3">
      <c r="B168" s="29">
        <f t="shared" si="23"/>
        <v>3010</v>
      </c>
      <c r="C168" s="4">
        <v>3</v>
      </c>
      <c r="D168" s="4">
        <v>2007</v>
      </c>
      <c r="E168" s="12">
        <v>8</v>
      </c>
      <c r="F168" s="40" t="s">
        <v>1</v>
      </c>
      <c r="G168" s="4">
        <v>10</v>
      </c>
      <c r="H168" s="7">
        <v>923.20799999999997</v>
      </c>
      <c r="I168" s="20">
        <v>294807.64799999999</v>
      </c>
      <c r="J168" s="20" t="s">
        <v>4</v>
      </c>
      <c r="K168" s="20"/>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3">
      <c r="B169" s="29">
        <f t="shared" si="23"/>
        <v>3018</v>
      </c>
      <c r="C169" s="4">
        <v>3</v>
      </c>
      <c r="D169" s="4">
        <v>2007</v>
      </c>
      <c r="E169" s="12">
        <v>8</v>
      </c>
      <c r="F169" s="40" t="s">
        <v>1</v>
      </c>
      <c r="G169" s="4">
        <v>18</v>
      </c>
      <c r="H169" s="7">
        <v>923.20799999999997</v>
      </c>
      <c r="I169" s="20">
        <v>293828.68799999997</v>
      </c>
      <c r="J169" s="20" t="s">
        <v>4</v>
      </c>
      <c r="K169" s="20"/>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3">
      <c r="B170" s="29">
        <f t="shared" si="23"/>
        <v>1033</v>
      </c>
      <c r="C170" s="4">
        <v>1</v>
      </c>
      <c r="D170" s="4">
        <v>2004</v>
      </c>
      <c r="E170" s="4">
        <v>8</v>
      </c>
      <c r="F170" s="40" t="s">
        <v>1</v>
      </c>
      <c r="G170" s="5">
        <v>33</v>
      </c>
      <c r="H170" s="7">
        <v>1434.0927999999999</v>
      </c>
      <c r="I170" s="20">
        <v>412856.56159999996</v>
      </c>
      <c r="J170" s="20" t="s">
        <v>4</v>
      </c>
      <c r="K170" s="20"/>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3">
      <c r="B171" s="29">
        <f t="shared" si="23"/>
        <v>1016</v>
      </c>
      <c r="C171" s="4">
        <v>1</v>
      </c>
      <c r="D171" s="4">
        <v>2006</v>
      </c>
      <c r="E171" s="4">
        <v>2</v>
      </c>
      <c r="F171" s="40" t="s">
        <v>1</v>
      </c>
      <c r="G171" s="5">
        <v>16</v>
      </c>
      <c r="H171" s="7">
        <v>782.25200000000007</v>
      </c>
      <c r="I171" s="20">
        <v>224076.83600000001</v>
      </c>
      <c r="J171" s="20" t="s">
        <v>4</v>
      </c>
      <c r="K171" s="20"/>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3">
      <c r="B172" s="29">
        <f t="shared" si="23"/>
        <v>3005</v>
      </c>
      <c r="C172" s="4">
        <v>3</v>
      </c>
      <c r="D172" s="4">
        <v>2006</v>
      </c>
      <c r="E172" s="14">
        <v>3</v>
      </c>
      <c r="F172" s="40" t="s">
        <v>1</v>
      </c>
      <c r="G172" s="4">
        <v>5</v>
      </c>
      <c r="H172" s="7">
        <v>781.0684</v>
      </c>
      <c r="I172" s="20">
        <v>258015.61439999999</v>
      </c>
      <c r="J172" s="20" t="s">
        <v>4</v>
      </c>
      <c r="K172" s="20"/>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3">
      <c r="B173" s="29">
        <f t="shared" si="23"/>
        <v>5019</v>
      </c>
      <c r="C173" s="4">
        <v>5</v>
      </c>
      <c r="D173" s="4">
        <v>2007</v>
      </c>
      <c r="E173" s="4">
        <v>6</v>
      </c>
      <c r="F173" s="40" t="s">
        <v>1</v>
      </c>
      <c r="G173" s="5">
        <v>19</v>
      </c>
      <c r="H173" s="7">
        <v>618.37720000000002</v>
      </c>
      <c r="I173" s="20">
        <v>153466.71240000002</v>
      </c>
      <c r="J173" s="20" t="s">
        <v>4</v>
      </c>
      <c r="K173" s="20"/>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3">
      <c r="B174" s="29">
        <f t="shared" si="23"/>
        <v>3002</v>
      </c>
      <c r="C174" s="4">
        <v>3</v>
      </c>
      <c r="D174" s="4">
        <v>2007</v>
      </c>
      <c r="E174" s="12">
        <v>8</v>
      </c>
      <c r="F174" s="40" t="s">
        <v>1</v>
      </c>
      <c r="G174" s="4">
        <v>2</v>
      </c>
      <c r="H174" s="7">
        <v>923.20799999999997</v>
      </c>
      <c r="I174" s="20">
        <v>261871.696</v>
      </c>
      <c r="J174" s="20" t="s">
        <v>4</v>
      </c>
      <c r="K174" s="20"/>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3">
      <c r="B175" s="29">
        <f t="shared" si="23"/>
        <v>3004</v>
      </c>
      <c r="C175" s="4">
        <v>3</v>
      </c>
      <c r="D175" s="4">
        <v>2007</v>
      </c>
      <c r="E175" s="12">
        <v>8</v>
      </c>
      <c r="F175" s="40" t="s">
        <v>1</v>
      </c>
      <c r="G175" s="4">
        <v>4</v>
      </c>
      <c r="H175" s="7">
        <v>781.0684</v>
      </c>
      <c r="I175" s="20">
        <v>210038.6992</v>
      </c>
      <c r="J175" s="20" t="s">
        <v>4</v>
      </c>
      <c r="K175" s="20"/>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3">
      <c r="B176" s="29">
        <f t="shared" si="23"/>
        <v>3012</v>
      </c>
      <c r="C176" s="4">
        <v>3</v>
      </c>
      <c r="D176" s="4">
        <v>2007</v>
      </c>
      <c r="E176" s="12">
        <v>10</v>
      </c>
      <c r="F176" s="40" t="s">
        <v>1</v>
      </c>
      <c r="G176" s="4">
        <v>12</v>
      </c>
      <c r="H176" s="7">
        <v>781.0684</v>
      </c>
      <c r="I176" s="20">
        <v>210824.0576</v>
      </c>
      <c r="J176" s="20" t="s">
        <v>4</v>
      </c>
      <c r="K176" s="20"/>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3">
      <c r="B177" s="29">
        <f t="shared" si="23"/>
        <v>3048</v>
      </c>
      <c r="C177" s="4">
        <v>3</v>
      </c>
      <c r="D177" s="4">
        <v>2007</v>
      </c>
      <c r="E177" s="12">
        <v>10</v>
      </c>
      <c r="F177" s="40" t="s">
        <v>1</v>
      </c>
      <c r="G177" s="4">
        <v>48</v>
      </c>
      <c r="H177" s="7">
        <v>781.0684</v>
      </c>
      <c r="I177" s="20">
        <v>249075.6568</v>
      </c>
      <c r="J177" s="20" t="s">
        <v>4</v>
      </c>
      <c r="K177" s="20"/>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3">
      <c r="B178" s="29">
        <f t="shared" si="23"/>
        <v>3008</v>
      </c>
      <c r="C178" s="4">
        <v>3</v>
      </c>
      <c r="D178" s="4">
        <v>2007</v>
      </c>
      <c r="E178" s="12">
        <v>6</v>
      </c>
      <c r="F178" s="40" t="s">
        <v>1</v>
      </c>
      <c r="G178" s="4">
        <v>8</v>
      </c>
      <c r="H178" s="7">
        <v>697.89359999999999</v>
      </c>
      <c r="I178" s="20">
        <v>219865.76079999999</v>
      </c>
      <c r="J178" s="20" t="s">
        <v>4</v>
      </c>
      <c r="K178" s="20"/>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3">
      <c r="B179" s="29">
        <f t="shared" si="23"/>
        <v>3040</v>
      </c>
      <c r="C179" s="4">
        <v>3</v>
      </c>
      <c r="D179" s="4">
        <v>2007</v>
      </c>
      <c r="E179" s="12">
        <v>6</v>
      </c>
      <c r="F179" s="40" t="s">
        <v>1</v>
      </c>
      <c r="G179" s="4">
        <v>40</v>
      </c>
      <c r="H179" s="7">
        <v>670.88599999999997</v>
      </c>
      <c r="I179" s="20">
        <v>204292.49399999998</v>
      </c>
      <c r="J179" s="20" t="s">
        <v>4</v>
      </c>
      <c r="K179" s="20"/>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3">
      <c r="B180" s="29">
        <f t="shared" si="23"/>
        <v>1023</v>
      </c>
      <c r="C180" s="4">
        <v>1</v>
      </c>
      <c r="D180" s="4">
        <v>2005</v>
      </c>
      <c r="E180" s="4">
        <v>4</v>
      </c>
      <c r="F180" s="40" t="s">
        <v>1</v>
      </c>
      <c r="G180" s="5">
        <v>23</v>
      </c>
      <c r="H180" s="7">
        <v>782.25200000000007</v>
      </c>
      <c r="I180" s="20">
        <v>261579.89200000002</v>
      </c>
      <c r="J180" s="20" t="s">
        <v>4</v>
      </c>
      <c r="K180" s="20"/>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3">
      <c r="B181" s="29">
        <f t="shared" si="23"/>
        <v>3009</v>
      </c>
      <c r="C181" s="4">
        <v>3</v>
      </c>
      <c r="D181" s="4">
        <v>2006</v>
      </c>
      <c r="E181" s="14">
        <v>5</v>
      </c>
      <c r="F181" s="40" t="s">
        <v>1</v>
      </c>
      <c r="G181" s="4">
        <v>9</v>
      </c>
      <c r="H181" s="7">
        <v>743.40840000000003</v>
      </c>
      <c r="I181" s="20">
        <v>222867.42080000002</v>
      </c>
      <c r="J181" s="20" t="s">
        <v>4</v>
      </c>
      <c r="K181" s="20"/>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3">
      <c r="B182" s="29">
        <f t="shared" si="23"/>
        <v>3052</v>
      </c>
      <c r="C182" s="4">
        <v>3</v>
      </c>
      <c r="D182" s="4">
        <v>2006</v>
      </c>
      <c r="E182" s="14">
        <v>3</v>
      </c>
      <c r="F182" s="40" t="s">
        <v>1</v>
      </c>
      <c r="G182" s="4">
        <v>52</v>
      </c>
      <c r="H182" s="7">
        <v>923.20799999999997</v>
      </c>
      <c r="I182" s="20">
        <v>291494.36</v>
      </c>
      <c r="J182" s="20" t="s">
        <v>4</v>
      </c>
      <c r="K182" s="20"/>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3">
      <c r="B183" s="29">
        <f t="shared" si="23"/>
        <v>3025</v>
      </c>
      <c r="C183" s="4">
        <v>3</v>
      </c>
      <c r="D183" s="4">
        <v>2007</v>
      </c>
      <c r="E183" s="12">
        <v>6</v>
      </c>
      <c r="F183" s="40" t="s">
        <v>1</v>
      </c>
      <c r="G183" s="4">
        <v>25</v>
      </c>
      <c r="H183" s="7">
        <v>923.20799999999997</v>
      </c>
      <c r="I183" s="20">
        <v>296483.14399999997</v>
      </c>
      <c r="J183" s="20" t="s">
        <v>4</v>
      </c>
      <c r="K183" s="20"/>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3">
      <c r="B184" s="29">
        <v>5052</v>
      </c>
      <c r="C184" s="4">
        <v>5</v>
      </c>
      <c r="D184" s="4"/>
      <c r="E184" s="4"/>
      <c r="F184" s="40"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
      <c r="B185" s="29">
        <f>C185*1000+G185</f>
        <v>1005</v>
      </c>
      <c r="C185" s="4">
        <v>1</v>
      </c>
      <c r="D185" s="4">
        <v>2004</v>
      </c>
      <c r="E185" s="4">
        <v>3</v>
      </c>
      <c r="F185" s="40" t="s">
        <v>0</v>
      </c>
      <c r="G185" s="5">
        <v>5</v>
      </c>
      <c r="H185" s="7">
        <v>410.70920000000001</v>
      </c>
      <c r="I185" s="20">
        <v>117564.0716</v>
      </c>
      <c r="J185" s="20" t="s">
        <v>4</v>
      </c>
      <c r="K185" s="20"/>
      <c r="L185" s="3" t="s">
        <v>497</v>
      </c>
      <c r="M185" s="3" t="s">
        <v>180</v>
      </c>
      <c r="N185" s="11" t="s">
        <v>498</v>
      </c>
      <c r="O185" s="11" t="s">
        <v>479</v>
      </c>
      <c r="P185" s="1" t="s">
        <v>531</v>
      </c>
      <c r="Q185" s="1" t="s">
        <v>531</v>
      </c>
      <c r="R185" s="1" t="s">
        <v>531</v>
      </c>
      <c r="S185" s="31"/>
      <c r="T185" s="31"/>
      <c r="U185" s="1" t="s">
        <v>531</v>
      </c>
      <c r="V185" s="3" t="s">
        <v>5</v>
      </c>
      <c r="W185" s="3" t="s">
        <v>13</v>
      </c>
      <c r="X185" s="3" t="s">
        <v>34</v>
      </c>
      <c r="Y185" s="4">
        <v>5</v>
      </c>
      <c r="Z185" s="3" t="s">
        <v>35</v>
      </c>
      <c r="AA185" s="3" t="s">
        <v>39</v>
      </c>
    </row>
    <row r="186" spans="2:27" ht="14.25" customHeight="1" x14ac:dyDescent="0.3">
      <c r="B186" s="29">
        <v>1009</v>
      </c>
      <c r="C186" s="4">
        <v>1</v>
      </c>
      <c r="D186" s="4">
        <v>2004</v>
      </c>
      <c r="E186" s="4">
        <v>11</v>
      </c>
      <c r="F186" s="40" t="s">
        <v>0</v>
      </c>
      <c r="G186" s="5">
        <v>9</v>
      </c>
      <c r="H186" s="7">
        <v>1200.82</v>
      </c>
      <c r="I186" s="20">
        <v>317196.39999999997</v>
      </c>
      <c r="J186" s="20" t="s">
        <v>4</v>
      </c>
      <c r="K186" s="20"/>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3">
      <c r="B187" s="29">
        <v>1009</v>
      </c>
      <c r="C187" s="4">
        <v>1</v>
      </c>
      <c r="D187" s="4">
        <v>2004</v>
      </c>
      <c r="E187" s="4">
        <v>11</v>
      </c>
      <c r="F187" s="40" t="s">
        <v>0</v>
      </c>
      <c r="G187" s="5">
        <v>10</v>
      </c>
      <c r="H187" s="7">
        <v>800.96</v>
      </c>
      <c r="I187" s="20">
        <v>264142.16000000003</v>
      </c>
      <c r="J187" s="20" t="s">
        <v>4</v>
      </c>
      <c r="K187" s="20"/>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3">
      <c r="B188" s="29">
        <f t="shared" ref="B188:B201" si="26">C188*1000+G188</f>
        <v>1011</v>
      </c>
      <c r="C188" s="4">
        <v>1</v>
      </c>
      <c r="D188" s="4">
        <v>2005</v>
      </c>
      <c r="E188" s="4">
        <v>9</v>
      </c>
      <c r="F188" s="40" t="s">
        <v>0</v>
      </c>
      <c r="G188" s="5">
        <v>11</v>
      </c>
      <c r="H188" s="7">
        <v>827.87439999999992</v>
      </c>
      <c r="I188" s="20">
        <v>222947.20879999999</v>
      </c>
      <c r="J188" s="20" t="s">
        <v>4</v>
      </c>
      <c r="K188" s="20"/>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3">
      <c r="B189" s="29">
        <f t="shared" si="26"/>
        <v>1007</v>
      </c>
      <c r="C189" s="4">
        <v>1</v>
      </c>
      <c r="D189" s="4">
        <v>2005</v>
      </c>
      <c r="E189" s="4">
        <v>12</v>
      </c>
      <c r="F189" s="40" t="s">
        <v>1</v>
      </c>
      <c r="G189" s="5">
        <v>7</v>
      </c>
      <c r="H189" s="7">
        <v>775.6884</v>
      </c>
      <c r="I189" s="20">
        <v>250312.5344</v>
      </c>
      <c r="J189" s="20" t="s">
        <v>4</v>
      </c>
      <c r="K189" s="20"/>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3">
      <c r="B190" s="29">
        <f t="shared" si="26"/>
        <v>1008</v>
      </c>
      <c r="C190" s="4">
        <v>1</v>
      </c>
      <c r="D190" s="4">
        <v>2005</v>
      </c>
      <c r="E190" s="4">
        <v>12</v>
      </c>
      <c r="F190" s="40" t="s">
        <v>0</v>
      </c>
      <c r="G190" s="5">
        <v>8</v>
      </c>
      <c r="H190" s="7">
        <v>775.6884</v>
      </c>
      <c r="I190" s="20">
        <v>246050.40400000001</v>
      </c>
      <c r="J190" s="20" t="s">
        <v>4</v>
      </c>
      <c r="K190" s="20"/>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3">
      <c r="B191" s="29">
        <f t="shared" si="26"/>
        <v>2038</v>
      </c>
      <c r="C191" s="4">
        <v>2</v>
      </c>
      <c r="D191" s="4">
        <v>2006</v>
      </c>
      <c r="E191" s="4">
        <v>10</v>
      </c>
      <c r="F191" s="40" t="s">
        <v>1</v>
      </c>
      <c r="G191" s="5">
        <v>38</v>
      </c>
      <c r="H191" s="7">
        <v>1604.7463999999998</v>
      </c>
      <c r="I191" s="20">
        <v>529317.28319999995</v>
      </c>
      <c r="J191" s="20" t="s">
        <v>4</v>
      </c>
      <c r="K191" s="20"/>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3">
      <c r="B192" s="29">
        <f t="shared" si="26"/>
        <v>2001</v>
      </c>
      <c r="C192" s="4">
        <v>2</v>
      </c>
      <c r="D192" s="4">
        <v>2004</v>
      </c>
      <c r="E192" s="4">
        <v>3</v>
      </c>
      <c r="F192" s="40" t="s">
        <v>1</v>
      </c>
      <c r="G192" s="5">
        <v>1</v>
      </c>
      <c r="H192" s="7">
        <v>587.2808</v>
      </c>
      <c r="I192" s="20">
        <v>169158.29440000001</v>
      </c>
      <c r="J192" s="20" t="s">
        <v>4</v>
      </c>
      <c r="K192" s="20"/>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3">
      <c r="B193" s="29">
        <f t="shared" si="26"/>
        <v>1013</v>
      </c>
      <c r="C193" s="4">
        <v>1</v>
      </c>
      <c r="D193" s="4">
        <v>2005</v>
      </c>
      <c r="E193" s="4">
        <v>7</v>
      </c>
      <c r="F193" s="40" t="s">
        <v>1</v>
      </c>
      <c r="G193" s="5">
        <v>13</v>
      </c>
      <c r="H193" s="7">
        <v>756.21280000000002</v>
      </c>
      <c r="I193" s="20">
        <v>206958.712</v>
      </c>
      <c r="J193" s="20" t="s">
        <v>4</v>
      </c>
      <c r="K193" s="20"/>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3">
      <c r="B194" s="29">
        <f t="shared" si="26"/>
        <v>1014</v>
      </c>
      <c r="C194" s="4">
        <v>1</v>
      </c>
      <c r="D194" s="4">
        <v>2005</v>
      </c>
      <c r="E194" s="4">
        <v>7</v>
      </c>
      <c r="F194" s="40" t="s">
        <v>1</v>
      </c>
      <c r="G194" s="5">
        <v>14</v>
      </c>
      <c r="H194" s="7">
        <v>743.0856</v>
      </c>
      <c r="I194" s="20">
        <v>206445.42319999999</v>
      </c>
      <c r="J194" s="20" t="s">
        <v>4</v>
      </c>
      <c r="K194" s="20"/>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3">
      <c r="B195" s="29">
        <f t="shared" si="26"/>
        <v>1019</v>
      </c>
      <c r="C195" s="4">
        <v>1</v>
      </c>
      <c r="D195" s="4">
        <v>2005</v>
      </c>
      <c r="E195" s="4">
        <v>7</v>
      </c>
      <c r="F195" s="40" t="s">
        <v>1</v>
      </c>
      <c r="G195" s="5">
        <v>19</v>
      </c>
      <c r="H195" s="7">
        <v>827.87439999999992</v>
      </c>
      <c r="I195" s="20">
        <v>239341.58079999997</v>
      </c>
      <c r="J195" s="20" t="s">
        <v>4</v>
      </c>
      <c r="K195" s="20"/>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3">
      <c r="B196" s="29">
        <f t="shared" si="26"/>
        <v>1020</v>
      </c>
      <c r="C196" s="4">
        <v>1</v>
      </c>
      <c r="D196" s="4">
        <v>2005</v>
      </c>
      <c r="E196" s="4">
        <v>7</v>
      </c>
      <c r="F196" s="40" t="s">
        <v>1</v>
      </c>
      <c r="G196" s="5">
        <v>20</v>
      </c>
      <c r="H196" s="7">
        <v>1160.3584000000001</v>
      </c>
      <c r="I196" s="20">
        <v>398903.42240000004</v>
      </c>
      <c r="J196" s="20" t="s">
        <v>4</v>
      </c>
      <c r="K196" s="20"/>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3">
      <c r="B197" s="29">
        <f t="shared" si="26"/>
        <v>1022</v>
      </c>
      <c r="C197" s="4">
        <v>1</v>
      </c>
      <c r="D197" s="4">
        <v>2005</v>
      </c>
      <c r="E197" s="4">
        <v>7</v>
      </c>
      <c r="F197" s="40" t="s">
        <v>1</v>
      </c>
      <c r="G197" s="5">
        <v>22</v>
      </c>
      <c r="H197" s="7">
        <v>743.0856</v>
      </c>
      <c r="I197" s="20">
        <v>210745.16639999999</v>
      </c>
      <c r="J197" s="20" t="s">
        <v>4</v>
      </c>
      <c r="K197" s="20"/>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3">
      <c r="B198" s="29">
        <f t="shared" si="26"/>
        <v>1028</v>
      </c>
      <c r="C198" s="4">
        <v>1</v>
      </c>
      <c r="D198" s="4">
        <v>2005</v>
      </c>
      <c r="E198" s="4">
        <v>7</v>
      </c>
      <c r="F198" s="40" t="s">
        <v>1</v>
      </c>
      <c r="G198" s="5">
        <v>28</v>
      </c>
      <c r="H198" s="7">
        <v>1160.3584000000001</v>
      </c>
      <c r="I198" s="20">
        <v>331154.87840000005</v>
      </c>
      <c r="J198" s="20" t="s">
        <v>4</v>
      </c>
      <c r="K198" s="20"/>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3">
      <c r="B199" s="29">
        <f t="shared" si="26"/>
        <v>1034</v>
      </c>
      <c r="C199" s="4">
        <v>1</v>
      </c>
      <c r="D199" s="4">
        <v>2005</v>
      </c>
      <c r="E199" s="4">
        <v>7</v>
      </c>
      <c r="F199" s="40" t="s">
        <v>1</v>
      </c>
      <c r="G199" s="5">
        <v>34</v>
      </c>
      <c r="H199" s="7">
        <v>625.80160000000001</v>
      </c>
      <c r="I199" s="20">
        <v>204434.6784</v>
      </c>
      <c r="J199" s="20" t="s">
        <v>4</v>
      </c>
      <c r="K199" s="20"/>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3">
      <c r="B200" s="29">
        <f t="shared" si="26"/>
        <v>1037</v>
      </c>
      <c r="C200" s="4">
        <v>1</v>
      </c>
      <c r="D200" s="4">
        <v>2005</v>
      </c>
      <c r="E200" s="4">
        <v>7</v>
      </c>
      <c r="F200" s="40" t="s">
        <v>1</v>
      </c>
      <c r="G200" s="5">
        <v>37</v>
      </c>
      <c r="H200" s="7">
        <v>756.21280000000002</v>
      </c>
      <c r="I200" s="20">
        <v>189194.30720000001</v>
      </c>
      <c r="J200" s="20" t="s">
        <v>4</v>
      </c>
      <c r="K200" s="20"/>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3">
      <c r="B201" s="29">
        <f t="shared" si="26"/>
        <v>1042</v>
      </c>
      <c r="C201" s="4">
        <v>1</v>
      </c>
      <c r="D201" s="4">
        <v>2005</v>
      </c>
      <c r="E201" s="4">
        <v>7</v>
      </c>
      <c r="F201" s="40" t="s">
        <v>1</v>
      </c>
      <c r="G201" s="5">
        <v>42</v>
      </c>
      <c r="H201" s="7">
        <v>625.80160000000001</v>
      </c>
      <c r="I201" s="20">
        <v>204027.0912</v>
      </c>
      <c r="J201" s="20" t="s">
        <v>4</v>
      </c>
      <c r="K201" s="20"/>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3">
      <c r="B202" s="29">
        <v>1002</v>
      </c>
      <c r="C202" s="4">
        <v>1</v>
      </c>
      <c r="D202" s="4"/>
      <c r="E202" s="4"/>
      <c r="F202" s="40"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
      <c r="B203" s="29">
        <v>1003</v>
      </c>
      <c r="C203" s="4">
        <v>1</v>
      </c>
      <c r="D203" s="4"/>
      <c r="E203" s="4"/>
      <c r="F203" s="40"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
      <c r="B204" s="29">
        <v>1008</v>
      </c>
      <c r="C204" s="4">
        <v>1</v>
      </c>
      <c r="D204" s="4"/>
      <c r="E204" s="4"/>
      <c r="F204" s="40"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
      <c r="B205" s="29">
        <v>1019</v>
      </c>
      <c r="C205" s="4">
        <v>1</v>
      </c>
      <c r="D205" s="4"/>
      <c r="E205" s="4"/>
      <c r="F205" s="40"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
      <c r="B206" s="29">
        <v>1042</v>
      </c>
      <c r="C206" s="4">
        <v>1</v>
      </c>
      <c r="D206" s="4"/>
      <c r="E206" s="4"/>
      <c r="F206" s="40"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
      <c r="B207" s="29">
        <v>1047</v>
      </c>
      <c r="C207" s="4">
        <v>1</v>
      </c>
      <c r="D207" s="4"/>
      <c r="F207" s="40"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
      <c r="B208" s="29">
        <v>2045</v>
      </c>
      <c r="C208" s="4">
        <v>2</v>
      </c>
      <c r="D208" s="4"/>
      <c r="F208" s="40"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
      <c r="B209" s="29">
        <v>2052</v>
      </c>
      <c r="C209" s="4">
        <v>2</v>
      </c>
      <c r="D209" s="4"/>
      <c r="E209" s="4"/>
      <c r="F209" s="40"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
      <c r="B210" s="29">
        <v>2053</v>
      </c>
      <c r="C210" s="4">
        <v>2</v>
      </c>
      <c r="D210" s="4"/>
      <c r="E210" s="4"/>
      <c r="F210" s="40"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
      <c r="B211" s="29">
        <v>3007</v>
      </c>
      <c r="C211" s="4">
        <v>3</v>
      </c>
      <c r="D211" s="4"/>
      <c r="E211" s="4"/>
      <c r="F211" s="40"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
      <c r="B212" s="29">
        <v>3024</v>
      </c>
      <c r="C212" s="4">
        <v>3</v>
      </c>
      <c r="D212" s="4"/>
      <c r="F212" s="40"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
      <c r="B213" s="29">
        <v>3029</v>
      </c>
      <c r="C213" s="4">
        <v>3</v>
      </c>
      <c r="D213" s="4"/>
      <c r="E213" s="4"/>
      <c r="F213" s="40"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
      <c r="B214" s="29">
        <v>3031</v>
      </c>
      <c r="C214" s="4">
        <v>3</v>
      </c>
      <c r="D214" s="4"/>
      <c r="F214" s="40"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
      <c r="B215" s="29">
        <v>3038</v>
      </c>
      <c r="C215" s="4">
        <v>3</v>
      </c>
      <c r="D215" s="4"/>
      <c r="E215" s="4"/>
      <c r="F215" s="40"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
      <c r="B216" s="29">
        <v>3049</v>
      </c>
      <c r="C216" s="4">
        <v>3</v>
      </c>
      <c r="D216" s="4"/>
      <c r="E216" s="4"/>
      <c r="F216" s="40"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
      <c r="B217" s="29">
        <v>3050</v>
      </c>
      <c r="C217" s="4">
        <v>3</v>
      </c>
      <c r="D217" s="4"/>
      <c r="E217" s="4"/>
      <c r="F217" s="40"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
      <c r="B218" s="29">
        <v>3051</v>
      </c>
      <c r="C218" s="4">
        <v>3</v>
      </c>
      <c r="D218" s="4"/>
      <c r="E218" s="4"/>
      <c r="F218" s="40"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
      <c r="B219" s="29">
        <v>3056</v>
      </c>
      <c r="C219" s="4">
        <v>3</v>
      </c>
      <c r="D219" s="4"/>
      <c r="E219" s="4"/>
      <c r="F219" s="40"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
      <c r="B220" s="29">
        <v>3058</v>
      </c>
      <c r="C220" s="4">
        <v>3</v>
      </c>
      <c r="D220" s="4"/>
      <c r="E220" s="4"/>
      <c r="F220" s="40"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
      <c r="B221" s="29">
        <v>4002</v>
      </c>
      <c r="C221" s="4">
        <v>4</v>
      </c>
      <c r="D221" s="4"/>
      <c r="E221" s="4"/>
      <c r="F221" s="40"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
      <c r="B222" s="29">
        <v>4009</v>
      </c>
      <c r="C222" s="4">
        <v>4</v>
      </c>
      <c r="D222" s="4"/>
      <c r="E222" s="4"/>
      <c r="F222" s="40"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
      <c r="B223" s="29">
        <v>4013</v>
      </c>
      <c r="C223" s="4">
        <v>4</v>
      </c>
      <c r="D223" s="4"/>
      <c r="E223" s="4"/>
      <c r="F223" s="40"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
      <c r="B224" s="29">
        <v>4014</v>
      </c>
      <c r="C224" s="4">
        <v>4</v>
      </c>
      <c r="D224" s="4"/>
      <c r="F224" s="40"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
      <c r="B225" s="29">
        <v>4015</v>
      </c>
      <c r="C225" s="4">
        <v>4</v>
      </c>
      <c r="D225" s="4"/>
      <c r="E225" s="4"/>
      <c r="F225" s="40"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
      <c r="B226" s="29">
        <v>4020</v>
      </c>
      <c r="C226" s="4">
        <v>4</v>
      </c>
      <c r="D226" s="4"/>
      <c r="E226" s="4"/>
      <c r="F226" s="40"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
      <c r="B227" s="29">
        <v>4021</v>
      </c>
      <c r="C227" s="4">
        <v>4</v>
      </c>
      <c r="D227" s="4"/>
      <c r="E227" s="4"/>
      <c r="F227" s="40"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
      <c r="B228" s="29">
        <v>4023</v>
      </c>
      <c r="C228" s="4">
        <v>4</v>
      </c>
      <c r="D228" s="4"/>
      <c r="E228" s="4"/>
      <c r="F228" s="40"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
      <c r="B229" s="29">
        <v>4026</v>
      </c>
      <c r="C229" s="4">
        <v>4</v>
      </c>
      <c r="D229" s="4"/>
      <c r="F229" s="40"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
      <c r="B230" s="29">
        <v>4027</v>
      </c>
      <c r="C230" s="4">
        <v>4</v>
      </c>
      <c r="D230" s="4"/>
      <c r="E230" s="4"/>
      <c r="F230" s="40"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
      <c r="B231" s="29">
        <v>4029</v>
      </c>
      <c r="C231" s="4">
        <v>4</v>
      </c>
      <c r="D231" s="4"/>
      <c r="E231" s="4"/>
      <c r="F231" s="40"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
      <c r="B232" s="29">
        <v>4032</v>
      </c>
      <c r="C232" s="4">
        <v>4</v>
      </c>
      <c r="D232" s="4"/>
      <c r="E232" s="4"/>
      <c r="F232" s="40"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
      <c r="B233" s="29">
        <v>4033</v>
      </c>
      <c r="C233" s="4">
        <v>4</v>
      </c>
      <c r="D233" s="4"/>
      <c r="E233" s="4"/>
      <c r="F233" s="40"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
      <c r="B234" s="29">
        <v>4034</v>
      </c>
      <c r="C234" s="4">
        <v>4</v>
      </c>
      <c r="D234" s="4"/>
      <c r="E234" s="4"/>
      <c r="F234" s="40"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
      <c r="B235" s="29">
        <v>4036</v>
      </c>
      <c r="C235" s="4">
        <v>4</v>
      </c>
      <c r="D235" s="4"/>
      <c r="E235" s="4"/>
      <c r="F235" s="40"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
      <c r="B236" s="29">
        <v>4039</v>
      </c>
      <c r="C236" s="4">
        <v>4</v>
      </c>
      <c r="D236" s="4"/>
      <c r="E236" s="4"/>
      <c r="F236" s="40"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
      <c r="B237" s="29">
        <v>4044</v>
      </c>
      <c r="C237" s="4">
        <v>4</v>
      </c>
      <c r="D237" s="4"/>
      <c r="E237" s="4"/>
      <c r="F237" s="40"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
      <c r="B238" s="29">
        <v>4046</v>
      </c>
      <c r="C238" s="4">
        <v>4</v>
      </c>
      <c r="D238" s="4"/>
      <c r="E238" s="4"/>
      <c r="F238" s="40"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
      <c r="B239" s="29">
        <v>4048</v>
      </c>
      <c r="C239" s="4">
        <v>4</v>
      </c>
      <c r="D239" s="4"/>
      <c r="E239" s="4"/>
      <c r="F239" s="40"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
      <c r="B240" s="29">
        <v>4049</v>
      </c>
      <c r="C240" s="4">
        <v>4</v>
      </c>
      <c r="D240" s="4"/>
      <c r="E240" s="4"/>
      <c r="F240" s="40"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
      <c r="B241" s="29">
        <v>5002</v>
      </c>
      <c r="C241" s="4">
        <v>5</v>
      </c>
      <c r="D241" s="4"/>
      <c r="E241" s="4"/>
      <c r="F241" s="40"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
      <c r="B242" s="29">
        <v>5003</v>
      </c>
      <c r="C242" s="4">
        <v>5</v>
      </c>
      <c r="D242" s="4"/>
      <c r="E242" s="4"/>
      <c r="F242" s="40"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
      <c r="B243" s="29">
        <v>5004</v>
      </c>
      <c r="C243" s="4">
        <v>5</v>
      </c>
      <c r="D243" s="4"/>
      <c r="E243" s="4"/>
      <c r="F243" s="40"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
      <c r="B244" s="29">
        <v>5005</v>
      </c>
      <c r="C244" s="4">
        <v>5</v>
      </c>
      <c r="D244" s="4"/>
      <c r="E244" s="4"/>
      <c r="F244" s="40"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
      <c r="B245" s="29">
        <v>5006</v>
      </c>
      <c r="C245" s="4">
        <v>5</v>
      </c>
      <c r="D245" s="4"/>
      <c r="E245" s="4"/>
      <c r="F245" s="40"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
      <c r="B246" s="29">
        <v>5007</v>
      </c>
      <c r="C246" s="4">
        <v>5</v>
      </c>
      <c r="D246" s="4"/>
      <c r="E246" s="4"/>
      <c r="F246" s="40"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
      <c r="B247" s="29">
        <v>5008</v>
      </c>
      <c r="C247" s="4">
        <v>5</v>
      </c>
      <c r="D247" s="4"/>
      <c r="E247" s="4"/>
      <c r="F247" s="40"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
      <c r="B248" s="29">
        <v>5009</v>
      </c>
      <c r="C248" s="4">
        <v>5</v>
      </c>
      <c r="D248" s="4"/>
      <c r="E248" s="4"/>
      <c r="F248" s="40"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
      <c r="B249" s="29">
        <v>5010</v>
      </c>
      <c r="C249" s="4">
        <v>5</v>
      </c>
      <c r="D249" s="4"/>
      <c r="E249" s="4"/>
      <c r="F249" s="40"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
      <c r="B250" s="29">
        <v>5011</v>
      </c>
      <c r="C250" s="4">
        <v>5</v>
      </c>
      <c r="D250" s="4"/>
      <c r="E250" s="4"/>
      <c r="F250" s="40"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
      <c r="B251" s="29">
        <v>5012</v>
      </c>
      <c r="C251" s="4">
        <v>5</v>
      </c>
      <c r="D251" s="4"/>
      <c r="E251" s="4"/>
      <c r="F251" s="40"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
      <c r="B252" s="29">
        <v>5014</v>
      </c>
      <c r="C252" s="4">
        <v>5</v>
      </c>
      <c r="D252" s="4"/>
      <c r="E252" s="4"/>
      <c r="F252" s="40"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
      <c r="B253" s="29">
        <v>5015</v>
      </c>
      <c r="C253" s="4">
        <v>5</v>
      </c>
      <c r="D253" s="4"/>
      <c r="E253" s="4"/>
      <c r="F253" s="40"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
      <c r="B254" s="29">
        <v>5016</v>
      </c>
      <c r="C254" s="4">
        <v>5</v>
      </c>
      <c r="D254" s="4"/>
      <c r="E254" s="4"/>
      <c r="F254" s="40"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
      <c r="B255" s="29">
        <v>5017</v>
      </c>
      <c r="C255" s="4">
        <v>5</v>
      </c>
      <c r="D255" s="4"/>
      <c r="E255" s="4"/>
      <c r="F255" s="40"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
      <c r="B256" s="29">
        <v>5018</v>
      </c>
      <c r="C256" s="4">
        <v>5</v>
      </c>
      <c r="D256" s="4"/>
      <c r="E256" s="4"/>
      <c r="F256" s="40"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
      <c r="B257" s="29">
        <v>5020</v>
      </c>
      <c r="C257" s="4">
        <v>5</v>
      </c>
      <c r="D257" s="4"/>
      <c r="E257" s="4"/>
      <c r="F257" s="40"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
      <c r="B258" s="29">
        <v>5025</v>
      </c>
      <c r="C258" s="4">
        <v>5</v>
      </c>
      <c r="D258" s="4"/>
      <c r="E258" s="4"/>
      <c r="F258" s="40"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
      <c r="B259" s="29">
        <v>5026</v>
      </c>
      <c r="C259" s="4">
        <v>5</v>
      </c>
      <c r="D259" s="4"/>
      <c r="E259" s="4"/>
      <c r="F259" s="40"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
      <c r="B260" s="29">
        <v>5030</v>
      </c>
      <c r="C260" s="4">
        <v>5</v>
      </c>
      <c r="D260" s="4"/>
      <c r="E260" s="4"/>
      <c r="F260" s="40"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
      <c r="B261" s="29">
        <v>5032</v>
      </c>
      <c r="C261" s="4">
        <v>5</v>
      </c>
      <c r="D261" s="4"/>
      <c r="E261" s="4"/>
      <c r="F261" s="40"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
      <c r="B262" s="29">
        <v>5034</v>
      </c>
      <c r="C262" s="4">
        <v>5</v>
      </c>
      <c r="D262" s="4"/>
      <c r="E262" s="4"/>
      <c r="F262" s="40"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
      <c r="B263" s="29">
        <v>5036</v>
      </c>
      <c r="C263" s="4">
        <v>5</v>
      </c>
      <c r="D263" s="4"/>
      <c r="E263" s="4"/>
      <c r="F263" s="40"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
      <c r="B264" s="29">
        <v>5037</v>
      </c>
      <c r="C264" s="4">
        <v>5</v>
      </c>
      <c r="D264" s="4"/>
      <c r="E264" s="4"/>
      <c r="F264" s="40"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
      <c r="B265" s="29">
        <v>5038</v>
      </c>
      <c r="C265" s="4">
        <v>5</v>
      </c>
      <c r="D265" s="4"/>
      <c r="E265" s="4"/>
      <c r="F265" s="40"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
      <c r="B266" s="29">
        <v>5041</v>
      </c>
      <c r="C266" s="4">
        <v>5</v>
      </c>
      <c r="D266" s="4"/>
      <c r="E266" s="4"/>
      <c r="F266" s="40"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
      <c r="B267" s="29">
        <v>5043</v>
      </c>
      <c r="C267" s="4">
        <v>5</v>
      </c>
      <c r="D267" s="4"/>
      <c r="E267" s="4"/>
      <c r="F267" s="40"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
      <c r="B268" s="29">
        <v>5044</v>
      </c>
      <c r="C268" s="4">
        <v>5</v>
      </c>
      <c r="D268" s="4"/>
      <c r="E268" s="4"/>
      <c r="F268" s="40"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
      <c r="B269" s="29">
        <v>5047</v>
      </c>
      <c r="C269" s="4">
        <v>5</v>
      </c>
      <c r="D269" s="4"/>
      <c r="E269" s="4"/>
      <c r="F269" s="40"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
      <c r="B270" s="29">
        <v>5048</v>
      </c>
      <c r="C270" s="4">
        <v>5</v>
      </c>
      <c r="D270" s="4"/>
      <c r="E270" s="4"/>
      <c r="F270" s="40"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
      <c r="B271" s="29">
        <v>5050</v>
      </c>
      <c r="C271" s="4">
        <v>5</v>
      </c>
      <c r="D271" s="4"/>
      <c r="E271" s="4"/>
      <c r="F271" s="40"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
      <c r="B272" s="29">
        <v>5051</v>
      </c>
      <c r="C272" s="4">
        <v>5</v>
      </c>
      <c r="D272" s="4"/>
      <c r="E272" s="4"/>
      <c r="F272" s="40"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
      <c r="A273" s="1"/>
      <c r="B273" s="1"/>
      <c r="C273" s="1"/>
      <c r="D273" s="1"/>
      <c r="E273" s="4"/>
      <c r="F273" s="42"/>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
      <c r="A274" s="1"/>
      <c r="B274" s="1"/>
      <c r="C274" s="1"/>
      <c r="D274" s="1"/>
      <c r="E274" s="4"/>
      <c r="F274" s="42"/>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
      <c r="A275" s="1"/>
      <c r="B275" s="32"/>
      <c r="C275" s="1"/>
      <c r="D275" s="1"/>
      <c r="E275" s="4"/>
      <c r="F275" s="42"/>
      <c r="G275" s="1"/>
      <c r="H275" s="2"/>
      <c r="I275" s="32"/>
      <c r="J275" s="2"/>
      <c r="K275" s="2"/>
      <c r="L275" s="8"/>
      <c r="M275" s="8"/>
      <c r="N275" s="2"/>
      <c r="O275" s="3"/>
      <c r="P275" s="11"/>
      <c r="Q275" s="11"/>
      <c r="R275" s="7"/>
      <c r="S275" s="17"/>
      <c r="T275" s="4"/>
      <c r="U275" s="3"/>
      <c r="V275" s="3"/>
      <c r="W275" s="3"/>
      <c r="X275" s="3"/>
      <c r="Y275" s="3"/>
      <c r="Z275" s="3"/>
      <c r="AA275" s="3"/>
    </row>
    <row r="276" spans="1:27" ht="14.25" customHeight="1" x14ac:dyDescent="0.3">
      <c r="A276" s="1"/>
      <c r="B276" s="1"/>
      <c r="C276" s="1"/>
      <c r="D276" s="1"/>
      <c r="E276" s="4"/>
      <c r="F276" s="42"/>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
      <c r="A277" s="1"/>
      <c r="B277" s="1"/>
      <c r="C277" s="1"/>
      <c r="D277" s="1"/>
      <c r="E277" s="4"/>
      <c r="F277" s="42"/>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
      <c r="A278" s="1"/>
      <c r="B278" s="1"/>
      <c r="C278" s="1"/>
      <c r="D278" s="1"/>
      <c r="E278" s="4"/>
      <c r="F278" s="42"/>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
      <c r="A279" s="1"/>
      <c r="B279" s="1"/>
      <c r="C279" s="1"/>
      <c r="D279" s="1"/>
      <c r="E279" s="4"/>
      <c r="F279" s="42"/>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
      <c r="A280" s="1"/>
      <c r="B280" s="1"/>
      <c r="C280" s="1"/>
      <c r="D280" s="1"/>
      <c r="E280" s="4"/>
      <c r="F280" s="42"/>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
      <c r="A281" s="1"/>
      <c r="B281" s="1"/>
      <c r="C281" s="1"/>
      <c r="D281" s="1"/>
      <c r="E281" s="4"/>
      <c r="F281" s="42"/>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
      <c r="A282" s="1"/>
      <c r="B282" s="1"/>
      <c r="C282" s="1"/>
      <c r="D282" s="1"/>
      <c r="E282" s="4"/>
      <c r="F282" s="42"/>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
      <c r="A283" s="1"/>
      <c r="B283" s="1"/>
      <c r="C283" s="1"/>
      <c r="D283" s="1"/>
      <c r="E283" s="4"/>
      <c r="F283" s="42"/>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
      <c r="A284" s="1"/>
      <c r="B284" s="1"/>
      <c r="C284" s="1"/>
      <c r="D284" s="1"/>
      <c r="E284" s="4"/>
      <c r="F284" s="42"/>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
      <c r="A285" s="1"/>
      <c r="B285" s="1"/>
      <c r="C285" s="1"/>
      <c r="D285" s="1"/>
      <c r="E285" s="4"/>
      <c r="F285" s="42"/>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
      <c r="A286" s="1"/>
      <c r="B286" s="1"/>
      <c r="C286" s="1"/>
      <c r="D286" s="1"/>
      <c r="E286" s="4"/>
      <c r="F286" s="42"/>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
      <c r="A287" s="1"/>
      <c r="B287" s="1"/>
      <c r="C287" s="1"/>
      <c r="D287" s="1"/>
      <c r="E287" s="4"/>
      <c r="F287" s="42"/>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
      <c r="A288" s="1"/>
      <c r="B288" s="1"/>
      <c r="C288" s="1"/>
      <c r="D288" s="1"/>
      <c r="E288" s="4"/>
      <c r="F288" s="42"/>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
      <c r="A289" s="1"/>
      <c r="B289" s="1"/>
      <c r="C289" s="1"/>
      <c r="D289" s="1"/>
      <c r="E289" s="4"/>
      <c r="F289" s="42"/>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
      <c r="A290" s="1"/>
      <c r="B290" s="1"/>
      <c r="C290" s="1"/>
      <c r="D290" s="1"/>
      <c r="E290" s="4"/>
      <c r="F290" s="42"/>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
      <c r="A291" s="1"/>
      <c r="B291" s="1"/>
      <c r="C291" s="1"/>
      <c r="D291" s="1"/>
      <c r="E291" s="4"/>
      <c r="F291" s="42"/>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
      <c r="A292" s="1"/>
      <c r="B292" s="1"/>
      <c r="C292" s="1"/>
      <c r="D292" s="1"/>
      <c r="E292" s="4"/>
      <c r="F292" s="42"/>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
      <c r="A293" s="1"/>
      <c r="B293" s="1"/>
      <c r="C293" s="1"/>
      <c r="D293" s="1"/>
      <c r="E293" s="4"/>
      <c r="F293" s="42"/>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
      <c r="A294" s="1"/>
      <c r="B294" s="1"/>
      <c r="C294" s="1"/>
      <c r="D294" s="1"/>
      <c r="E294" s="4"/>
      <c r="F294" s="42"/>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
      <c r="A295" s="1"/>
      <c r="B295" s="1"/>
      <c r="C295" s="1"/>
      <c r="D295" s="1"/>
      <c r="E295" s="4"/>
      <c r="F295" s="42"/>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
      <c r="A296" s="1"/>
      <c r="B296" s="1"/>
      <c r="C296" s="1"/>
      <c r="D296" s="1"/>
      <c r="E296" s="4"/>
      <c r="F296" s="42"/>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
      <c r="A297" s="1"/>
      <c r="B297" s="1"/>
      <c r="C297" s="1"/>
      <c r="D297" s="1"/>
      <c r="E297" s="4"/>
      <c r="F297" s="42"/>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
      <c r="A298" s="1"/>
      <c r="B298" s="1"/>
      <c r="C298" s="1"/>
      <c r="D298" s="1"/>
      <c r="E298" s="4"/>
      <c r="F298" s="42"/>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
      <c r="A299" s="1"/>
      <c r="B299" s="1"/>
      <c r="C299" s="1"/>
      <c r="D299" s="1"/>
      <c r="E299" s="4"/>
      <c r="F299" s="42"/>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
      <c r="A300" s="1"/>
      <c r="B300" s="1"/>
      <c r="C300" s="1"/>
      <c r="D300" s="1"/>
      <c r="E300" s="4"/>
      <c r="F300" s="42"/>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
      <c r="A301" s="1"/>
      <c r="B301" s="1"/>
      <c r="C301" s="1"/>
      <c r="D301" s="1"/>
      <c r="E301" s="4"/>
      <c r="F301" s="42"/>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
      <c r="A302" s="1"/>
      <c r="B302" s="1"/>
      <c r="C302" s="1"/>
      <c r="D302" s="1"/>
      <c r="E302" s="4"/>
      <c r="F302" s="42"/>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
      <c r="A303" s="1"/>
      <c r="B303" s="1"/>
      <c r="C303" s="1"/>
      <c r="D303" s="1"/>
      <c r="E303" s="4"/>
      <c r="F303" s="42"/>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
      <c r="A304" s="1"/>
      <c r="B304" s="1"/>
      <c r="C304" s="1"/>
      <c r="D304" s="1"/>
      <c r="E304" s="4"/>
      <c r="F304" s="42"/>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
      <c r="A305" s="1"/>
      <c r="B305" s="1"/>
      <c r="C305" s="1"/>
      <c r="D305" s="1"/>
      <c r="E305" s="4"/>
      <c r="F305" s="42"/>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
      <c r="A306" s="1"/>
      <c r="B306" s="1"/>
      <c r="C306" s="1"/>
      <c r="D306" s="1"/>
      <c r="E306" s="4"/>
      <c r="F306" s="42"/>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
      <c r="A307" s="1"/>
      <c r="B307" s="1"/>
      <c r="C307" s="1"/>
      <c r="D307" s="1"/>
      <c r="E307" s="4"/>
      <c r="F307" s="42"/>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
      <c r="A308" s="1"/>
      <c r="B308" s="1"/>
      <c r="C308" s="1"/>
      <c r="D308" s="1"/>
      <c r="E308" s="4"/>
      <c r="F308" s="42"/>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
      <c r="A309" s="1"/>
      <c r="B309" s="1"/>
      <c r="C309" s="1"/>
      <c r="D309" s="1"/>
      <c r="E309" s="4"/>
      <c r="F309" s="42"/>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
      <c r="A310" s="1"/>
      <c r="B310" s="1"/>
      <c r="C310" s="1"/>
      <c r="D310" s="1"/>
      <c r="E310" s="4"/>
      <c r="F310" s="42"/>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
      <c r="A311" s="1"/>
      <c r="B311" s="1"/>
      <c r="C311" s="1"/>
      <c r="D311" s="1"/>
      <c r="E311" s="4"/>
      <c r="F311" s="42"/>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
      <c r="A312" s="1"/>
      <c r="B312" s="1"/>
      <c r="C312" s="1"/>
      <c r="D312" s="1"/>
      <c r="E312" s="4"/>
      <c r="F312" s="42"/>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
      <c r="A313" s="1"/>
      <c r="B313" s="1"/>
      <c r="C313" s="1"/>
      <c r="D313" s="1"/>
      <c r="E313" s="4"/>
      <c r="F313" s="42"/>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
      <c r="A314" s="1"/>
      <c r="B314" s="1"/>
      <c r="C314" s="1"/>
      <c r="D314" s="1"/>
      <c r="E314" s="4"/>
      <c r="F314" s="42"/>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
      <c r="A315" s="1"/>
      <c r="B315" s="1"/>
      <c r="C315" s="1"/>
      <c r="D315" s="1"/>
      <c r="E315" s="4"/>
      <c r="F315" s="42"/>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
      <c r="A316" s="1"/>
      <c r="B316" s="1"/>
      <c r="C316" s="1"/>
      <c r="D316" s="1"/>
      <c r="E316" s="4"/>
      <c r="F316" s="42"/>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
      <c r="A317" s="1"/>
      <c r="B317" s="1"/>
      <c r="C317" s="1"/>
      <c r="D317" s="1"/>
      <c r="E317" s="4"/>
      <c r="F317" s="42"/>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
      <c r="A318" s="1"/>
      <c r="B318" s="1"/>
      <c r="C318" s="1"/>
      <c r="D318" s="1"/>
      <c r="E318" s="4"/>
      <c r="F318" s="42"/>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
      <c r="A319" s="1"/>
      <c r="B319" s="1"/>
      <c r="C319" s="1"/>
      <c r="D319" s="1"/>
      <c r="E319" s="4"/>
      <c r="F319" s="42"/>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
      <c r="A320" s="1"/>
      <c r="B320" s="1"/>
      <c r="C320" s="1"/>
      <c r="D320" s="1"/>
      <c r="E320" s="4"/>
      <c r="F320" s="42"/>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
      <c r="A321" s="1"/>
      <c r="B321" s="1"/>
      <c r="C321" s="1"/>
      <c r="D321" s="1"/>
      <c r="E321" s="4"/>
      <c r="F321" s="42"/>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
      <c r="A322" s="1"/>
      <c r="B322" s="1"/>
      <c r="C322" s="1"/>
      <c r="D322" s="1"/>
      <c r="E322" s="4"/>
      <c r="F322" s="42"/>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
      <c r="A323" s="1"/>
      <c r="B323" s="1"/>
      <c r="C323" s="1"/>
      <c r="D323" s="1"/>
      <c r="E323" s="4"/>
      <c r="F323" s="42"/>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
      <c r="A324" s="1"/>
      <c r="B324" s="1"/>
      <c r="C324" s="1"/>
      <c r="D324" s="1"/>
      <c r="E324" s="4"/>
      <c r="F324" s="42"/>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
      <c r="A325" s="1"/>
      <c r="B325" s="1"/>
      <c r="C325" s="1"/>
      <c r="D325" s="1"/>
      <c r="E325" s="4"/>
      <c r="F325" s="42"/>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
      <c r="A326" s="1"/>
      <c r="B326" s="1"/>
      <c r="C326" s="1"/>
      <c r="D326" s="1"/>
      <c r="E326" s="4"/>
      <c r="F326" s="42"/>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
      <c r="A327" s="1"/>
      <c r="B327" s="1"/>
      <c r="C327" s="1"/>
      <c r="D327" s="1"/>
      <c r="E327" s="4"/>
      <c r="F327" s="42"/>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
      <c r="A328" s="1"/>
      <c r="B328" s="1"/>
      <c r="C328" s="1"/>
      <c r="D328" s="1"/>
      <c r="E328" s="4"/>
      <c r="F328" s="42"/>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
      <c r="A329" s="1"/>
      <c r="B329" s="1"/>
      <c r="C329" s="1"/>
      <c r="D329" s="1"/>
      <c r="E329" s="4"/>
      <c r="F329" s="42"/>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
      <c r="A330" s="1"/>
      <c r="B330" s="1"/>
      <c r="C330" s="1"/>
      <c r="D330" s="1"/>
      <c r="E330" s="4"/>
      <c r="F330" s="42"/>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
      <c r="A331" s="1"/>
      <c r="B331" s="1"/>
      <c r="C331" s="1"/>
      <c r="D331" s="1"/>
      <c r="E331" s="4"/>
      <c r="F331" s="42"/>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
      <c r="A332" s="1"/>
      <c r="B332" s="1"/>
      <c r="C332" s="1"/>
      <c r="D332" s="1"/>
      <c r="E332" s="4"/>
      <c r="F332" s="42"/>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
      <c r="A333" s="1"/>
      <c r="B333" s="1"/>
      <c r="C333" s="1"/>
      <c r="D333" s="1"/>
      <c r="E333" s="4"/>
      <c r="F333" s="42"/>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
      <c r="A334" s="1"/>
      <c r="B334" s="1"/>
      <c r="C334" s="1"/>
      <c r="D334" s="1"/>
      <c r="E334" s="4"/>
      <c r="F334" s="42"/>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
      <c r="A335" s="1"/>
      <c r="B335" s="1"/>
      <c r="C335" s="1"/>
      <c r="D335" s="1"/>
      <c r="E335" s="4"/>
      <c r="F335" s="42"/>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
      <c r="A336" s="1"/>
      <c r="B336" s="1"/>
      <c r="C336" s="1"/>
      <c r="D336" s="1"/>
      <c r="E336" s="4"/>
      <c r="F336" s="42"/>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
      <c r="A337" s="1"/>
      <c r="B337" s="1"/>
      <c r="C337" s="1"/>
      <c r="D337" s="1"/>
      <c r="E337" s="4"/>
      <c r="F337" s="42"/>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
      <c r="A338" s="1"/>
      <c r="B338" s="1"/>
      <c r="C338" s="1"/>
      <c r="D338" s="1"/>
      <c r="E338" s="4"/>
      <c r="F338" s="42"/>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
      <c r="A339" s="1"/>
      <c r="B339" s="1"/>
      <c r="C339" s="1"/>
      <c r="D339" s="1"/>
      <c r="E339" s="4"/>
      <c r="F339" s="42"/>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
      <c r="A340" s="1"/>
      <c r="B340" s="1"/>
      <c r="C340" s="1"/>
      <c r="D340" s="1"/>
      <c r="E340" s="4"/>
      <c r="F340" s="42"/>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
      <c r="A341" s="1"/>
      <c r="B341" s="1"/>
      <c r="C341" s="1"/>
      <c r="D341" s="1"/>
      <c r="E341" s="4"/>
      <c r="F341" s="42"/>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
      <c r="A342" s="1"/>
      <c r="B342" s="1"/>
      <c r="C342" s="1"/>
      <c r="D342" s="1"/>
      <c r="E342" s="4"/>
      <c r="F342" s="42"/>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
      <c r="A343" s="1"/>
      <c r="B343" s="1"/>
      <c r="C343" s="1"/>
      <c r="D343" s="1"/>
      <c r="E343" s="4"/>
      <c r="F343" s="42"/>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
      <c r="A344" s="1"/>
      <c r="B344" s="1"/>
      <c r="C344" s="1"/>
      <c r="D344" s="1"/>
      <c r="E344" s="4"/>
      <c r="F344" s="42"/>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
      <c r="A345" s="1"/>
      <c r="B345" s="1"/>
      <c r="C345" s="1"/>
      <c r="D345" s="1"/>
      <c r="E345" s="4"/>
      <c r="F345" s="42"/>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
      <c r="A346" s="1"/>
      <c r="B346" s="1"/>
      <c r="C346" s="1"/>
      <c r="D346" s="1"/>
      <c r="E346" s="4"/>
      <c r="F346" s="42"/>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
      <c r="A347" s="1"/>
      <c r="B347" s="1"/>
      <c r="C347" s="1"/>
      <c r="D347" s="1"/>
      <c r="E347" s="4"/>
      <c r="F347" s="42"/>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
      <c r="A348" s="1"/>
      <c r="B348" s="1"/>
      <c r="C348" s="1"/>
      <c r="D348" s="1"/>
      <c r="E348" s="4"/>
      <c r="F348" s="42"/>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
      <c r="A349" s="1"/>
      <c r="B349" s="1"/>
      <c r="C349" s="1"/>
      <c r="D349" s="1"/>
      <c r="E349" s="4"/>
      <c r="F349" s="42"/>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
      <c r="A350" s="1"/>
      <c r="B350" s="1"/>
      <c r="C350" s="1"/>
      <c r="D350" s="1"/>
      <c r="E350" s="4"/>
      <c r="F350" s="42"/>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
      <c r="A351" s="1"/>
      <c r="B351" s="1"/>
      <c r="C351" s="1"/>
      <c r="D351" s="1"/>
      <c r="E351" s="4"/>
      <c r="F351" s="42"/>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
      <c r="A352" s="1"/>
      <c r="B352" s="1"/>
      <c r="C352" s="1"/>
      <c r="D352" s="1"/>
      <c r="E352" s="4"/>
      <c r="F352" s="42"/>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
      <c r="A353" s="1"/>
      <c r="B353" s="1"/>
      <c r="C353" s="1"/>
      <c r="D353" s="1"/>
      <c r="E353" s="4"/>
      <c r="F353" s="42"/>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
      <c r="A354" s="1"/>
      <c r="B354" s="1"/>
      <c r="C354" s="1"/>
      <c r="D354" s="1"/>
      <c r="E354" s="4"/>
      <c r="F354" s="42"/>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
      <c r="A355" s="1"/>
      <c r="B355" s="1"/>
      <c r="C355" s="1"/>
      <c r="D355" s="1"/>
      <c r="E355" s="4"/>
      <c r="F355" s="42"/>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
      <c r="A356" s="1"/>
      <c r="B356" s="1"/>
      <c r="C356" s="1"/>
      <c r="D356" s="1"/>
      <c r="E356" s="4"/>
      <c r="F356" s="42"/>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
      <c r="A357" s="1"/>
      <c r="B357" s="1"/>
      <c r="C357" s="1"/>
      <c r="D357" s="1"/>
      <c r="E357" s="4"/>
      <c r="F357" s="42"/>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
      <c r="A358" s="1"/>
      <c r="B358" s="1"/>
      <c r="C358" s="1"/>
      <c r="D358" s="1"/>
      <c r="E358" s="4"/>
      <c r="F358" s="42"/>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
      <c r="A359" s="1"/>
      <c r="B359" s="1"/>
      <c r="C359" s="1"/>
      <c r="D359" s="1"/>
      <c r="E359" s="4"/>
      <c r="F359" s="42"/>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
      <c r="A360" s="1"/>
      <c r="B360" s="1"/>
      <c r="C360" s="1"/>
      <c r="D360" s="1"/>
      <c r="E360" s="4"/>
      <c r="F360" s="42"/>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
      <c r="A361" s="1"/>
      <c r="B361" s="1"/>
      <c r="C361" s="1"/>
      <c r="D361" s="1"/>
      <c r="E361" s="4"/>
      <c r="F361" s="42"/>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
      <c r="A362" s="1"/>
      <c r="B362" s="1"/>
      <c r="C362" s="1"/>
      <c r="D362" s="1"/>
      <c r="E362" s="4"/>
      <c r="F362" s="42"/>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
      <c r="A363" s="1"/>
      <c r="B363" s="1"/>
      <c r="C363" s="1"/>
      <c r="D363" s="1"/>
      <c r="E363" s="4"/>
      <c r="F363" s="42"/>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
      <c r="A364" s="1"/>
      <c r="B364" s="1"/>
      <c r="C364" s="1"/>
      <c r="D364" s="1"/>
      <c r="E364" s="4"/>
      <c r="F364" s="42"/>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
      <c r="A365" s="1"/>
      <c r="B365" s="1"/>
      <c r="C365" s="1"/>
      <c r="D365" s="1"/>
      <c r="E365" s="4"/>
      <c r="F365" s="42"/>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
      <c r="A366" s="1"/>
      <c r="B366" s="1"/>
      <c r="C366" s="1"/>
      <c r="D366" s="1"/>
      <c r="E366" s="4"/>
      <c r="F366" s="42"/>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
      <c r="A367" s="1"/>
      <c r="B367" s="1"/>
      <c r="C367" s="1"/>
      <c r="D367" s="1"/>
      <c r="E367" s="4"/>
      <c r="F367" s="42"/>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
      <c r="A368" s="1"/>
      <c r="B368" s="1"/>
      <c r="C368" s="1"/>
      <c r="D368" s="1"/>
      <c r="E368" s="4"/>
      <c r="F368" s="42"/>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
      <c r="A369" s="1"/>
      <c r="B369" s="1"/>
      <c r="C369" s="1"/>
      <c r="D369" s="1"/>
      <c r="E369" s="4"/>
      <c r="F369" s="42"/>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
      <c r="A370" s="1"/>
      <c r="B370" s="1"/>
      <c r="C370" s="1"/>
      <c r="D370" s="1"/>
      <c r="E370" s="4"/>
      <c r="F370" s="42"/>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
      <c r="A371" s="1"/>
      <c r="B371" s="1"/>
      <c r="C371" s="1"/>
      <c r="D371" s="1"/>
      <c r="E371" s="4"/>
      <c r="F371" s="42"/>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
      <c r="A372" s="1"/>
      <c r="B372" s="1"/>
      <c r="C372" s="1"/>
      <c r="D372" s="1"/>
      <c r="E372" s="4"/>
      <c r="F372" s="42"/>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
      <c r="A373" s="1"/>
      <c r="B373" s="1"/>
      <c r="C373" s="1"/>
      <c r="D373" s="1"/>
      <c r="E373" s="4"/>
      <c r="F373" s="42"/>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
      <c r="A374" s="1"/>
      <c r="B374" s="1"/>
      <c r="C374" s="1"/>
      <c r="D374" s="1"/>
      <c r="E374" s="4"/>
      <c r="F374" s="42"/>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
      <c r="A375" s="1"/>
      <c r="B375" s="1"/>
      <c r="C375" s="1"/>
      <c r="D375" s="1"/>
      <c r="E375" s="4"/>
      <c r="F375" s="42"/>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
      <c r="A376" s="1"/>
      <c r="B376" s="1"/>
      <c r="C376" s="1"/>
      <c r="D376" s="1"/>
      <c r="E376" s="4"/>
      <c r="F376" s="42"/>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
      <c r="A377" s="1"/>
      <c r="B377" s="1"/>
      <c r="C377" s="1"/>
      <c r="D377" s="1"/>
      <c r="E377" s="4"/>
      <c r="F377" s="42"/>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
      <c r="A378" s="1"/>
      <c r="B378" s="1"/>
      <c r="C378" s="1"/>
      <c r="D378" s="1"/>
      <c r="E378" s="4"/>
      <c r="F378" s="42"/>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
      <c r="A379" s="1"/>
      <c r="B379" s="1"/>
      <c r="C379" s="1"/>
      <c r="D379" s="1"/>
      <c r="E379" s="4"/>
      <c r="F379" s="42"/>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
      <c r="A380" s="1"/>
      <c r="B380" s="1"/>
      <c r="C380" s="1"/>
      <c r="D380" s="1"/>
      <c r="E380" s="4"/>
      <c r="F380" s="42"/>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
      <c r="A381" s="1"/>
      <c r="B381" s="1"/>
      <c r="C381" s="1"/>
      <c r="D381" s="1"/>
      <c r="E381" s="4"/>
      <c r="F381" s="42"/>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
      <c r="A382" s="1"/>
      <c r="B382" s="1"/>
      <c r="C382" s="1"/>
      <c r="D382" s="1"/>
      <c r="E382" s="4"/>
      <c r="F382" s="42"/>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
      <c r="A383" s="1"/>
      <c r="B383" s="1"/>
      <c r="C383" s="1"/>
      <c r="D383" s="1"/>
      <c r="E383" s="4"/>
      <c r="F383" s="42"/>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
      <c r="A384" s="1"/>
      <c r="B384" s="1"/>
      <c r="C384" s="1"/>
      <c r="D384" s="1"/>
      <c r="E384" s="4"/>
      <c r="F384" s="42"/>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
      <c r="A385" s="1"/>
      <c r="B385" s="1"/>
      <c r="C385" s="1"/>
      <c r="D385" s="1"/>
      <c r="E385" s="4"/>
      <c r="F385" s="42"/>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
      <c r="A386" s="1"/>
      <c r="B386" s="1"/>
      <c r="C386" s="1"/>
      <c r="D386" s="1"/>
      <c r="E386" s="4"/>
      <c r="F386" s="42"/>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
      <c r="A387" s="1"/>
      <c r="B387" s="1"/>
      <c r="C387" s="1"/>
      <c r="D387" s="1"/>
      <c r="E387" s="4"/>
      <c r="F387" s="42"/>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
      <c r="A388" s="1"/>
      <c r="B388" s="1"/>
      <c r="C388" s="1"/>
      <c r="D388" s="1"/>
      <c r="E388" s="4"/>
      <c r="F388" s="42"/>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
      <c r="A389" s="1"/>
      <c r="B389" s="1"/>
      <c r="C389" s="1"/>
      <c r="D389" s="1"/>
      <c r="E389" s="4"/>
      <c r="F389" s="42"/>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
      <c r="A390" s="1"/>
      <c r="B390" s="1"/>
      <c r="C390" s="1"/>
      <c r="D390" s="1"/>
      <c r="E390" s="4"/>
      <c r="F390" s="42"/>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
      <c r="A391" s="1"/>
      <c r="B391" s="1"/>
      <c r="C391" s="1"/>
      <c r="D391" s="1"/>
      <c r="E391" s="4"/>
      <c r="F391" s="42"/>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
      <c r="A392" s="1"/>
      <c r="B392" s="1"/>
      <c r="C392" s="1"/>
      <c r="D392" s="1"/>
      <c r="E392" s="4"/>
      <c r="F392" s="42"/>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
      <c r="A393" s="1"/>
      <c r="B393" s="1"/>
      <c r="C393" s="1"/>
      <c r="D393" s="1"/>
      <c r="E393" s="4"/>
      <c r="F393" s="42"/>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
      <c r="A394" s="1"/>
      <c r="B394" s="1"/>
      <c r="C394" s="1"/>
      <c r="D394" s="1"/>
      <c r="E394" s="4"/>
      <c r="F394" s="42"/>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
      <c r="A395" s="1"/>
      <c r="B395" s="1"/>
      <c r="C395" s="1"/>
      <c r="D395" s="1"/>
      <c r="E395" s="4"/>
      <c r="F395" s="42"/>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
      <c r="A396" s="1"/>
      <c r="B396" s="1"/>
      <c r="C396" s="1"/>
      <c r="D396" s="1"/>
      <c r="E396" s="4"/>
      <c r="F396" s="42"/>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
      <c r="A397" s="1"/>
      <c r="B397" s="1"/>
      <c r="C397" s="1"/>
      <c r="D397" s="1"/>
      <c r="E397" s="4"/>
      <c r="F397" s="42"/>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
      <c r="A398" s="1"/>
      <c r="B398" s="1"/>
      <c r="C398" s="1"/>
      <c r="D398" s="1"/>
      <c r="E398" s="4"/>
      <c r="F398" s="42"/>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
      <c r="A399" s="1"/>
      <c r="B399" s="1"/>
      <c r="C399" s="1"/>
      <c r="D399" s="1"/>
      <c r="E399" s="4"/>
      <c r="F399" s="42"/>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
      <c r="A400" s="1"/>
      <c r="B400" s="1"/>
      <c r="C400" s="1"/>
      <c r="D400" s="1"/>
      <c r="E400" s="4"/>
      <c r="F400" s="42"/>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
      <c r="A401" s="1"/>
      <c r="B401" s="1"/>
      <c r="C401" s="1"/>
      <c r="D401" s="1"/>
      <c r="E401" s="4"/>
      <c r="F401" s="42"/>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
      <c r="A402" s="1"/>
      <c r="B402" s="1"/>
      <c r="C402" s="1"/>
      <c r="D402" s="1"/>
      <c r="E402" s="4"/>
      <c r="F402" s="42"/>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
      <c r="A403" s="1"/>
      <c r="B403" s="1"/>
      <c r="C403" s="1"/>
      <c r="D403" s="1"/>
      <c r="E403" s="4"/>
      <c r="F403" s="42"/>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
      <c r="A404" s="1"/>
      <c r="B404" s="1"/>
      <c r="C404" s="1"/>
      <c r="D404" s="1"/>
      <c r="E404" s="4"/>
      <c r="F404" s="42"/>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
      <c r="A405" s="1"/>
      <c r="B405" s="1"/>
      <c r="C405" s="1"/>
      <c r="D405" s="1"/>
      <c r="E405" s="4"/>
      <c r="F405" s="42"/>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
      <c r="A406" s="1"/>
      <c r="B406" s="1"/>
      <c r="C406" s="1"/>
      <c r="D406" s="1"/>
      <c r="E406" s="4"/>
      <c r="F406" s="42"/>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
      <c r="A407" s="1"/>
      <c r="B407" s="1"/>
      <c r="C407" s="1"/>
      <c r="D407" s="1"/>
      <c r="E407" s="4"/>
      <c r="F407" s="42"/>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
      <c r="A408" s="1"/>
      <c r="B408" s="1"/>
      <c r="C408" s="1"/>
      <c r="D408" s="1"/>
      <c r="E408" s="4"/>
      <c r="F408" s="42"/>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
      <c r="A409" s="1"/>
      <c r="B409" s="1"/>
      <c r="C409" s="1"/>
      <c r="D409" s="1"/>
      <c r="E409" s="4"/>
      <c r="F409" s="42"/>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
      <c r="A410" s="1"/>
      <c r="B410" s="1"/>
      <c r="C410" s="1"/>
      <c r="D410" s="1"/>
      <c r="E410" s="4"/>
      <c r="F410" s="42"/>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
      <c r="A411" s="1"/>
      <c r="B411" s="1"/>
      <c r="C411" s="1"/>
      <c r="D411" s="1"/>
      <c r="E411" s="4"/>
      <c r="F411" s="42"/>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
      <c r="A412" s="1"/>
      <c r="B412" s="1"/>
      <c r="C412" s="1"/>
      <c r="D412" s="1"/>
      <c r="E412" s="4"/>
      <c r="F412" s="42"/>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
      <c r="A413" s="1"/>
      <c r="B413" s="1"/>
      <c r="C413" s="1"/>
      <c r="D413" s="1"/>
      <c r="E413" s="4"/>
      <c r="F413" s="42"/>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
      <c r="A414" s="1"/>
      <c r="B414" s="1"/>
      <c r="C414" s="1"/>
      <c r="D414" s="1"/>
      <c r="E414" s="4"/>
      <c r="F414" s="42"/>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
      <c r="A415" s="1"/>
      <c r="B415" s="1"/>
      <c r="C415" s="1"/>
      <c r="D415" s="1"/>
      <c r="E415" s="4"/>
      <c r="F415" s="42"/>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
      <c r="A416" s="1"/>
      <c r="B416" s="1"/>
      <c r="C416" s="1"/>
      <c r="D416" s="1"/>
      <c r="E416" s="4"/>
      <c r="F416" s="42"/>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
      <c r="A417" s="1"/>
      <c r="B417" s="1"/>
      <c r="C417" s="1"/>
      <c r="D417" s="1"/>
      <c r="E417" s="4"/>
      <c r="F417" s="42"/>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
      <c r="A418" s="1"/>
      <c r="B418" s="1"/>
      <c r="C418" s="1"/>
      <c r="D418" s="1"/>
      <c r="E418" s="4"/>
      <c r="F418" s="42"/>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
      <c r="A419" s="1"/>
      <c r="B419" s="1"/>
      <c r="C419" s="1"/>
      <c r="D419" s="1"/>
      <c r="E419" s="4"/>
      <c r="F419" s="42"/>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
      <c r="A420" s="1"/>
      <c r="B420" s="1"/>
      <c r="C420" s="1"/>
      <c r="D420" s="1"/>
      <c r="E420" s="4"/>
      <c r="F420" s="42"/>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
      <c r="A421" s="1"/>
      <c r="B421" s="1"/>
      <c r="C421" s="1"/>
      <c r="D421" s="1"/>
      <c r="E421" s="4"/>
      <c r="F421" s="42"/>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
      <c r="A422" s="1"/>
      <c r="B422" s="1"/>
      <c r="C422" s="1"/>
      <c r="D422" s="1"/>
      <c r="E422" s="4"/>
      <c r="F422" s="42"/>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
      <c r="A423" s="1"/>
      <c r="B423" s="1"/>
      <c r="C423" s="1"/>
      <c r="D423" s="1"/>
      <c r="E423" s="4"/>
      <c r="F423" s="42"/>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
      <c r="A424" s="1"/>
      <c r="B424" s="1"/>
      <c r="C424" s="1"/>
      <c r="D424" s="1"/>
      <c r="E424" s="4"/>
      <c r="F424" s="42"/>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
      <c r="A425" s="1"/>
      <c r="B425" s="1"/>
      <c r="C425" s="1"/>
      <c r="D425" s="1"/>
      <c r="E425" s="4"/>
      <c r="F425" s="42"/>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
      <c r="A426" s="1"/>
      <c r="B426" s="1"/>
      <c r="C426" s="1"/>
      <c r="D426" s="1"/>
      <c r="E426" s="4"/>
      <c r="F426" s="42"/>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
      <c r="A427" s="1"/>
      <c r="B427" s="1"/>
      <c r="C427" s="1"/>
      <c r="D427" s="1"/>
      <c r="E427" s="4"/>
      <c r="F427" s="42"/>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
      <c r="A428" s="1"/>
      <c r="B428" s="1"/>
      <c r="C428" s="1"/>
      <c r="D428" s="1"/>
      <c r="E428" s="4"/>
      <c r="F428" s="42"/>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
      <c r="A429" s="1"/>
      <c r="B429" s="1"/>
      <c r="C429" s="1"/>
      <c r="D429" s="1"/>
      <c r="E429" s="4"/>
      <c r="F429" s="42"/>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
      <c r="A430" s="1"/>
      <c r="B430" s="1"/>
      <c r="C430" s="1"/>
      <c r="D430" s="1"/>
      <c r="E430" s="4"/>
      <c r="F430" s="42"/>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
      <c r="A431" s="1"/>
      <c r="B431" s="1"/>
      <c r="C431" s="1"/>
      <c r="D431" s="1"/>
      <c r="E431" s="4"/>
      <c r="F431" s="42"/>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
      <c r="A432" s="1"/>
      <c r="B432" s="1"/>
      <c r="C432" s="1"/>
      <c r="D432" s="1"/>
      <c r="E432" s="4"/>
      <c r="F432" s="42"/>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
      <c r="A433" s="1"/>
      <c r="B433" s="1"/>
      <c r="C433" s="1"/>
      <c r="D433" s="1"/>
      <c r="E433" s="4"/>
      <c r="F433" s="42"/>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
      <c r="A434" s="1"/>
      <c r="B434" s="1"/>
      <c r="C434" s="1"/>
      <c r="D434" s="1"/>
      <c r="E434" s="4"/>
      <c r="F434" s="42"/>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
      <c r="A435" s="1"/>
      <c r="B435" s="1"/>
      <c r="C435" s="1"/>
      <c r="D435" s="1"/>
      <c r="E435" s="4"/>
      <c r="F435" s="42"/>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
      <c r="A436" s="1"/>
      <c r="B436" s="1"/>
      <c r="C436" s="1"/>
      <c r="D436" s="1"/>
      <c r="E436" s="4"/>
      <c r="F436" s="42"/>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
      <c r="A437" s="1"/>
      <c r="B437" s="1"/>
      <c r="C437" s="1"/>
      <c r="D437" s="1"/>
      <c r="E437" s="4"/>
      <c r="F437" s="42"/>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
      <c r="A438" s="1"/>
      <c r="B438" s="1"/>
      <c r="C438" s="1"/>
      <c r="D438" s="1"/>
      <c r="E438" s="4"/>
      <c r="F438" s="42"/>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
      <c r="A439" s="1"/>
      <c r="B439" s="1"/>
      <c r="C439" s="1"/>
      <c r="D439" s="1"/>
      <c r="E439" s="4"/>
      <c r="F439" s="42"/>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
      <c r="A440" s="1"/>
      <c r="B440" s="1"/>
      <c r="C440" s="1"/>
      <c r="D440" s="1"/>
      <c r="E440" s="4"/>
      <c r="F440" s="42"/>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
      <c r="A441" s="1"/>
      <c r="B441" s="1"/>
      <c r="C441" s="1"/>
      <c r="D441" s="1"/>
      <c r="E441" s="4"/>
      <c r="F441" s="42"/>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
      <c r="A442" s="1"/>
      <c r="B442" s="1"/>
      <c r="C442" s="1"/>
      <c r="D442" s="1"/>
      <c r="E442" s="4"/>
      <c r="F442" s="42"/>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
      <c r="A443" s="1"/>
      <c r="B443" s="1"/>
      <c r="C443" s="1"/>
      <c r="D443" s="1"/>
      <c r="E443" s="4"/>
      <c r="F443" s="42"/>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
      <c r="A444" s="1"/>
      <c r="B444" s="1"/>
      <c r="C444" s="1"/>
      <c r="D444" s="1"/>
      <c r="E444" s="4"/>
      <c r="F444" s="42"/>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
      <c r="A445" s="1"/>
      <c r="B445" s="1"/>
      <c r="C445" s="1"/>
      <c r="D445" s="1"/>
      <c r="E445" s="4"/>
      <c r="F445" s="42"/>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
      <c r="A446" s="1"/>
      <c r="B446" s="1"/>
      <c r="C446" s="1"/>
      <c r="D446" s="1"/>
      <c r="E446" s="4"/>
      <c r="F446" s="42"/>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
      <c r="A447" s="1"/>
      <c r="B447" s="1"/>
      <c r="C447" s="1"/>
      <c r="D447" s="1"/>
      <c r="E447" s="4"/>
      <c r="F447" s="42"/>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
      <c r="A448" s="1"/>
      <c r="B448" s="1"/>
      <c r="C448" s="1"/>
      <c r="D448" s="1"/>
      <c r="E448" s="4"/>
      <c r="F448" s="42"/>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
      <c r="A449" s="1"/>
      <c r="B449" s="1"/>
      <c r="C449" s="1"/>
      <c r="D449" s="1"/>
      <c r="E449" s="4"/>
      <c r="F449" s="42"/>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
      <c r="A450" s="1"/>
      <c r="B450" s="1"/>
      <c r="C450" s="1"/>
      <c r="D450" s="1"/>
      <c r="E450" s="4"/>
      <c r="F450" s="42"/>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
      <c r="A451" s="1"/>
      <c r="B451" s="1"/>
      <c r="C451" s="1"/>
      <c r="D451" s="1"/>
      <c r="E451" s="4"/>
      <c r="F451" s="42"/>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
      <c r="A452" s="1"/>
      <c r="B452" s="1"/>
      <c r="C452" s="1"/>
      <c r="D452" s="1"/>
      <c r="E452" s="4"/>
      <c r="F452" s="42"/>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
      <c r="A453" s="1"/>
      <c r="B453" s="1"/>
      <c r="C453" s="1"/>
      <c r="D453" s="1"/>
      <c r="E453" s="4"/>
      <c r="F453" s="42"/>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
      <c r="A454" s="1"/>
      <c r="B454" s="1"/>
      <c r="C454" s="1"/>
      <c r="D454" s="1"/>
      <c r="E454" s="4"/>
      <c r="F454" s="42"/>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
      <c r="A455" s="1"/>
      <c r="B455" s="1"/>
      <c r="C455" s="1"/>
      <c r="D455" s="1"/>
      <c r="E455" s="4"/>
      <c r="F455" s="42"/>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
      <c r="A456" s="1"/>
      <c r="B456" s="1"/>
      <c r="C456" s="1"/>
      <c r="D456" s="1"/>
      <c r="E456" s="4"/>
      <c r="F456" s="42"/>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
      <c r="A457" s="1"/>
      <c r="B457" s="1"/>
      <c r="C457" s="1"/>
      <c r="D457" s="1"/>
      <c r="E457" s="4"/>
      <c r="F457" s="42"/>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
      <c r="A458" s="1"/>
      <c r="B458" s="1"/>
      <c r="C458" s="1"/>
      <c r="D458" s="1"/>
      <c r="E458" s="4"/>
      <c r="F458" s="42"/>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
      <c r="A459" s="1"/>
      <c r="B459" s="1"/>
      <c r="C459" s="1"/>
      <c r="D459" s="1"/>
      <c r="E459" s="4"/>
      <c r="F459" s="42"/>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
      <c r="A460" s="1"/>
      <c r="B460" s="1"/>
      <c r="C460" s="1"/>
      <c r="D460" s="1"/>
      <c r="E460" s="4"/>
      <c r="F460" s="42"/>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
      <c r="A461" s="1"/>
      <c r="B461" s="1"/>
      <c r="C461" s="1"/>
      <c r="D461" s="1"/>
      <c r="E461" s="4"/>
      <c r="F461" s="42"/>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
      <c r="A462" s="1"/>
      <c r="B462" s="1"/>
      <c r="C462" s="1"/>
      <c r="D462" s="1"/>
      <c r="E462" s="4"/>
      <c r="F462" s="42"/>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
      <c r="A463" s="1"/>
      <c r="B463" s="1"/>
      <c r="C463" s="1"/>
      <c r="D463" s="1"/>
      <c r="E463" s="4"/>
      <c r="F463" s="42"/>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
      <c r="A464" s="1"/>
      <c r="B464" s="1"/>
      <c r="C464" s="1"/>
      <c r="D464" s="1"/>
      <c r="E464" s="4"/>
      <c r="F464" s="42"/>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
      <c r="A465" s="1"/>
      <c r="B465" s="1"/>
      <c r="C465" s="1"/>
      <c r="D465" s="1"/>
      <c r="E465" s="4"/>
      <c r="F465" s="42"/>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
      <c r="A466" s="1"/>
      <c r="B466" s="1"/>
      <c r="C466" s="1"/>
      <c r="D466" s="1"/>
      <c r="E466" s="4"/>
      <c r="F466" s="42"/>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
      <c r="A467" s="1"/>
      <c r="B467" s="1"/>
      <c r="C467" s="1"/>
      <c r="D467" s="1"/>
      <c r="E467" s="4"/>
      <c r="F467" s="42"/>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
      <c r="A468" s="1"/>
      <c r="B468" s="1"/>
      <c r="C468" s="1"/>
      <c r="D468" s="1"/>
      <c r="E468" s="4"/>
      <c r="F468" s="42"/>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
      <c r="A469" s="1"/>
      <c r="B469" s="1"/>
      <c r="C469" s="1"/>
      <c r="D469" s="1"/>
      <c r="E469" s="4"/>
      <c r="F469" s="42"/>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
      <c r="A470" s="1"/>
      <c r="B470" s="1"/>
      <c r="C470" s="1"/>
      <c r="D470" s="1"/>
      <c r="E470" s="4"/>
      <c r="F470" s="42"/>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
      <c r="A471" s="1"/>
      <c r="B471" s="1"/>
      <c r="C471" s="1"/>
      <c r="D471" s="1"/>
      <c r="E471" s="4"/>
      <c r="F471" s="42"/>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
      <c r="A472" s="1"/>
      <c r="B472" s="1"/>
      <c r="C472" s="1"/>
      <c r="D472" s="1"/>
      <c r="E472" s="4"/>
      <c r="F472" s="42"/>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
      <c r="A473" s="1"/>
      <c r="B473" s="1"/>
      <c r="C473" s="1"/>
      <c r="D473" s="1"/>
      <c r="E473" s="4"/>
      <c r="F473" s="42"/>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
      <c r="A474" s="1"/>
      <c r="B474" s="1"/>
      <c r="C474" s="1"/>
      <c r="D474" s="1"/>
      <c r="E474" s="4"/>
      <c r="F474" s="42"/>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
      <c r="A475" s="1"/>
      <c r="B475" s="1"/>
      <c r="C475" s="1"/>
      <c r="D475" s="1"/>
      <c r="E475" s="4"/>
      <c r="F475" s="42"/>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
      <c r="A476" s="1"/>
      <c r="B476" s="1"/>
      <c r="C476" s="1"/>
      <c r="D476" s="1"/>
      <c r="E476" s="4"/>
      <c r="F476" s="42"/>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
      <c r="A477" s="1"/>
      <c r="B477" s="1"/>
      <c r="C477" s="1"/>
      <c r="D477" s="1"/>
      <c r="E477" s="4"/>
      <c r="F477" s="42"/>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
      <c r="A478" s="1"/>
      <c r="B478" s="1"/>
      <c r="C478" s="1"/>
      <c r="D478" s="1"/>
      <c r="E478" s="4"/>
      <c r="F478" s="42"/>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
      <c r="A479" s="1"/>
      <c r="B479" s="1"/>
      <c r="C479" s="1"/>
      <c r="D479" s="1"/>
      <c r="E479" s="4"/>
      <c r="F479" s="42"/>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
      <c r="A480" s="1"/>
      <c r="B480" s="1"/>
      <c r="C480" s="1"/>
      <c r="D480" s="1"/>
      <c r="E480" s="4"/>
      <c r="F480" s="42"/>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
      <c r="A481" s="1"/>
      <c r="B481" s="1"/>
      <c r="C481" s="1"/>
      <c r="D481" s="1"/>
      <c r="E481" s="4"/>
      <c r="F481" s="42"/>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
      <c r="A482" s="1"/>
      <c r="B482" s="1"/>
      <c r="C482" s="1"/>
      <c r="D482" s="1"/>
      <c r="E482" s="4"/>
      <c r="F482" s="42"/>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
      <c r="A483" s="1"/>
      <c r="B483" s="1"/>
      <c r="C483" s="1"/>
      <c r="D483" s="1"/>
      <c r="E483" s="4"/>
      <c r="F483" s="42"/>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
      <c r="A484" s="1"/>
      <c r="B484" s="1"/>
      <c r="C484" s="1"/>
      <c r="D484" s="1"/>
      <c r="E484" s="4"/>
      <c r="F484" s="42"/>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
      <c r="A485" s="1"/>
      <c r="B485" s="1"/>
      <c r="C485" s="1"/>
      <c r="D485" s="1"/>
      <c r="E485" s="4"/>
      <c r="F485" s="42"/>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
      <c r="A486" s="1"/>
      <c r="B486" s="1"/>
      <c r="C486" s="1"/>
      <c r="D486" s="1"/>
      <c r="E486" s="4"/>
      <c r="F486" s="42"/>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
      <c r="A487" s="1"/>
      <c r="B487" s="1"/>
      <c r="C487" s="1"/>
      <c r="D487" s="1"/>
      <c r="E487" s="4"/>
      <c r="F487" s="42"/>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
      <c r="A488" s="1"/>
      <c r="B488" s="1"/>
      <c r="C488" s="1"/>
      <c r="D488" s="1"/>
      <c r="E488" s="4"/>
      <c r="F488" s="42"/>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
      <c r="A489" s="1"/>
      <c r="B489" s="1"/>
      <c r="C489" s="1"/>
      <c r="D489" s="1"/>
      <c r="E489" s="4"/>
      <c r="F489" s="42"/>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
      <c r="A490" s="1"/>
      <c r="B490" s="1"/>
      <c r="C490" s="1"/>
      <c r="D490" s="1"/>
      <c r="E490" s="4"/>
      <c r="F490" s="42"/>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
      <c r="A491" s="1"/>
      <c r="B491" s="1"/>
      <c r="C491" s="1"/>
      <c r="D491" s="1"/>
      <c r="E491" s="4"/>
      <c r="F491" s="42"/>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
      <c r="A492" s="1"/>
      <c r="B492" s="1"/>
      <c r="C492" s="1"/>
      <c r="D492" s="1"/>
      <c r="E492" s="4"/>
      <c r="F492" s="42"/>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
      <c r="A493" s="1"/>
      <c r="B493" s="1"/>
      <c r="C493" s="1"/>
      <c r="D493" s="1"/>
      <c r="E493" s="4"/>
      <c r="F493" s="42"/>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
      <c r="A494" s="1"/>
      <c r="B494" s="1"/>
      <c r="C494" s="1"/>
      <c r="D494" s="1"/>
      <c r="E494" s="4"/>
      <c r="F494" s="42"/>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
      <c r="A495" s="1"/>
      <c r="B495" s="1"/>
      <c r="C495" s="1"/>
      <c r="D495" s="1"/>
      <c r="E495" s="4"/>
      <c r="F495" s="42"/>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
      <c r="A496" s="1"/>
      <c r="B496" s="1"/>
      <c r="C496" s="1"/>
      <c r="D496" s="1"/>
      <c r="E496" s="4"/>
      <c r="F496" s="42"/>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
      <c r="A497" s="1"/>
      <c r="B497" s="1"/>
      <c r="C497" s="1"/>
      <c r="D497" s="1"/>
      <c r="E497" s="4"/>
      <c r="F497" s="42"/>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
      <c r="A498" s="1"/>
      <c r="B498" s="1"/>
      <c r="C498" s="1"/>
      <c r="D498" s="1"/>
      <c r="E498" s="4"/>
      <c r="F498" s="42"/>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
      <c r="A499" s="1"/>
      <c r="B499" s="1"/>
      <c r="C499" s="1"/>
      <c r="D499" s="1"/>
      <c r="E499" s="4"/>
      <c r="F499" s="42"/>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
      <c r="A500" s="1"/>
      <c r="B500" s="1"/>
      <c r="C500" s="1"/>
      <c r="D500" s="1"/>
      <c r="E500" s="4"/>
      <c r="F500" s="42"/>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
      <c r="A501" s="1"/>
      <c r="B501" s="1"/>
      <c r="C501" s="1"/>
      <c r="D501" s="1"/>
      <c r="E501" s="4"/>
      <c r="F501" s="42"/>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
      <c r="A502" s="1"/>
      <c r="B502" s="1"/>
      <c r="C502" s="1"/>
      <c r="D502" s="1"/>
      <c r="E502" s="4"/>
      <c r="F502" s="42"/>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
      <c r="A503" s="1"/>
      <c r="B503" s="1"/>
      <c r="C503" s="1"/>
      <c r="D503" s="1"/>
      <c r="E503" s="4"/>
      <c r="F503" s="42"/>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
      <c r="A504" s="1"/>
      <c r="B504" s="1"/>
      <c r="C504" s="1"/>
      <c r="D504" s="1"/>
      <c r="E504" s="4"/>
      <c r="F504" s="42"/>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
      <c r="A505" s="1"/>
      <c r="B505" s="1"/>
      <c r="C505" s="1"/>
      <c r="D505" s="1"/>
      <c r="E505" s="4"/>
      <c r="F505" s="42"/>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
      <c r="A506" s="1"/>
      <c r="B506" s="1"/>
      <c r="C506" s="1"/>
      <c r="D506" s="1"/>
      <c r="E506" s="4"/>
      <c r="F506" s="42"/>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
      <c r="A507" s="1"/>
      <c r="B507" s="1"/>
      <c r="C507" s="1"/>
      <c r="D507" s="1"/>
      <c r="E507" s="4"/>
      <c r="F507" s="42"/>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
      <c r="A508" s="1"/>
      <c r="B508" s="1"/>
      <c r="C508" s="1"/>
      <c r="D508" s="1"/>
      <c r="E508" s="4"/>
      <c r="F508" s="42"/>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
      <c r="A509" s="1"/>
      <c r="B509" s="1"/>
      <c r="C509" s="1"/>
      <c r="D509" s="1"/>
      <c r="E509" s="4"/>
      <c r="F509" s="42"/>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
      <c r="A510" s="1"/>
      <c r="B510" s="1"/>
      <c r="C510" s="1"/>
      <c r="D510" s="1"/>
      <c r="E510" s="4"/>
      <c r="F510" s="42"/>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
      <c r="A511" s="1"/>
      <c r="B511" s="1"/>
      <c r="C511" s="1"/>
      <c r="D511" s="1"/>
      <c r="E511" s="4"/>
      <c r="F511" s="42"/>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
      <c r="A512" s="1"/>
      <c r="B512" s="1"/>
      <c r="C512" s="1"/>
      <c r="D512" s="1"/>
      <c r="E512" s="4"/>
      <c r="F512" s="42"/>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
      <c r="A513" s="1"/>
      <c r="B513" s="1"/>
      <c r="C513" s="1"/>
      <c r="D513" s="1"/>
      <c r="E513" s="4"/>
      <c r="F513" s="42"/>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
      <c r="A514" s="1"/>
      <c r="B514" s="1"/>
      <c r="C514" s="1"/>
      <c r="D514" s="1"/>
      <c r="E514" s="4"/>
      <c r="F514" s="42"/>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
      <c r="A515" s="1"/>
      <c r="B515" s="1"/>
      <c r="C515" s="1"/>
      <c r="D515" s="1"/>
      <c r="E515" s="4"/>
      <c r="F515" s="42"/>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
      <c r="A516" s="1"/>
      <c r="B516" s="1"/>
      <c r="C516" s="1"/>
      <c r="D516" s="1"/>
      <c r="E516" s="4"/>
      <c r="F516" s="42"/>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
      <c r="A517" s="1"/>
      <c r="B517" s="1"/>
      <c r="C517" s="1"/>
      <c r="D517" s="1"/>
      <c r="E517" s="4"/>
      <c r="F517" s="42"/>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
      <c r="A518" s="1"/>
      <c r="B518" s="1"/>
      <c r="C518" s="1"/>
      <c r="D518" s="1"/>
      <c r="E518" s="4"/>
      <c r="F518" s="42"/>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
      <c r="A519" s="1"/>
      <c r="B519" s="1"/>
      <c r="C519" s="1"/>
      <c r="D519" s="1"/>
      <c r="E519" s="4"/>
      <c r="F519" s="42"/>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
      <c r="A520" s="1"/>
      <c r="B520" s="1"/>
      <c r="C520" s="1"/>
      <c r="D520" s="1"/>
      <c r="E520" s="4"/>
      <c r="F520" s="42"/>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
      <c r="A521" s="1"/>
      <c r="B521" s="1"/>
      <c r="C521" s="1"/>
      <c r="D521" s="1"/>
      <c r="E521" s="4"/>
      <c r="F521" s="42"/>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
      <c r="A522" s="1"/>
      <c r="B522" s="1"/>
      <c r="C522" s="1"/>
      <c r="D522" s="1"/>
      <c r="E522" s="4"/>
      <c r="F522" s="42"/>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
      <c r="A523" s="1"/>
      <c r="B523" s="1"/>
      <c r="C523" s="1"/>
      <c r="D523" s="1"/>
      <c r="E523" s="4"/>
      <c r="F523" s="42"/>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
      <c r="A524" s="1"/>
      <c r="B524" s="1"/>
      <c r="C524" s="1"/>
      <c r="D524" s="1"/>
      <c r="E524" s="4"/>
      <c r="F524" s="42"/>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
      <c r="A525" s="1"/>
      <c r="B525" s="1"/>
      <c r="C525" s="1"/>
      <c r="D525" s="1"/>
      <c r="E525" s="4"/>
      <c r="F525" s="42"/>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
      <c r="A526" s="1"/>
      <c r="B526" s="1"/>
      <c r="C526" s="1"/>
      <c r="D526" s="1"/>
      <c r="E526" s="4"/>
      <c r="F526" s="42"/>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
      <c r="A527" s="1"/>
      <c r="B527" s="1"/>
      <c r="C527" s="1"/>
      <c r="D527" s="1"/>
      <c r="E527" s="4"/>
      <c r="F527" s="42"/>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
      <c r="A528" s="1"/>
      <c r="B528" s="1"/>
      <c r="C528" s="1"/>
      <c r="D528" s="1"/>
      <c r="E528" s="4"/>
      <c r="F528" s="42"/>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
      <c r="A529" s="1"/>
      <c r="B529" s="1"/>
      <c r="C529" s="1"/>
      <c r="D529" s="1"/>
      <c r="E529" s="4"/>
      <c r="F529" s="42"/>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
      <c r="A530" s="1"/>
      <c r="B530" s="1"/>
      <c r="C530" s="1"/>
      <c r="D530" s="1"/>
      <c r="E530" s="4"/>
      <c r="F530" s="42"/>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
      <c r="A531" s="1"/>
      <c r="B531" s="1"/>
      <c r="C531" s="1"/>
      <c r="D531" s="1"/>
      <c r="E531" s="4"/>
      <c r="F531" s="42"/>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
      <c r="A532" s="1"/>
      <c r="B532" s="1"/>
      <c r="C532" s="1"/>
      <c r="D532" s="1"/>
      <c r="E532" s="4"/>
      <c r="F532" s="42"/>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
      <c r="A533" s="1"/>
      <c r="B533" s="1"/>
      <c r="C533" s="1"/>
      <c r="D533" s="1"/>
      <c r="E533" s="4"/>
      <c r="F533" s="42"/>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
      <c r="A534" s="1"/>
      <c r="B534" s="1"/>
      <c r="C534" s="1"/>
      <c r="D534" s="1"/>
      <c r="E534" s="4"/>
      <c r="F534" s="42"/>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
      <c r="A535" s="1"/>
      <c r="B535" s="1"/>
      <c r="C535" s="1"/>
      <c r="D535" s="1"/>
      <c r="E535" s="4"/>
      <c r="F535" s="42"/>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
      <c r="A536" s="1"/>
      <c r="B536" s="1"/>
      <c r="C536" s="1"/>
      <c r="D536" s="1"/>
      <c r="E536" s="4"/>
      <c r="F536" s="42"/>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
      <c r="A537" s="1"/>
      <c r="B537" s="1"/>
      <c r="C537" s="1"/>
      <c r="D537" s="1"/>
      <c r="E537" s="4"/>
      <c r="F537" s="42"/>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
      <c r="A538" s="1"/>
      <c r="B538" s="1"/>
      <c r="C538" s="1"/>
      <c r="D538" s="1"/>
      <c r="E538" s="4"/>
      <c r="F538" s="42"/>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
      <c r="A539" s="1"/>
      <c r="B539" s="1"/>
      <c r="C539" s="1"/>
      <c r="D539" s="1"/>
      <c r="E539" s="4"/>
      <c r="F539" s="42"/>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
      <c r="A540" s="1"/>
      <c r="B540" s="1"/>
      <c r="C540" s="1"/>
      <c r="D540" s="1"/>
      <c r="E540" s="4"/>
      <c r="F540" s="42"/>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
      <c r="A541" s="1"/>
      <c r="B541" s="1"/>
      <c r="C541" s="1"/>
      <c r="D541" s="1"/>
      <c r="E541" s="4"/>
      <c r="F541" s="42"/>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
      <c r="A542" s="1"/>
      <c r="B542" s="1"/>
      <c r="C542" s="1"/>
      <c r="D542" s="1"/>
      <c r="E542" s="4"/>
      <c r="F542" s="42"/>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
      <c r="A543" s="1"/>
      <c r="B543" s="1"/>
      <c r="C543" s="1"/>
      <c r="D543" s="1"/>
      <c r="E543" s="4"/>
      <c r="F543" s="42"/>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
      <c r="A544" s="1"/>
      <c r="B544" s="1"/>
      <c r="C544" s="1"/>
      <c r="D544" s="1"/>
      <c r="E544" s="4"/>
      <c r="F544" s="42"/>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
      <c r="A545" s="1"/>
      <c r="B545" s="1"/>
      <c r="C545" s="1"/>
      <c r="D545" s="1"/>
      <c r="E545" s="4"/>
      <c r="F545" s="42"/>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
      <c r="A546" s="1"/>
      <c r="B546" s="1"/>
      <c r="C546" s="1"/>
      <c r="D546" s="1"/>
      <c r="E546" s="4"/>
      <c r="F546" s="42"/>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
      <c r="A547" s="1"/>
      <c r="B547" s="1"/>
      <c r="C547" s="1"/>
      <c r="D547" s="1"/>
      <c r="E547" s="4"/>
      <c r="F547" s="42"/>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
      <c r="A548" s="1"/>
      <c r="B548" s="1"/>
      <c r="C548" s="1"/>
      <c r="D548" s="1"/>
      <c r="E548" s="4"/>
      <c r="F548" s="42"/>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
      <c r="A549" s="1"/>
      <c r="B549" s="1"/>
      <c r="C549" s="1"/>
      <c r="D549" s="1"/>
      <c r="E549" s="4"/>
      <c r="F549" s="42"/>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
      <c r="A550" s="1"/>
      <c r="B550" s="1"/>
      <c r="C550" s="1"/>
      <c r="D550" s="1"/>
      <c r="E550" s="4"/>
      <c r="F550" s="42"/>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
      <c r="A551" s="1"/>
      <c r="B551" s="1"/>
      <c r="C551" s="1"/>
      <c r="D551" s="1"/>
      <c r="E551" s="4"/>
      <c r="F551" s="42"/>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
      <c r="A552" s="1"/>
      <c r="B552" s="1"/>
      <c r="C552" s="1"/>
      <c r="D552" s="1"/>
      <c r="E552" s="4"/>
      <c r="F552" s="42"/>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
      <c r="A553" s="1"/>
      <c r="B553" s="1"/>
      <c r="C553" s="1"/>
      <c r="D553" s="1"/>
      <c r="E553" s="4"/>
      <c r="F553" s="42"/>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
      <c r="A554" s="1"/>
      <c r="B554" s="1"/>
      <c r="C554" s="1"/>
      <c r="D554" s="1"/>
      <c r="E554" s="4"/>
      <c r="F554" s="42"/>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
      <c r="A555" s="1"/>
      <c r="B555" s="1"/>
      <c r="C555" s="1"/>
      <c r="D555" s="1"/>
      <c r="E555" s="4"/>
      <c r="F555" s="42"/>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
      <c r="A556" s="1"/>
      <c r="B556" s="1"/>
      <c r="C556" s="1"/>
      <c r="D556" s="1"/>
      <c r="E556" s="4"/>
      <c r="F556" s="42"/>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
      <c r="A557" s="1"/>
      <c r="B557" s="1"/>
      <c r="C557" s="1"/>
      <c r="D557" s="1"/>
      <c r="E557" s="4"/>
      <c r="F557" s="42"/>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
      <c r="A558" s="1"/>
      <c r="B558" s="1"/>
      <c r="C558" s="1"/>
      <c r="D558" s="1"/>
      <c r="E558" s="4"/>
      <c r="F558" s="42"/>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
      <c r="A559" s="1"/>
      <c r="B559" s="1"/>
      <c r="C559" s="1"/>
      <c r="D559" s="1"/>
      <c r="E559" s="4"/>
      <c r="F559" s="42"/>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
      <c r="A560" s="1"/>
      <c r="B560" s="1"/>
      <c r="C560" s="1"/>
      <c r="D560" s="1"/>
      <c r="E560" s="4"/>
      <c r="F560" s="42"/>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
      <c r="A561" s="1"/>
      <c r="B561" s="1"/>
      <c r="C561" s="1"/>
      <c r="D561" s="1"/>
      <c r="E561" s="4"/>
      <c r="F561" s="42"/>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
      <c r="A562" s="1"/>
      <c r="B562" s="1"/>
      <c r="C562" s="1"/>
      <c r="D562" s="1"/>
      <c r="E562" s="4"/>
      <c r="F562" s="42"/>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
      <c r="A563" s="1"/>
      <c r="B563" s="1"/>
      <c r="C563" s="1"/>
      <c r="D563" s="1"/>
      <c r="E563" s="4"/>
      <c r="F563" s="42"/>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
      <c r="A564" s="1"/>
      <c r="B564" s="1"/>
      <c r="C564" s="1"/>
      <c r="D564" s="1"/>
      <c r="E564" s="4"/>
      <c r="F564" s="42"/>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
      <c r="A565" s="1"/>
      <c r="B565" s="1"/>
      <c r="C565" s="1"/>
      <c r="D565" s="1"/>
      <c r="E565" s="4"/>
      <c r="F565" s="42"/>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
      <c r="A566" s="1"/>
      <c r="B566" s="1"/>
      <c r="C566" s="1"/>
      <c r="D566" s="1"/>
      <c r="E566" s="4"/>
      <c r="F566" s="42"/>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
      <c r="A567" s="1"/>
      <c r="B567" s="1"/>
      <c r="C567" s="1"/>
      <c r="D567" s="1"/>
      <c r="E567" s="4"/>
      <c r="F567" s="42"/>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
      <c r="A568" s="1"/>
      <c r="B568" s="1"/>
      <c r="C568" s="1"/>
      <c r="D568" s="1"/>
      <c r="E568" s="4"/>
      <c r="F568" s="42"/>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
      <c r="A569" s="1"/>
      <c r="B569" s="1"/>
      <c r="C569" s="1"/>
      <c r="D569" s="1"/>
      <c r="E569" s="4"/>
      <c r="F569" s="42"/>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
      <c r="A570" s="1"/>
      <c r="B570" s="1"/>
      <c r="C570" s="1"/>
      <c r="D570" s="1"/>
      <c r="E570" s="4"/>
      <c r="F570" s="42"/>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
      <c r="A571" s="1"/>
      <c r="B571" s="1"/>
      <c r="C571" s="1"/>
      <c r="D571" s="1"/>
      <c r="E571" s="4"/>
      <c r="F571" s="42"/>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
      <c r="A572" s="1"/>
      <c r="B572" s="1"/>
      <c r="C572" s="1"/>
      <c r="D572" s="1"/>
      <c r="E572" s="4"/>
      <c r="F572" s="42"/>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
      <c r="A573" s="1"/>
      <c r="B573" s="1"/>
      <c r="C573" s="1"/>
      <c r="D573" s="1"/>
      <c r="E573" s="4"/>
      <c r="F573" s="42"/>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
      <c r="A574" s="1"/>
      <c r="B574" s="1"/>
      <c r="C574" s="1"/>
      <c r="D574" s="1"/>
      <c r="E574" s="4"/>
      <c r="F574" s="42"/>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
      <c r="A575" s="1"/>
      <c r="B575" s="1"/>
      <c r="C575" s="1"/>
      <c r="D575" s="1"/>
      <c r="E575" s="4"/>
      <c r="F575" s="42"/>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
      <c r="A576" s="1"/>
      <c r="B576" s="1"/>
      <c r="C576" s="1"/>
      <c r="D576" s="1"/>
      <c r="E576" s="4"/>
      <c r="F576" s="42"/>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
      <c r="A577" s="1"/>
      <c r="B577" s="1"/>
      <c r="C577" s="1"/>
      <c r="D577" s="1"/>
      <c r="E577" s="4"/>
      <c r="F577" s="42"/>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
      <c r="A578" s="1"/>
      <c r="B578" s="1"/>
      <c r="C578" s="1"/>
      <c r="D578" s="1"/>
      <c r="E578" s="4"/>
      <c r="F578" s="42"/>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
      <c r="A579" s="1"/>
      <c r="B579" s="1"/>
      <c r="C579" s="1"/>
      <c r="D579" s="1"/>
      <c r="E579" s="4"/>
      <c r="F579" s="42"/>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
      <c r="A580" s="1"/>
      <c r="B580" s="1"/>
      <c r="C580" s="1"/>
      <c r="D580" s="1"/>
      <c r="E580" s="4"/>
      <c r="F580" s="42"/>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
      <c r="A581" s="1"/>
      <c r="B581" s="1"/>
      <c r="C581" s="1"/>
      <c r="D581" s="1"/>
      <c r="E581" s="4"/>
      <c r="F581" s="42"/>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
      <c r="A582" s="1"/>
      <c r="B582" s="1"/>
      <c r="C582" s="1"/>
      <c r="D582" s="1"/>
      <c r="E582" s="4"/>
      <c r="F582" s="42"/>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
      <c r="A583" s="1"/>
      <c r="B583" s="1"/>
      <c r="C583" s="1"/>
      <c r="D583" s="1"/>
      <c r="E583" s="4"/>
      <c r="F583" s="42"/>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
      <c r="A584" s="1"/>
      <c r="B584" s="1"/>
      <c r="C584" s="1"/>
      <c r="D584" s="1"/>
      <c r="E584" s="4"/>
      <c r="F584" s="42"/>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
      <c r="A585" s="1"/>
      <c r="B585" s="1"/>
      <c r="C585" s="1"/>
      <c r="D585" s="1"/>
      <c r="E585" s="4"/>
      <c r="F585" s="42"/>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
      <c r="A586" s="1"/>
      <c r="B586" s="1"/>
      <c r="C586" s="1"/>
      <c r="D586" s="1"/>
      <c r="E586" s="4"/>
      <c r="F586" s="42"/>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
      <c r="A587" s="1"/>
      <c r="B587" s="1"/>
      <c r="C587" s="1"/>
      <c r="D587" s="1"/>
      <c r="E587" s="4"/>
      <c r="F587" s="42"/>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
      <c r="A588" s="1"/>
      <c r="B588" s="1"/>
      <c r="C588" s="1"/>
      <c r="D588" s="1"/>
      <c r="E588" s="4"/>
      <c r="F588" s="42"/>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
      <c r="A589" s="1"/>
      <c r="B589" s="1"/>
      <c r="C589" s="1"/>
      <c r="D589" s="1"/>
      <c r="E589" s="4"/>
      <c r="F589" s="42"/>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
      <c r="A590" s="1"/>
      <c r="B590" s="1"/>
      <c r="C590" s="1"/>
      <c r="D590" s="1"/>
      <c r="E590" s="4"/>
      <c r="F590" s="42"/>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
      <c r="A591" s="1"/>
      <c r="B591" s="1"/>
      <c r="C591" s="1"/>
      <c r="D591" s="1"/>
      <c r="E591" s="4"/>
      <c r="F591" s="42"/>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
      <c r="A592" s="1"/>
      <c r="B592" s="1"/>
      <c r="C592" s="1"/>
      <c r="D592" s="1"/>
      <c r="E592" s="4"/>
      <c r="F592" s="42"/>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
      <c r="A593" s="1"/>
      <c r="B593" s="1"/>
      <c r="C593" s="1"/>
      <c r="D593" s="1"/>
      <c r="E593" s="4"/>
      <c r="F593" s="42"/>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
      <c r="A594" s="1"/>
      <c r="B594" s="1"/>
      <c r="C594" s="1"/>
      <c r="D594" s="1"/>
      <c r="E594" s="4"/>
      <c r="F594" s="42"/>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
      <c r="A595" s="1"/>
      <c r="B595" s="1"/>
      <c r="C595" s="1"/>
      <c r="D595" s="1"/>
      <c r="E595" s="4"/>
      <c r="F595" s="42"/>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
      <c r="A596" s="1"/>
      <c r="B596" s="1"/>
      <c r="C596" s="1"/>
      <c r="D596" s="1"/>
      <c r="E596" s="4"/>
      <c r="F596" s="42"/>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
      <c r="A597" s="1"/>
      <c r="B597" s="1"/>
      <c r="C597" s="1"/>
      <c r="D597" s="1"/>
      <c r="E597" s="4"/>
      <c r="F597" s="42"/>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
      <c r="A598" s="1"/>
      <c r="B598" s="1"/>
      <c r="C598" s="1"/>
      <c r="D598" s="1"/>
      <c r="E598" s="4"/>
      <c r="F598" s="42"/>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
      <c r="A599" s="1"/>
      <c r="B599" s="1"/>
      <c r="C599" s="1"/>
      <c r="D599" s="1"/>
      <c r="E599" s="4"/>
      <c r="F599" s="42"/>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
      <c r="A600" s="1"/>
      <c r="B600" s="1"/>
      <c r="C600" s="1"/>
      <c r="D600" s="1"/>
      <c r="E600" s="4"/>
      <c r="F600" s="42"/>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
      <c r="A601" s="1"/>
      <c r="B601" s="1"/>
      <c r="C601" s="1"/>
      <c r="D601" s="1"/>
      <c r="E601" s="4"/>
      <c r="F601" s="42"/>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
      <c r="A602" s="1"/>
      <c r="B602" s="1"/>
      <c r="C602" s="1"/>
      <c r="D602" s="1"/>
      <c r="E602" s="4"/>
      <c r="F602" s="42"/>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
      <c r="A603" s="1"/>
      <c r="B603" s="1"/>
      <c r="C603" s="1"/>
      <c r="D603" s="1"/>
      <c r="E603" s="4"/>
      <c r="F603" s="42"/>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
      <c r="A604" s="1"/>
      <c r="B604" s="1"/>
      <c r="C604" s="1"/>
      <c r="D604" s="1"/>
      <c r="E604" s="4"/>
      <c r="F604" s="42"/>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
      <c r="A605" s="1"/>
      <c r="B605" s="1"/>
      <c r="C605" s="1"/>
      <c r="D605" s="1"/>
      <c r="E605" s="4"/>
      <c r="F605" s="42"/>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
      <c r="A606" s="1"/>
      <c r="B606" s="1"/>
      <c r="C606" s="1"/>
      <c r="D606" s="1"/>
      <c r="E606" s="4"/>
      <c r="F606" s="42"/>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
      <c r="A607" s="1"/>
      <c r="B607" s="1"/>
      <c r="C607" s="1"/>
      <c r="D607" s="1"/>
      <c r="E607" s="4"/>
      <c r="F607" s="42"/>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
      <c r="A608" s="1"/>
      <c r="B608" s="1"/>
      <c r="C608" s="1"/>
      <c r="D608" s="1"/>
      <c r="E608" s="4"/>
      <c r="F608" s="42"/>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
      <c r="A609" s="1"/>
      <c r="B609" s="1"/>
      <c r="C609" s="1"/>
      <c r="D609" s="1"/>
      <c r="E609" s="4"/>
      <c r="F609" s="42"/>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
      <c r="A610" s="1"/>
      <c r="B610" s="1"/>
      <c r="C610" s="1"/>
      <c r="D610" s="1"/>
      <c r="E610" s="4"/>
      <c r="F610" s="42"/>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
      <c r="A611" s="1"/>
      <c r="B611" s="1"/>
      <c r="C611" s="1"/>
      <c r="D611" s="1"/>
      <c r="E611" s="4"/>
      <c r="F611" s="42"/>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
      <c r="A612" s="1"/>
      <c r="B612" s="1"/>
      <c r="C612" s="1"/>
      <c r="D612" s="1"/>
      <c r="E612" s="4"/>
      <c r="F612" s="42"/>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
      <c r="A613" s="1"/>
      <c r="B613" s="1"/>
      <c r="C613" s="1"/>
      <c r="D613" s="1"/>
      <c r="E613" s="4"/>
      <c r="F613" s="42"/>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
      <c r="A614" s="1"/>
      <c r="B614" s="1"/>
      <c r="C614" s="1"/>
      <c r="D614" s="1"/>
      <c r="E614" s="4"/>
      <c r="F614" s="42"/>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
      <c r="A615" s="1"/>
      <c r="B615" s="1"/>
      <c r="C615" s="1"/>
      <c r="D615" s="1"/>
      <c r="E615" s="4"/>
      <c r="F615" s="42"/>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
      <c r="A616" s="1"/>
      <c r="B616" s="1"/>
      <c r="C616" s="1"/>
      <c r="D616" s="1"/>
      <c r="E616" s="4"/>
      <c r="F616" s="42"/>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
      <c r="A617" s="1"/>
      <c r="B617" s="1"/>
      <c r="C617" s="1"/>
      <c r="D617" s="1"/>
      <c r="E617" s="4"/>
      <c r="F617" s="42"/>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
      <c r="A618" s="1"/>
      <c r="B618" s="1"/>
      <c r="C618" s="1"/>
      <c r="D618" s="1"/>
      <c r="E618" s="4"/>
      <c r="F618" s="42"/>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
      <c r="A619" s="1"/>
      <c r="B619" s="1"/>
      <c r="C619" s="1"/>
      <c r="D619" s="1"/>
      <c r="E619" s="4"/>
      <c r="F619" s="42"/>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
      <c r="A620" s="1"/>
      <c r="B620" s="1"/>
      <c r="C620" s="1"/>
      <c r="D620" s="1"/>
      <c r="E620" s="4"/>
      <c r="F620" s="42"/>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
      <c r="A621" s="1"/>
      <c r="B621" s="1"/>
      <c r="C621" s="1"/>
      <c r="D621" s="1"/>
      <c r="E621" s="4"/>
      <c r="F621" s="42"/>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
      <c r="A622" s="1"/>
      <c r="B622" s="1"/>
      <c r="C622" s="1"/>
      <c r="D622" s="1"/>
      <c r="E622" s="4"/>
      <c r="F622" s="42"/>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
      <c r="A623" s="1"/>
      <c r="B623" s="1"/>
      <c r="C623" s="1"/>
      <c r="D623" s="1"/>
      <c r="E623" s="4"/>
      <c r="F623" s="42"/>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
      <c r="A624" s="1"/>
      <c r="B624" s="1"/>
      <c r="C624" s="1"/>
      <c r="D624" s="1"/>
      <c r="E624" s="4"/>
      <c r="F624" s="42"/>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
      <c r="A625" s="1"/>
      <c r="B625" s="1"/>
      <c r="C625" s="1"/>
      <c r="D625" s="1"/>
      <c r="E625" s="4"/>
      <c r="F625" s="42"/>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
      <c r="A626" s="1"/>
      <c r="B626" s="1"/>
      <c r="C626" s="1"/>
      <c r="D626" s="1"/>
      <c r="E626" s="4"/>
      <c r="F626" s="42"/>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
      <c r="A627" s="1"/>
      <c r="B627" s="1"/>
      <c r="C627" s="1"/>
      <c r="D627" s="1"/>
      <c r="E627" s="4"/>
      <c r="F627" s="42"/>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
      <c r="A628" s="1"/>
      <c r="B628" s="1"/>
      <c r="C628" s="1"/>
      <c r="D628" s="1"/>
      <c r="E628" s="4"/>
      <c r="F628" s="42"/>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
      <c r="A629" s="1"/>
      <c r="B629" s="1"/>
      <c r="C629" s="1"/>
      <c r="D629" s="1"/>
      <c r="E629" s="4"/>
      <c r="F629" s="42"/>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
      <c r="A630" s="1"/>
      <c r="B630" s="1"/>
      <c r="C630" s="1"/>
      <c r="D630" s="1"/>
      <c r="E630" s="4"/>
      <c r="F630" s="42"/>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
      <c r="A631" s="1"/>
      <c r="B631" s="1"/>
      <c r="C631" s="1"/>
      <c r="D631" s="1"/>
      <c r="E631" s="4"/>
      <c r="F631" s="42"/>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
      <c r="A632" s="1"/>
      <c r="B632" s="1"/>
      <c r="C632" s="1"/>
      <c r="D632" s="1"/>
      <c r="E632" s="4"/>
      <c r="F632" s="42"/>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
      <c r="A633" s="1"/>
      <c r="B633" s="1"/>
      <c r="C633" s="1"/>
      <c r="D633" s="1"/>
      <c r="E633" s="4"/>
      <c r="F633" s="42"/>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
      <c r="A634" s="1"/>
      <c r="B634" s="1"/>
      <c r="C634" s="1"/>
      <c r="D634" s="1"/>
      <c r="E634" s="4"/>
      <c r="F634" s="42"/>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
      <c r="A635" s="1"/>
      <c r="B635" s="1"/>
      <c r="C635" s="1"/>
      <c r="D635" s="1"/>
      <c r="E635" s="4"/>
      <c r="F635" s="42"/>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
      <c r="A636" s="1"/>
      <c r="B636" s="1"/>
      <c r="C636" s="1"/>
      <c r="D636" s="1"/>
      <c r="E636" s="4"/>
      <c r="F636" s="42"/>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
      <c r="A637" s="1"/>
      <c r="B637" s="1"/>
      <c r="C637" s="1"/>
      <c r="D637" s="1"/>
      <c r="E637" s="4"/>
      <c r="F637" s="42"/>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
      <c r="A638" s="1"/>
      <c r="B638" s="1"/>
      <c r="C638" s="1"/>
      <c r="D638" s="1"/>
      <c r="E638" s="4"/>
      <c r="F638" s="42"/>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
      <c r="A639" s="1"/>
      <c r="B639" s="1"/>
      <c r="C639" s="1"/>
      <c r="D639" s="1"/>
      <c r="E639" s="4"/>
      <c r="F639" s="42"/>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
      <c r="A640" s="1"/>
      <c r="B640" s="1"/>
      <c r="C640" s="1"/>
      <c r="D640" s="1"/>
      <c r="E640" s="4"/>
      <c r="F640" s="42"/>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
      <c r="A641" s="1"/>
      <c r="B641" s="1"/>
      <c r="C641" s="1"/>
      <c r="D641" s="1"/>
      <c r="E641" s="4"/>
      <c r="F641" s="42"/>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
      <c r="A642" s="1"/>
      <c r="B642" s="1"/>
      <c r="C642" s="1"/>
      <c r="D642" s="1"/>
      <c r="E642" s="4"/>
      <c r="F642" s="42"/>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
      <c r="A643" s="1"/>
      <c r="B643" s="1"/>
      <c r="C643" s="1"/>
      <c r="D643" s="1"/>
      <c r="E643" s="4"/>
      <c r="F643" s="42"/>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
      <c r="A644" s="1"/>
      <c r="B644" s="1"/>
      <c r="C644" s="1"/>
      <c r="D644" s="1"/>
      <c r="E644" s="4"/>
      <c r="F644" s="42"/>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
      <c r="A645" s="1"/>
      <c r="B645" s="1"/>
      <c r="C645" s="1"/>
      <c r="D645" s="1"/>
      <c r="E645" s="4"/>
      <c r="F645" s="42"/>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
      <c r="A646" s="1"/>
      <c r="B646" s="1"/>
      <c r="C646" s="1"/>
      <c r="D646" s="1"/>
      <c r="E646" s="4"/>
      <c r="F646" s="42"/>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
      <c r="A647" s="1"/>
      <c r="B647" s="1"/>
      <c r="C647" s="1"/>
      <c r="D647" s="1"/>
      <c r="E647" s="4"/>
      <c r="F647" s="42"/>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
      <c r="A648" s="1"/>
      <c r="B648" s="1"/>
      <c r="C648" s="1"/>
      <c r="D648" s="1"/>
      <c r="E648" s="4"/>
      <c r="F648" s="42"/>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
      <c r="A649" s="1"/>
      <c r="B649" s="1"/>
      <c r="C649" s="1"/>
      <c r="D649" s="1"/>
      <c r="E649" s="4"/>
      <c r="F649" s="42"/>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
      <c r="A650" s="1"/>
      <c r="B650" s="1"/>
      <c r="C650" s="1"/>
      <c r="D650" s="1"/>
      <c r="E650" s="4"/>
      <c r="F650" s="42"/>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
      <c r="A651" s="1"/>
      <c r="B651" s="1"/>
      <c r="C651" s="1"/>
      <c r="D651" s="1"/>
      <c r="E651" s="4"/>
      <c r="F651" s="42"/>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
      <c r="A652" s="1"/>
      <c r="B652" s="1"/>
      <c r="C652" s="1"/>
      <c r="D652" s="1"/>
      <c r="E652" s="4"/>
      <c r="F652" s="42"/>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
      <c r="A653" s="1"/>
      <c r="B653" s="1"/>
      <c r="C653" s="1"/>
      <c r="D653" s="1"/>
      <c r="E653" s="4"/>
      <c r="F653" s="42"/>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
      <c r="A654" s="1"/>
      <c r="B654" s="1"/>
      <c r="C654" s="1"/>
      <c r="D654" s="1"/>
      <c r="E654" s="4"/>
      <c r="F654" s="42"/>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
      <c r="A655" s="1"/>
      <c r="B655" s="1"/>
      <c r="C655" s="1"/>
      <c r="D655" s="1"/>
      <c r="E655" s="4"/>
      <c r="F655" s="42"/>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
      <c r="A656" s="1"/>
      <c r="B656" s="1"/>
      <c r="C656" s="1"/>
      <c r="D656" s="1"/>
      <c r="E656" s="4"/>
      <c r="F656" s="42"/>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
      <c r="A657" s="1"/>
      <c r="B657" s="1"/>
      <c r="C657" s="1"/>
      <c r="D657" s="1"/>
      <c r="E657" s="4"/>
      <c r="F657" s="42"/>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
      <c r="A658" s="1"/>
      <c r="B658" s="1"/>
      <c r="C658" s="1"/>
      <c r="D658" s="1"/>
      <c r="E658" s="4"/>
      <c r="F658" s="42"/>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
      <c r="A659" s="1"/>
      <c r="B659" s="1"/>
      <c r="C659" s="1"/>
      <c r="D659" s="1"/>
      <c r="E659" s="4"/>
      <c r="F659" s="42"/>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
      <c r="A660" s="1"/>
      <c r="B660" s="1"/>
      <c r="C660" s="1"/>
      <c r="D660" s="1"/>
      <c r="E660" s="4"/>
      <c r="F660" s="42"/>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
      <c r="A661" s="1"/>
      <c r="B661" s="1"/>
      <c r="C661" s="1"/>
      <c r="D661" s="1"/>
      <c r="E661" s="4"/>
      <c r="F661" s="42"/>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
      <c r="A662" s="1"/>
      <c r="B662" s="1"/>
      <c r="C662" s="1"/>
      <c r="D662" s="1"/>
      <c r="E662" s="4"/>
      <c r="F662" s="42"/>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
      <c r="A663" s="1"/>
      <c r="B663" s="1"/>
      <c r="C663" s="1"/>
      <c r="D663" s="1"/>
      <c r="E663" s="4"/>
      <c r="F663" s="42"/>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
      <c r="A664" s="1"/>
      <c r="B664" s="1"/>
      <c r="C664" s="1"/>
      <c r="D664" s="1"/>
      <c r="E664" s="4"/>
      <c r="F664" s="42"/>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
      <c r="A665" s="1"/>
      <c r="B665" s="1"/>
      <c r="C665" s="1"/>
      <c r="D665" s="1"/>
      <c r="E665" s="4"/>
      <c r="F665" s="42"/>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
      <c r="A666" s="1"/>
      <c r="B666" s="1"/>
      <c r="C666" s="1"/>
      <c r="D666" s="1"/>
      <c r="E666" s="4"/>
      <c r="F666" s="42"/>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
      <c r="A667" s="1"/>
      <c r="B667" s="1"/>
      <c r="C667" s="1"/>
      <c r="D667" s="1"/>
      <c r="E667" s="4"/>
      <c r="F667" s="42"/>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
      <c r="A668" s="1"/>
      <c r="B668" s="1"/>
      <c r="C668" s="1"/>
      <c r="D668" s="1"/>
      <c r="E668" s="4"/>
      <c r="F668" s="42"/>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
      <c r="A669" s="1"/>
      <c r="B669" s="1"/>
      <c r="C669" s="1"/>
      <c r="D669" s="1"/>
      <c r="E669" s="4"/>
      <c r="F669" s="42"/>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
      <c r="A670" s="1"/>
      <c r="B670" s="1"/>
      <c r="C670" s="1"/>
      <c r="D670" s="1"/>
      <c r="E670" s="4"/>
      <c r="F670" s="42"/>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
      <c r="A671" s="1"/>
      <c r="B671" s="1"/>
      <c r="C671" s="1"/>
      <c r="D671" s="1"/>
      <c r="E671" s="4"/>
      <c r="F671" s="42"/>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
      <c r="A672" s="1"/>
      <c r="B672" s="1"/>
      <c r="C672" s="1"/>
      <c r="D672" s="1"/>
      <c r="E672" s="4"/>
      <c r="F672" s="42"/>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
      <c r="A673" s="1"/>
      <c r="B673" s="1"/>
      <c r="C673" s="1"/>
      <c r="D673" s="1"/>
      <c r="E673" s="4"/>
      <c r="F673" s="42"/>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
      <c r="A674" s="1"/>
      <c r="B674" s="1"/>
      <c r="C674" s="1"/>
      <c r="D674" s="1"/>
      <c r="E674" s="4"/>
      <c r="F674" s="42"/>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
      <c r="A675" s="1"/>
      <c r="B675" s="1"/>
      <c r="C675" s="1"/>
      <c r="D675" s="1"/>
      <c r="E675" s="4"/>
      <c r="F675" s="42"/>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
      <c r="A676" s="1"/>
      <c r="B676" s="1"/>
      <c r="C676" s="1"/>
      <c r="D676" s="1"/>
      <c r="E676" s="4"/>
      <c r="F676" s="42"/>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
      <c r="A677" s="1"/>
      <c r="B677" s="1"/>
      <c r="C677" s="1"/>
      <c r="D677" s="1"/>
      <c r="E677" s="4"/>
      <c r="F677" s="42"/>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
      <c r="A678" s="1"/>
      <c r="B678" s="1"/>
      <c r="C678" s="1"/>
      <c r="D678" s="1"/>
      <c r="E678" s="4"/>
      <c r="F678" s="42"/>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
      <c r="A679" s="1"/>
      <c r="B679" s="1"/>
      <c r="C679" s="1"/>
      <c r="D679" s="1"/>
      <c r="E679" s="4"/>
      <c r="F679" s="42"/>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
      <c r="A680" s="1"/>
      <c r="B680" s="1"/>
      <c r="C680" s="1"/>
      <c r="D680" s="1"/>
      <c r="E680" s="4"/>
      <c r="F680" s="42"/>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
      <c r="A681" s="1"/>
      <c r="B681" s="1"/>
      <c r="C681" s="1"/>
      <c r="D681" s="1"/>
      <c r="E681" s="4"/>
      <c r="F681" s="42"/>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
      <c r="A682" s="1"/>
      <c r="B682" s="1"/>
      <c r="C682" s="1"/>
      <c r="D682" s="1"/>
      <c r="E682" s="4"/>
      <c r="F682" s="42"/>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
      <c r="A683" s="1"/>
      <c r="B683" s="1"/>
      <c r="C683" s="1"/>
      <c r="D683" s="1"/>
      <c r="E683" s="4"/>
      <c r="F683" s="42"/>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
      <c r="A684" s="1"/>
      <c r="B684" s="1"/>
      <c r="C684" s="1"/>
      <c r="D684" s="1"/>
      <c r="E684" s="4"/>
      <c r="F684" s="42"/>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
      <c r="A685" s="1"/>
      <c r="B685" s="1"/>
      <c r="C685" s="1"/>
      <c r="D685" s="1"/>
      <c r="E685" s="4"/>
      <c r="F685" s="42"/>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
      <c r="A686" s="1"/>
      <c r="B686" s="1"/>
      <c r="C686" s="1"/>
      <c r="D686" s="1"/>
      <c r="E686" s="4"/>
      <c r="F686" s="42"/>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
      <c r="A687" s="1"/>
      <c r="B687" s="1"/>
      <c r="C687" s="1"/>
      <c r="D687" s="1"/>
      <c r="E687" s="4"/>
      <c r="F687" s="42"/>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
      <c r="A688" s="1"/>
      <c r="B688" s="1"/>
      <c r="C688" s="1"/>
      <c r="D688" s="1"/>
      <c r="E688" s="4"/>
      <c r="F688" s="42"/>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
      <c r="A689" s="1"/>
      <c r="B689" s="1"/>
      <c r="C689" s="1"/>
      <c r="D689" s="1"/>
      <c r="E689" s="4"/>
      <c r="F689" s="42"/>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
      <c r="A690" s="1"/>
      <c r="B690" s="1"/>
      <c r="C690" s="1"/>
      <c r="D690" s="1"/>
      <c r="E690" s="4"/>
      <c r="F690" s="42"/>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
      <c r="A691" s="1"/>
      <c r="B691" s="1"/>
      <c r="C691" s="1"/>
      <c r="D691" s="1"/>
      <c r="E691" s="4"/>
      <c r="F691" s="42"/>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
      <c r="A692" s="1"/>
      <c r="B692" s="1"/>
      <c r="C692" s="1"/>
      <c r="D692" s="1"/>
      <c r="E692" s="4"/>
      <c r="F692" s="42"/>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
      <c r="A693" s="1"/>
      <c r="B693" s="1"/>
      <c r="C693" s="1"/>
      <c r="D693" s="1"/>
      <c r="E693" s="4"/>
      <c r="F693" s="42"/>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
      <c r="A694" s="1"/>
      <c r="B694" s="1"/>
      <c r="C694" s="1"/>
      <c r="D694" s="1"/>
      <c r="E694" s="4"/>
      <c r="F694" s="42"/>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
      <c r="A695" s="1"/>
      <c r="B695" s="1"/>
      <c r="C695" s="1"/>
      <c r="D695" s="1"/>
      <c r="E695" s="4"/>
      <c r="F695" s="42"/>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
      <c r="A696" s="1"/>
      <c r="B696" s="1"/>
      <c r="C696" s="1"/>
      <c r="D696" s="1"/>
      <c r="E696" s="4"/>
      <c r="F696" s="42"/>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
      <c r="A697" s="1"/>
      <c r="B697" s="1"/>
      <c r="C697" s="1"/>
      <c r="D697" s="1"/>
      <c r="E697" s="4"/>
      <c r="F697" s="42"/>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
      <c r="A698" s="1"/>
      <c r="B698" s="1"/>
      <c r="C698" s="1"/>
      <c r="D698" s="1"/>
      <c r="E698" s="4"/>
      <c r="F698" s="42"/>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
      <c r="A699" s="1"/>
      <c r="B699" s="1"/>
      <c r="C699" s="1"/>
      <c r="D699" s="1"/>
      <c r="E699" s="4"/>
      <c r="F699" s="42"/>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
      <c r="A700" s="1"/>
      <c r="B700" s="1"/>
      <c r="C700" s="1"/>
      <c r="D700" s="1"/>
      <c r="E700" s="4"/>
      <c r="F700" s="42"/>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
      <c r="A701" s="1"/>
      <c r="B701" s="1"/>
      <c r="C701" s="1"/>
      <c r="D701" s="1"/>
      <c r="E701" s="4"/>
      <c r="F701" s="42"/>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
      <c r="A702" s="1"/>
      <c r="B702" s="1"/>
      <c r="C702" s="1"/>
      <c r="D702" s="1"/>
      <c r="E702" s="4"/>
      <c r="F702" s="42"/>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
      <c r="A703" s="1"/>
      <c r="B703" s="1"/>
      <c r="C703" s="1"/>
      <c r="D703" s="1"/>
      <c r="E703" s="4"/>
      <c r="F703" s="42"/>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
      <c r="A704" s="1"/>
      <c r="B704" s="1"/>
      <c r="C704" s="1"/>
      <c r="D704" s="1"/>
      <c r="E704" s="4"/>
      <c r="F704" s="42"/>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
      <c r="A705" s="1"/>
      <c r="B705" s="1"/>
      <c r="C705" s="1"/>
      <c r="D705" s="1"/>
      <c r="E705" s="4"/>
      <c r="F705" s="42"/>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
      <c r="A706" s="1"/>
      <c r="B706" s="1"/>
      <c r="C706" s="1"/>
      <c r="D706" s="1"/>
      <c r="E706" s="4"/>
      <c r="F706" s="42"/>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
      <c r="A707" s="1"/>
      <c r="B707" s="1"/>
      <c r="C707" s="1"/>
      <c r="D707" s="1"/>
      <c r="E707" s="4"/>
      <c r="F707" s="42"/>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
      <c r="A708" s="1"/>
      <c r="B708" s="1"/>
      <c r="C708" s="1"/>
      <c r="D708" s="1"/>
      <c r="E708" s="4"/>
      <c r="F708" s="42"/>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
      <c r="A709" s="1"/>
      <c r="B709" s="1"/>
      <c r="C709" s="1"/>
      <c r="D709" s="1"/>
      <c r="E709" s="4"/>
      <c r="F709" s="42"/>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
      <c r="A710" s="1"/>
      <c r="B710" s="1"/>
      <c r="C710" s="1"/>
      <c r="D710" s="1"/>
      <c r="E710" s="4"/>
      <c r="F710" s="42"/>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
      <c r="A711" s="1"/>
      <c r="B711" s="1"/>
      <c r="C711" s="1"/>
      <c r="D711" s="1"/>
      <c r="E711" s="4"/>
      <c r="F711" s="42"/>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
      <c r="A712" s="1"/>
      <c r="B712" s="1"/>
      <c r="C712" s="1"/>
      <c r="D712" s="1"/>
      <c r="E712" s="4"/>
      <c r="F712" s="42"/>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
      <c r="A713" s="1"/>
      <c r="B713" s="1"/>
      <c r="C713" s="1"/>
      <c r="D713" s="1"/>
      <c r="E713" s="4"/>
      <c r="F713" s="42"/>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
      <c r="A714" s="1"/>
      <c r="B714" s="1"/>
      <c r="C714" s="1"/>
      <c r="D714" s="1"/>
      <c r="E714" s="4"/>
      <c r="F714" s="42"/>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
      <c r="A715" s="1"/>
      <c r="B715" s="1"/>
      <c r="C715" s="1"/>
      <c r="D715" s="1"/>
      <c r="E715" s="4"/>
      <c r="F715" s="42"/>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
      <c r="A716" s="1"/>
      <c r="B716" s="1"/>
      <c r="C716" s="1"/>
      <c r="D716" s="1"/>
      <c r="E716" s="4"/>
      <c r="F716" s="42"/>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
      <c r="A717" s="1"/>
      <c r="B717" s="1"/>
      <c r="C717" s="1"/>
      <c r="D717" s="1"/>
      <c r="E717" s="4"/>
      <c r="F717" s="42"/>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
      <c r="A718" s="1"/>
      <c r="B718" s="1"/>
      <c r="C718" s="1"/>
      <c r="D718" s="1"/>
      <c r="E718" s="4"/>
      <c r="F718" s="42"/>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
      <c r="A719" s="1"/>
      <c r="B719" s="1"/>
      <c r="C719" s="1"/>
      <c r="D719" s="1"/>
      <c r="E719" s="4"/>
      <c r="F719" s="42"/>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
      <c r="A720" s="1"/>
      <c r="B720" s="1"/>
      <c r="C720" s="1"/>
      <c r="D720" s="1"/>
      <c r="E720" s="4"/>
      <c r="F720" s="42"/>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
      <c r="A721" s="1"/>
      <c r="B721" s="1"/>
      <c r="C721" s="1"/>
      <c r="D721" s="1"/>
      <c r="E721" s="4"/>
      <c r="F721" s="42"/>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
      <c r="A722" s="1"/>
      <c r="B722" s="1"/>
      <c r="C722" s="1"/>
      <c r="D722" s="1"/>
      <c r="E722" s="4"/>
      <c r="F722" s="42"/>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
      <c r="A723" s="1"/>
      <c r="B723" s="1"/>
      <c r="C723" s="1"/>
      <c r="D723" s="1"/>
      <c r="E723" s="4"/>
      <c r="F723" s="42"/>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
      <c r="A724" s="1"/>
      <c r="B724" s="1"/>
      <c r="C724" s="1"/>
      <c r="D724" s="1"/>
      <c r="E724" s="4"/>
      <c r="F724" s="42"/>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
      <c r="A725" s="1"/>
      <c r="B725" s="1"/>
      <c r="C725" s="1"/>
      <c r="D725" s="1"/>
      <c r="E725" s="4"/>
      <c r="F725" s="42"/>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
      <c r="A726" s="1"/>
      <c r="B726" s="1"/>
      <c r="C726" s="1"/>
      <c r="D726" s="1"/>
      <c r="E726" s="4"/>
      <c r="F726" s="42"/>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
      <c r="A727" s="1"/>
      <c r="B727" s="1"/>
      <c r="C727" s="1"/>
      <c r="D727" s="1"/>
      <c r="E727" s="4"/>
      <c r="F727" s="42"/>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
      <c r="A728" s="1"/>
      <c r="B728" s="1"/>
      <c r="C728" s="1"/>
      <c r="D728" s="1"/>
      <c r="E728" s="4"/>
      <c r="F728" s="42"/>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
      <c r="A729" s="1"/>
      <c r="B729" s="1"/>
      <c r="C729" s="1"/>
      <c r="D729" s="1"/>
      <c r="E729" s="4"/>
      <c r="F729" s="42"/>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
      <c r="A730" s="1"/>
      <c r="B730" s="1"/>
      <c r="C730" s="1"/>
      <c r="D730" s="1"/>
      <c r="E730" s="4"/>
      <c r="F730" s="42"/>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
      <c r="A731" s="1"/>
      <c r="B731" s="1"/>
      <c r="C731" s="1"/>
      <c r="D731" s="1"/>
      <c r="E731" s="4"/>
      <c r="F731" s="42"/>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
      <c r="A732" s="1"/>
      <c r="B732" s="1"/>
      <c r="C732" s="1"/>
      <c r="D732" s="1"/>
      <c r="E732" s="4"/>
      <c r="F732" s="42"/>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
      <c r="A733" s="1"/>
      <c r="B733" s="1"/>
      <c r="C733" s="1"/>
      <c r="D733" s="1"/>
      <c r="E733" s="4"/>
      <c r="F733" s="42"/>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
      <c r="A734" s="1"/>
      <c r="B734" s="1"/>
      <c r="C734" s="1"/>
      <c r="D734" s="1"/>
      <c r="E734" s="4"/>
      <c r="F734" s="42"/>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
      <c r="A735" s="1"/>
      <c r="B735" s="1"/>
      <c r="C735" s="1"/>
      <c r="D735" s="1"/>
      <c r="E735" s="4"/>
      <c r="F735" s="42"/>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
      <c r="A736" s="1"/>
      <c r="B736" s="1"/>
      <c r="C736" s="1"/>
      <c r="D736" s="1"/>
      <c r="E736" s="4"/>
      <c r="F736" s="42"/>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
      <c r="A737" s="1"/>
      <c r="B737" s="1"/>
      <c r="C737" s="1"/>
      <c r="D737" s="1"/>
      <c r="E737" s="4"/>
      <c r="F737" s="42"/>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
      <c r="A738" s="1"/>
      <c r="B738" s="1"/>
      <c r="C738" s="1"/>
      <c r="D738" s="1"/>
      <c r="E738" s="4"/>
      <c r="F738" s="42"/>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
      <c r="A739" s="1"/>
      <c r="B739" s="1"/>
      <c r="C739" s="1"/>
      <c r="D739" s="1"/>
      <c r="E739" s="4"/>
      <c r="F739" s="42"/>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
      <c r="A740" s="1"/>
      <c r="B740" s="1"/>
      <c r="C740" s="1"/>
      <c r="D740" s="1"/>
      <c r="E740" s="4"/>
      <c r="F740" s="42"/>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
      <c r="A741" s="1"/>
      <c r="B741" s="1"/>
      <c r="C741" s="1"/>
      <c r="D741" s="1"/>
      <c r="E741" s="4"/>
      <c r="F741" s="42"/>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
      <c r="A742" s="1"/>
      <c r="B742" s="1"/>
      <c r="C742" s="1"/>
      <c r="D742" s="1"/>
      <c r="E742" s="4"/>
      <c r="F742" s="42"/>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
      <c r="A743" s="1"/>
      <c r="B743" s="1"/>
      <c r="C743" s="1"/>
      <c r="D743" s="1"/>
      <c r="E743" s="4"/>
      <c r="F743" s="42"/>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
      <c r="A744" s="1"/>
      <c r="B744" s="1"/>
      <c r="C744" s="1"/>
      <c r="D744" s="1"/>
      <c r="E744" s="4"/>
      <c r="F744" s="42"/>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
      <c r="A745" s="1"/>
      <c r="B745" s="1"/>
      <c r="C745" s="1"/>
      <c r="D745" s="1"/>
      <c r="E745" s="4"/>
      <c r="F745" s="42"/>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
      <c r="A746" s="1"/>
      <c r="B746" s="1"/>
      <c r="C746" s="1"/>
      <c r="D746" s="1"/>
      <c r="E746" s="4"/>
      <c r="F746" s="42"/>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
      <c r="A747" s="1"/>
      <c r="B747" s="1"/>
      <c r="C747" s="1"/>
      <c r="D747" s="1"/>
      <c r="E747" s="4"/>
      <c r="F747" s="42"/>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
      <c r="A748" s="1"/>
      <c r="B748" s="1"/>
      <c r="C748" s="1"/>
      <c r="D748" s="1"/>
      <c r="E748" s="4"/>
      <c r="F748" s="42"/>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
      <c r="A749" s="1"/>
      <c r="B749" s="1"/>
      <c r="C749" s="1"/>
      <c r="D749" s="1"/>
      <c r="E749" s="4"/>
      <c r="F749" s="42"/>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
      <c r="A750" s="1"/>
      <c r="B750" s="1"/>
      <c r="C750" s="1"/>
      <c r="D750" s="1"/>
      <c r="E750" s="4"/>
      <c r="F750" s="42"/>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
      <c r="A751" s="1"/>
      <c r="B751" s="1"/>
      <c r="C751" s="1"/>
      <c r="D751" s="1"/>
      <c r="E751" s="4"/>
      <c r="F751" s="42"/>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
      <c r="A752" s="1"/>
      <c r="B752" s="1"/>
      <c r="C752" s="1"/>
      <c r="D752" s="1"/>
      <c r="E752" s="4"/>
      <c r="F752" s="42"/>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
      <c r="A753" s="1"/>
      <c r="B753" s="1"/>
      <c r="C753" s="1"/>
      <c r="D753" s="1"/>
      <c r="E753" s="4"/>
      <c r="F753" s="42"/>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
      <c r="A754" s="1"/>
      <c r="B754" s="1"/>
      <c r="C754" s="1"/>
      <c r="D754" s="1"/>
      <c r="E754" s="4"/>
      <c r="F754" s="42"/>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
      <c r="A755" s="1"/>
      <c r="B755" s="1"/>
      <c r="C755" s="1"/>
      <c r="D755" s="1"/>
      <c r="E755" s="4"/>
      <c r="F755" s="42"/>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
      <c r="A756" s="1"/>
      <c r="B756" s="1"/>
      <c r="C756" s="1"/>
      <c r="D756" s="1"/>
      <c r="E756" s="4"/>
      <c r="F756" s="42"/>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
      <c r="A757" s="1"/>
      <c r="B757" s="1"/>
      <c r="C757" s="1"/>
      <c r="D757" s="1"/>
      <c r="E757" s="4"/>
      <c r="F757" s="42"/>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
      <c r="A758" s="1"/>
      <c r="B758" s="1"/>
      <c r="C758" s="1"/>
      <c r="D758" s="1"/>
      <c r="E758" s="4"/>
      <c r="F758" s="42"/>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
      <c r="A759" s="1"/>
      <c r="B759" s="1"/>
      <c r="C759" s="1"/>
      <c r="D759" s="1"/>
      <c r="E759" s="4"/>
      <c r="F759" s="42"/>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
      <c r="A760" s="1"/>
      <c r="B760" s="1"/>
      <c r="C760" s="1"/>
      <c r="D760" s="1"/>
      <c r="E760" s="4"/>
      <c r="F760" s="42"/>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
      <c r="A761" s="1"/>
      <c r="B761" s="1"/>
      <c r="C761" s="1"/>
      <c r="D761" s="1"/>
      <c r="E761" s="4"/>
      <c r="F761" s="42"/>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
      <c r="A762" s="1"/>
      <c r="B762" s="1"/>
      <c r="C762" s="1"/>
      <c r="D762" s="1"/>
      <c r="E762" s="4"/>
      <c r="F762" s="42"/>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
      <c r="A763" s="1"/>
      <c r="B763" s="1"/>
      <c r="C763" s="1"/>
      <c r="D763" s="1"/>
      <c r="E763" s="4"/>
      <c r="F763" s="42"/>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
      <c r="A764" s="1"/>
      <c r="B764" s="1"/>
      <c r="C764" s="1"/>
      <c r="D764" s="1"/>
      <c r="E764" s="4"/>
      <c r="F764" s="42"/>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
      <c r="A765" s="1"/>
      <c r="B765" s="1"/>
      <c r="C765" s="1"/>
      <c r="D765" s="1"/>
      <c r="E765" s="4"/>
      <c r="F765" s="42"/>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
      <c r="A766" s="1"/>
      <c r="B766" s="1"/>
      <c r="C766" s="1"/>
      <c r="D766" s="1"/>
      <c r="E766" s="4"/>
      <c r="F766" s="42"/>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
      <c r="A767" s="1"/>
      <c r="B767" s="1"/>
      <c r="C767" s="1"/>
      <c r="D767" s="1"/>
      <c r="E767" s="4"/>
      <c r="F767" s="42"/>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
      <c r="A768" s="1"/>
      <c r="B768" s="1"/>
      <c r="C768" s="1"/>
      <c r="D768" s="1"/>
      <c r="E768" s="4"/>
      <c r="F768" s="42"/>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
      <c r="A769" s="1"/>
      <c r="B769" s="1"/>
      <c r="C769" s="1"/>
      <c r="D769" s="1"/>
      <c r="E769" s="4"/>
      <c r="F769" s="42"/>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
      <c r="A770" s="1"/>
      <c r="B770" s="1"/>
      <c r="C770" s="1"/>
      <c r="D770" s="1"/>
      <c r="E770" s="4"/>
      <c r="F770" s="42"/>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
      <c r="A771" s="1"/>
      <c r="B771" s="1"/>
      <c r="C771" s="1"/>
      <c r="D771" s="1"/>
      <c r="E771" s="4"/>
      <c r="F771" s="42"/>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
      <c r="A772" s="1"/>
      <c r="B772" s="1"/>
      <c r="C772" s="1"/>
      <c r="D772" s="1"/>
      <c r="E772" s="4"/>
      <c r="F772" s="42"/>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
      <c r="A773" s="1"/>
      <c r="B773" s="1"/>
      <c r="C773" s="1"/>
      <c r="D773" s="1"/>
      <c r="E773" s="4"/>
      <c r="F773" s="42"/>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
      <c r="A774" s="1"/>
      <c r="B774" s="1"/>
      <c r="C774" s="1"/>
      <c r="D774" s="1"/>
      <c r="E774" s="4"/>
      <c r="F774" s="42"/>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
      <c r="A775" s="1"/>
      <c r="B775" s="1"/>
      <c r="C775" s="1"/>
      <c r="D775" s="1"/>
      <c r="E775" s="4"/>
      <c r="F775" s="42"/>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
      <c r="A776" s="1"/>
      <c r="B776" s="1"/>
      <c r="C776" s="1"/>
      <c r="D776" s="1"/>
      <c r="E776" s="4"/>
      <c r="F776" s="42"/>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
      <c r="A777" s="1"/>
      <c r="B777" s="1"/>
      <c r="C777" s="1"/>
      <c r="D777" s="1"/>
      <c r="E777" s="4"/>
      <c r="F777" s="42"/>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
      <c r="A778" s="1"/>
      <c r="B778" s="1"/>
      <c r="C778" s="1"/>
      <c r="D778" s="1"/>
      <c r="E778" s="4"/>
      <c r="F778" s="42"/>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
      <c r="A779" s="1"/>
      <c r="B779" s="1"/>
      <c r="C779" s="1"/>
      <c r="D779" s="1"/>
      <c r="E779" s="4"/>
      <c r="F779" s="42"/>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
      <c r="A780" s="1"/>
      <c r="B780" s="1"/>
      <c r="C780" s="1"/>
      <c r="D780" s="1"/>
      <c r="E780" s="4"/>
      <c r="F780" s="42"/>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
      <c r="A781" s="1"/>
      <c r="B781" s="1"/>
      <c r="C781" s="1"/>
      <c r="D781" s="1"/>
      <c r="E781" s="4"/>
      <c r="F781" s="42"/>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
      <c r="A782" s="1"/>
      <c r="B782" s="1"/>
      <c r="C782" s="1"/>
      <c r="D782" s="1"/>
      <c r="E782" s="4"/>
      <c r="F782" s="42"/>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
      <c r="A783" s="1"/>
      <c r="B783" s="1"/>
      <c r="C783" s="1"/>
      <c r="D783" s="1"/>
      <c r="E783" s="4"/>
      <c r="F783" s="42"/>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
      <c r="A784" s="1"/>
      <c r="B784" s="1"/>
      <c r="C784" s="1"/>
      <c r="D784" s="1"/>
      <c r="E784" s="4"/>
      <c r="F784" s="42"/>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
      <c r="A785" s="1"/>
      <c r="B785" s="1"/>
      <c r="C785" s="1"/>
      <c r="D785" s="1"/>
      <c r="E785" s="4"/>
      <c r="F785" s="42"/>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
      <c r="A786" s="1"/>
      <c r="B786" s="1"/>
      <c r="C786" s="1"/>
      <c r="D786" s="1"/>
      <c r="E786" s="4"/>
      <c r="F786" s="42"/>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
      <c r="A787" s="1"/>
      <c r="B787" s="1"/>
      <c r="C787" s="1"/>
      <c r="D787" s="1"/>
      <c r="E787" s="4"/>
      <c r="F787" s="42"/>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
      <c r="A788" s="1"/>
      <c r="B788" s="1"/>
      <c r="C788" s="1"/>
      <c r="D788" s="1"/>
      <c r="E788" s="4"/>
      <c r="F788" s="42"/>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
      <c r="A789" s="1"/>
      <c r="B789" s="1"/>
      <c r="C789" s="1"/>
      <c r="D789" s="1"/>
      <c r="E789" s="4"/>
      <c r="F789" s="42"/>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
      <c r="A790" s="1"/>
      <c r="B790" s="1"/>
      <c r="C790" s="1"/>
      <c r="D790" s="1"/>
      <c r="E790" s="4"/>
      <c r="F790" s="42"/>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
      <c r="A791" s="1"/>
      <c r="B791" s="1"/>
      <c r="C791" s="1"/>
      <c r="D791" s="1"/>
      <c r="E791" s="4"/>
      <c r="F791" s="42"/>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
      <c r="A792" s="1"/>
      <c r="B792" s="1"/>
      <c r="C792" s="1"/>
      <c r="D792" s="1"/>
      <c r="E792" s="4"/>
      <c r="F792" s="42"/>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
      <c r="A793" s="1"/>
      <c r="B793" s="1"/>
      <c r="C793" s="1"/>
      <c r="D793" s="1"/>
      <c r="E793" s="4"/>
      <c r="F793" s="42"/>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
      <c r="A794" s="1"/>
      <c r="B794" s="1"/>
      <c r="C794" s="1"/>
      <c r="D794" s="1"/>
      <c r="E794" s="4"/>
      <c r="F794" s="42"/>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
      <c r="A795" s="1"/>
      <c r="B795" s="1"/>
      <c r="C795" s="1"/>
      <c r="D795" s="1"/>
      <c r="E795" s="4"/>
      <c r="F795" s="42"/>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
      <c r="A796" s="1"/>
      <c r="B796" s="1"/>
      <c r="C796" s="1"/>
      <c r="D796" s="1"/>
      <c r="E796" s="4"/>
      <c r="F796" s="42"/>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
      <c r="A797" s="1"/>
      <c r="B797" s="1"/>
      <c r="C797" s="1"/>
      <c r="D797" s="1"/>
      <c r="E797" s="4"/>
      <c r="F797" s="42"/>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
      <c r="A798" s="1"/>
      <c r="B798" s="1"/>
      <c r="C798" s="1"/>
      <c r="D798" s="1"/>
      <c r="E798" s="4"/>
      <c r="F798" s="42"/>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
      <c r="A799" s="1"/>
      <c r="B799" s="1"/>
      <c r="C799" s="1"/>
      <c r="D799" s="1"/>
      <c r="E799" s="4"/>
      <c r="F799" s="42"/>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
      <c r="A800" s="1"/>
      <c r="B800" s="1"/>
      <c r="C800" s="1"/>
      <c r="D800" s="1"/>
      <c r="E800" s="4"/>
      <c r="F800" s="42"/>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
      <c r="A801" s="1"/>
      <c r="B801" s="1"/>
      <c r="C801" s="1"/>
      <c r="D801" s="1"/>
      <c r="E801" s="4"/>
      <c r="F801" s="42"/>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
      <c r="A802" s="1"/>
      <c r="B802" s="1"/>
      <c r="C802" s="1"/>
      <c r="D802" s="1"/>
      <c r="E802" s="4"/>
      <c r="F802" s="42"/>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
      <c r="A803" s="1"/>
      <c r="B803" s="1"/>
      <c r="C803" s="1"/>
      <c r="D803" s="1"/>
      <c r="E803" s="4"/>
      <c r="F803" s="42"/>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
      <c r="A804" s="1"/>
      <c r="B804" s="1"/>
      <c r="C804" s="1"/>
      <c r="D804" s="1"/>
      <c r="E804" s="4"/>
      <c r="F804" s="42"/>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
      <c r="A805" s="1"/>
      <c r="B805" s="1"/>
      <c r="C805" s="1"/>
      <c r="D805" s="1"/>
      <c r="E805" s="4"/>
      <c r="F805" s="42"/>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
      <c r="A806" s="1"/>
      <c r="B806" s="1"/>
      <c r="C806" s="1"/>
      <c r="D806" s="1"/>
      <c r="E806" s="4"/>
      <c r="F806" s="42"/>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
      <c r="A807" s="1"/>
      <c r="B807" s="1"/>
      <c r="C807" s="1"/>
      <c r="D807" s="1"/>
      <c r="E807" s="4"/>
      <c r="F807" s="42"/>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
      <c r="A808" s="1"/>
      <c r="B808" s="1"/>
      <c r="C808" s="1"/>
      <c r="D808" s="1"/>
      <c r="E808" s="4"/>
      <c r="F808" s="42"/>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
      <c r="A809" s="1"/>
      <c r="B809" s="1"/>
      <c r="C809" s="1"/>
      <c r="D809" s="1"/>
      <c r="E809" s="4"/>
      <c r="F809" s="42"/>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
      <c r="A810" s="1"/>
      <c r="B810" s="1"/>
      <c r="C810" s="1"/>
      <c r="D810" s="1"/>
      <c r="E810" s="4"/>
      <c r="F810" s="42"/>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
      <c r="A811" s="1"/>
      <c r="B811" s="1"/>
      <c r="C811" s="1"/>
      <c r="D811" s="1"/>
      <c r="E811" s="4"/>
      <c r="F811" s="42"/>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
      <c r="A812" s="1"/>
      <c r="B812" s="1"/>
      <c r="C812" s="1"/>
      <c r="D812" s="1"/>
      <c r="E812" s="4"/>
      <c r="F812" s="42"/>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
      <c r="A813" s="1"/>
      <c r="B813" s="1"/>
      <c r="C813" s="1"/>
      <c r="D813" s="1"/>
      <c r="E813" s="4"/>
      <c r="F813" s="42"/>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
      <c r="A814" s="1"/>
      <c r="B814" s="1"/>
      <c r="C814" s="1"/>
      <c r="D814" s="1"/>
      <c r="E814" s="4"/>
      <c r="F814" s="42"/>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
      <c r="A815" s="1"/>
      <c r="B815" s="1"/>
      <c r="C815" s="1"/>
      <c r="D815" s="1"/>
      <c r="E815" s="4"/>
      <c r="F815" s="42"/>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
      <c r="A816" s="1"/>
      <c r="B816" s="1"/>
      <c r="C816" s="1"/>
      <c r="D816" s="1"/>
      <c r="E816" s="4"/>
      <c r="F816" s="42"/>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
      <c r="A817" s="1"/>
      <c r="B817" s="1"/>
      <c r="C817" s="1"/>
      <c r="D817" s="1"/>
      <c r="E817" s="4"/>
      <c r="F817" s="42"/>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
      <c r="A818" s="1"/>
      <c r="B818" s="1"/>
      <c r="C818" s="1"/>
      <c r="D818" s="1"/>
      <c r="E818" s="4"/>
      <c r="F818" s="42"/>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
      <c r="A819" s="1"/>
      <c r="B819" s="1"/>
      <c r="C819" s="1"/>
      <c r="D819" s="1"/>
      <c r="E819" s="4"/>
      <c r="F819" s="42"/>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
      <c r="A820" s="1"/>
      <c r="B820" s="1"/>
      <c r="C820" s="1"/>
      <c r="D820" s="1"/>
      <c r="E820" s="4"/>
      <c r="F820" s="42"/>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
      <c r="A821" s="1"/>
      <c r="B821" s="1"/>
      <c r="C821" s="1"/>
      <c r="D821" s="1"/>
      <c r="E821" s="4"/>
      <c r="F821" s="42"/>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
      <c r="A822" s="1"/>
      <c r="B822" s="1"/>
      <c r="C822" s="1"/>
      <c r="D822" s="1"/>
      <c r="E822" s="4"/>
      <c r="F822" s="42"/>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
      <c r="A823" s="1"/>
      <c r="B823" s="1"/>
      <c r="C823" s="1"/>
      <c r="D823" s="1"/>
      <c r="E823" s="4"/>
      <c r="F823" s="42"/>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
      <c r="A824" s="1"/>
      <c r="B824" s="1"/>
      <c r="C824" s="1"/>
      <c r="D824" s="1"/>
      <c r="E824" s="4"/>
      <c r="F824" s="42"/>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
      <c r="A825" s="1"/>
      <c r="B825" s="1"/>
      <c r="C825" s="1"/>
      <c r="D825" s="1"/>
      <c r="E825" s="4"/>
      <c r="F825" s="42"/>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
      <c r="A826" s="1"/>
      <c r="B826" s="1"/>
      <c r="C826" s="1"/>
      <c r="D826" s="1"/>
      <c r="E826" s="4"/>
      <c r="F826" s="42"/>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
      <c r="A827" s="1"/>
      <c r="B827" s="1"/>
      <c r="C827" s="1"/>
      <c r="D827" s="1"/>
      <c r="E827" s="4"/>
      <c r="F827" s="42"/>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
      <c r="A828" s="1"/>
      <c r="B828" s="1"/>
      <c r="C828" s="1"/>
      <c r="D828" s="1"/>
      <c r="E828" s="4"/>
      <c r="F828" s="42"/>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
      <c r="A829" s="1"/>
      <c r="B829" s="1"/>
      <c r="C829" s="1"/>
      <c r="D829" s="1"/>
      <c r="E829" s="4"/>
      <c r="F829" s="42"/>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
      <c r="A830" s="1"/>
      <c r="B830" s="1"/>
      <c r="C830" s="1"/>
      <c r="D830" s="1"/>
      <c r="E830" s="4"/>
      <c r="F830" s="42"/>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
      <c r="A831" s="1"/>
      <c r="B831" s="1"/>
      <c r="C831" s="1"/>
      <c r="D831" s="1"/>
      <c r="E831" s="4"/>
      <c r="F831" s="42"/>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
      <c r="A832" s="1"/>
      <c r="B832" s="1"/>
      <c r="C832" s="1"/>
      <c r="D832" s="1"/>
      <c r="E832" s="4"/>
      <c r="F832" s="42"/>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
      <c r="A833" s="1"/>
      <c r="B833" s="1"/>
      <c r="C833" s="1"/>
      <c r="D833" s="1"/>
      <c r="E833" s="4"/>
      <c r="F833" s="42"/>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
      <c r="A834" s="1"/>
      <c r="B834" s="1"/>
      <c r="C834" s="1"/>
      <c r="D834" s="1"/>
      <c r="E834" s="4"/>
      <c r="F834" s="42"/>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
      <c r="A835" s="1"/>
      <c r="B835" s="1"/>
      <c r="C835" s="1"/>
      <c r="D835" s="1"/>
      <c r="E835" s="4"/>
      <c r="F835" s="42"/>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
      <c r="A836" s="1"/>
      <c r="B836" s="1"/>
      <c r="C836" s="1"/>
      <c r="D836" s="1"/>
      <c r="E836" s="4"/>
      <c r="F836" s="42"/>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
      <c r="A837" s="1"/>
      <c r="B837" s="1"/>
      <c r="C837" s="1"/>
      <c r="D837" s="1"/>
      <c r="E837" s="4"/>
      <c r="F837" s="42"/>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
      <c r="A838" s="1"/>
      <c r="B838" s="1"/>
      <c r="C838" s="1"/>
      <c r="D838" s="1"/>
      <c r="E838" s="4"/>
      <c r="F838" s="42"/>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
      <c r="A839" s="1"/>
      <c r="B839" s="1"/>
      <c r="C839" s="1"/>
      <c r="D839" s="1"/>
      <c r="E839" s="4"/>
      <c r="F839" s="42"/>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
      <c r="A840" s="1"/>
      <c r="B840" s="1"/>
      <c r="C840" s="1"/>
      <c r="D840" s="1"/>
      <c r="E840" s="4"/>
      <c r="F840" s="42"/>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
      <c r="A841" s="1"/>
      <c r="B841" s="1"/>
      <c r="C841" s="1"/>
      <c r="D841" s="1"/>
      <c r="E841" s="4"/>
      <c r="F841" s="42"/>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
      <c r="A842" s="1"/>
      <c r="B842" s="1"/>
      <c r="C842" s="1"/>
      <c r="D842" s="1"/>
      <c r="E842" s="4"/>
      <c r="F842" s="42"/>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
      <c r="A843" s="1"/>
      <c r="B843" s="1"/>
      <c r="C843" s="1"/>
      <c r="D843" s="1"/>
      <c r="E843" s="4"/>
      <c r="F843" s="42"/>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
      <c r="A844" s="1"/>
      <c r="B844" s="1"/>
      <c r="C844" s="1"/>
      <c r="D844" s="1"/>
      <c r="E844" s="4"/>
      <c r="F844" s="42"/>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
      <c r="A845" s="1"/>
      <c r="B845" s="1"/>
      <c r="C845" s="1"/>
      <c r="D845" s="1"/>
      <c r="E845" s="4"/>
      <c r="F845" s="42"/>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
      <c r="A846" s="1"/>
      <c r="B846" s="1"/>
      <c r="C846" s="1"/>
      <c r="D846" s="1"/>
      <c r="E846" s="4"/>
      <c r="F846" s="42"/>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
      <c r="A847" s="1"/>
      <c r="B847" s="1"/>
      <c r="C847" s="1"/>
      <c r="D847" s="1"/>
      <c r="E847" s="4"/>
      <c r="F847" s="42"/>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
      <c r="A848" s="1"/>
      <c r="B848" s="1"/>
      <c r="C848" s="1"/>
      <c r="D848" s="1"/>
      <c r="E848" s="4"/>
      <c r="F848" s="42"/>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
      <c r="A849" s="1"/>
      <c r="B849" s="1"/>
      <c r="C849" s="1"/>
      <c r="D849" s="1"/>
      <c r="E849" s="4"/>
      <c r="F849" s="42"/>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
      <c r="A850" s="1"/>
      <c r="B850" s="1"/>
      <c r="C850" s="1"/>
      <c r="D850" s="1"/>
      <c r="E850" s="4"/>
      <c r="F850" s="42"/>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
      <c r="A851" s="1"/>
      <c r="B851" s="1"/>
      <c r="C851" s="1"/>
      <c r="D851" s="1"/>
      <c r="E851" s="4"/>
      <c r="F851" s="42"/>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
      <c r="A852" s="1"/>
      <c r="B852" s="1"/>
      <c r="C852" s="1"/>
      <c r="D852" s="1"/>
      <c r="E852" s="4"/>
      <c r="F852" s="42"/>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
      <c r="A853" s="1"/>
      <c r="B853" s="1"/>
      <c r="C853" s="1"/>
      <c r="D853" s="1"/>
      <c r="E853" s="4"/>
      <c r="F853" s="42"/>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
      <c r="A854" s="1"/>
      <c r="B854" s="1"/>
      <c r="C854" s="1"/>
      <c r="D854" s="1"/>
      <c r="E854" s="4"/>
      <c r="F854" s="42"/>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
      <c r="A855" s="1"/>
      <c r="B855" s="1"/>
      <c r="C855" s="1"/>
      <c r="D855" s="1"/>
      <c r="E855" s="4"/>
      <c r="F855" s="42"/>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
      <c r="A856" s="1"/>
      <c r="B856" s="1"/>
      <c r="C856" s="1"/>
      <c r="D856" s="1"/>
      <c r="E856" s="4"/>
      <c r="F856" s="42"/>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
      <c r="A857" s="1"/>
      <c r="B857" s="1"/>
      <c r="C857" s="1"/>
      <c r="D857" s="1"/>
      <c r="E857" s="4"/>
      <c r="F857" s="42"/>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
      <c r="A858" s="1"/>
      <c r="B858" s="1"/>
      <c r="C858" s="1"/>
      <c r="D858" s="1"/>
      <c r="E858" s="4"/>
      <c r="F858" s="42"/>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
      <c r="A859" s="1"/>
      <c r="B859" s="1"/>
      <c r="C859" s="1"/>
      <c r="D859" s="1"/>
      <c r="E859" s="4"/>
      <c r="F859" s="42"/>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
      <c r="A860" s="1"/>
      <c r="B860" s="1"/>
      <c r="C860" s="1"/>
      <c r="D860" s="1"/>
      <c r="E860" s="4"/>
      <c r="F860" s="42"/>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
      <c r="A861" s="1"/>
      <c r="B861" s="1"/>
      <c r="C861" s="1"/>
      <c r="D861" s="1"/>
      <c r="E861" s="4"/>
      <c r="F861" s="42"/>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
      <c r="A862" s="1"/>
      <c r="B862" s="1"/>
      <c r="C862" s="1"/>
      <c r="D862" s="1"/>
      <c r="E862" s="4"/>
      <c r="F862" s="42"/>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
      <c r="A863" s="1"/>
      <c r="B863" s="1"/>
      <c r="C863" s="1"/>
      <c r="D863" s="1"/>
      <c r="E863" s="4"/>
      <c r="F863" s="42"/>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
      <c r="A864" s="1"/>
      <c r="B864" s="1"/>
      <c r="C864" s="1"/>
      <c r="D864" s="1"/>
      <c r="E864" s="4"/>
      <c r="F864" s="42"/>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
      <c r="A865" s="1"/>
      <c r="B865" s="1"/>
      <c r="C865" s="1"/>
      <c r="D865" s="1"/>
      <c r="E865" s="4"/>
      <c r="F865" s="42"/>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
      <c r="A866" s="1"/>
      <c r="B866" s="1"/>
      <c r="C866" s="1"/>
      <c r="D866" s="1"/>
      <c r="E866" s="4"/>
      <c r="F866" s="42"/>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
      <c r="A867" s="1"/>
      <c r="B867" s="1"/>
      <c r="C867" s="1"/>
      <c r="D867" s="1"/>
      <c r="E867" s="4"/>
      <c r="F867" s="42"/>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
      <c r="A868" s="1"/>
      <c r="B868" s="1"/>
      <c r="C868" s="1"/>
      <c r="D868" s="1"/>
      <c r="E868" s="4"/>
      <c r="F868" s="42"/>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
      <c r="A869" s="1"/>
      <c r="B869" s="1"/>
      <c r="C869" s="1"/>
      <c r="D869" s="1"/>
      <c r="E869" s="4"/>
      <c r="F869" s="42"/>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
      <c r="A870" s="1"/>
      <c r="B870" s="1"/>
      <c r="C870" s="1"/>
      <c r="D870" s="1"/>
      <c r="E870" s="4"/>
      <c r="F870" s="42"/>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
      <c r="A871" s="1"/>
      <c r="B871" s="1"/>
      <c r="C871" s="1"/>
      <c r="D871" s="1"/>
      <c r="E871" s="4"/>
      <c r="F871" s="42"/>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
      <c r="A872" s="1"/>
      <c r="B872" s="1"/>
      <c r="C872" s="1"/>
      <c r="D872" s="1"/>
      <c r="E872" s="4"/>
      <c r="F872" s="42"/>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
      <c r="A873" s="1"/>
      <c r="B873" s="1"/>
      <c r="C873" s="1"/>
      <c r="D873" s="1"/>
      <c r="E873" s="4"/>
      <c r="F873" s="42"/>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
      <c r="A874" s="1"/>
      <c r="B874" s="1"/>
      <c r="C874" s="1"/>
      <c r="D874" s="1"/>
      <c r="E874" s="4"/>
      <c r="F874" s="42"/>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
      <c r="A875" s="1"/>
      <c r="B875" s="1"/>
      <c r="C875" s="1"/>
      <c r="D875" s="1"/>
      <c r="E875" s="4"/>
      <c r="F875" s="42"/>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
      <c r="A876" s="1"/>
      <c r="B876" s="1"/>
      <c r="C876" s="1"/>
      <c r="D876" s="1"/>
      <c r="E876" s="4"/>
      <c r="F876" s="42"/>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
      <c r="A877" s="1"/>
      <c r="B877" s="1"/>
      <c r="C877" s="1"/>
      <c r="D877" s="1"/>
      <c r="E877" s="4"/>
      <c r="F877" s="42"/>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
      <c r="A878" s="1"/>
      <c r="B878" s="1"/>
      <c r="C878" s="1"/>
      <c r="D878" s="1"/>
      <c r="E878" s="4"/>
      <c r="F878" s="42"/>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
      <c r="A879" s="1"/>
      <c r="B879" s="1"/>
      <c r="C879" s="1"/>
      <c r="D879" s="1"/>
      <c r="E879" s="4"/>
      <c r="F879" s="42"/>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
      <c r="A880" s="1"/>
      <c r="B880" s="1"/>
      <c r="C880" s="1"/>
      <c r="D880" s="1"/>
      <c r="E880" s="4"/>
      <c r="F880" s="42"/>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
      <c r="A881" s="1"/>
      <c r="B881" s="1"/>
      <c r="C881" s="1"/>
      <c r="D881" s="1"/>
      <c r="E881" s="4"/>
      <c r="F881" s="42"/>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
      <c r="A882" s="1"/>
      <c r="B882" s="1"/>
      <c r="C882" s="1"/>
      <c r="D882" s="1"/>
      <c r="E882" s="4"/>
      <c r="F882" s="42"/>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
      <c r="A883" s="1"/>
      <c r="B883" s="1"/>
      <c r="C883" s="1"/>
      <c r="D883" s="1"/>
      <c r="E883" s="4"/>
      <c r="F883" s="42"/>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
      <c r="A884" s="1"/>
      <c r="B884" s="1"/>
      <c r="C884" s="1"/>
      <c r="D884" s="1"/>
      <c r="E884" s="4"/>
      <c r="F884" s="42"/>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
      <c r="A885" s="1"/>
      <c r="B885" s="1"/>
      <c r="C885" s="1"/>
      <c r="D885" s="1"/>
      <c r="E885" s="4"/>
      <c r="F885" s="42"/>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
      <c r="A886" s="1"/>
      <c r="B886" s="1"/>
      <c r="C886" s="1"/>
      <c r="D886" s="1"/>
      <c r="E886" s="4"/>
      <c r="F886" s="42"/>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
      <c r="A887" s="1"/>
      <c r="B887" s="1"/>
      <c r="C887" s="1"/>
      <c r="D887" s="1"/>
      <c r="E887" s="4"/>
      <c r="F887" s="42"/>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
      <c r="A888" s="1"/>
      <c r="B888" s="1"/>
      <c r="C888" s="1"/>
      <c r="D888" s="1"/>
      <c r="E888" s="4"/>
      <c r="F888" s="42"/>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
      <c r="A889" s="1"/>
      <c r="B889" s="1"/>
      <c r="C889" s="1"/>
      <c r="D889" s="1"/>
      <c r="E889" s="4"/>
      <c r="F889" s="42"/>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
      <c r="A890" s="1"/>
      <c r="B890" s="1"/>
      <c r="C890" s="1"/>
      <c r="D890" s="1"/>
      <c r="E890" s="4"/>
      <c r="F890" s="42"/>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
      <c r="A891" s="1"/>
      <c r="B891" s="1"/>
      <c r="C891" s="1"/>
      <c r="D891" s="1"/>
      <c r="E891" s="4"/>
      <c r="F891" s="42"/>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
      <c r="A892" s="1"/>
      <c r="B892" s="1"/>
      <c r="C892" s="1"/>
      <c r="D892" s="1"/>
      <c r="E892" s="4"/>
      <c r="F892" s="42"/>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
      <c r="A893" s="1"/>
      <c r="B893" s="1"/>
      <c r="C893" s="1"/>
      <c r="D893" s="1"/>
      <c r="E893" s="4"/>
      <c r="F893" s="42"/>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
      <c r="A894" s="1"/>
      <c r="B894" s="1"/>
      <c r="C894" s="1"/>
      <c r="D894" s="1"/>
      <c r="E894" s="4"/>
      <c r="F894" s="42"/>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
      <c r="A895" s="1"/>
      <c r="B895" s="1"/>
      <c r="C895" s="1"/>
      <c r="D895" s="1"/>
      <c r="E895" s="4"/>
      <c r="F895" s="42"/>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
      <c r="A896" s="1"/>
      <c r="B896" s="1"/>
      <c r="C896" s="1"/>
      <c r="D896" s="1"/>
      <c r="E896" s="4"/>
      <c r="F896" s="42"/>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
      <c r="A897" s="1"/>
      <c r="B897" s="1"/>
      <c r="C897" s="1"/>
      <c r="D897" s="1"/>
      <c r="E897" s="4"/>
      <c r="F897" s="42"/>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
      <c r="A898" s="1"/>
      <c r="B898" s="1"/>
      <c r="C898" s="1"/>
      <c r="D898" s="1"/>
      <c r="E898" s="4"/>
      <c r="F898" s="42"/>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
      <c r="A899" s="1"/>
      <c r="B899" s="1"/>
      <c r="C899" s="1"/>
      <c r="D899" s="1"/>
      <c r="E899" s="4"/>
      <c r="F899" s="42"/>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
      <c r="A900" s="1"/>
      <c r="B900" s="1"/>
      <c r="C900" s="1"/>
      <c r="D900" s="1"/>
      <c r="E900" s="4"/>
      <c r="F900" s="42"/>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
      <c r="A901" s="1"/>
      <c r="B901" s="1"/>
      <c r="C901" s="1"/>
      <c r="D901" s="1"/>
      <c r="E901" s="4"/>
      <c r="F901" s="42"/>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
      <c r="A902" s="1"/>
      <c r="B902" s="1"/>
      <c r="C902" s="1"/>
      <c r="D902" s="1"/>
      <c r="E902" s="4"/>
      <c r="F902" s="42"/>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
      <c r="A903" s="1"/>
      <c r="B903" s="1"/>
      <c r="C903" s="1"/>
      <c r="D903" s="1"/>
      <c r="E903" s="4"/>
      <c r="F903" s="42"/>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
      <c r="A904" s="1"/>
      <c r="B904" s="1"/>
      <c r="C904" s="1"/>
      <c r="D904" s="1"/>
      <c r="E904" s="4"/>
      <c r="F904" s="42"/>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
      <c r="A905" s="1"/>
      <c r="B905" s="1"/>
      <c r="C905" s="1"/>
      <c r="D905" s="1"/>
      <c r="E905" s="4"/>
      <c r="F905" s="42"/>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
      <c r="A906" s="1"/>
      <c r="B906" s="1"/>
      <c r="C906" s="1"/>
      <c r="D906" s="1"/>
      <c r="E906" s="4"/>
      <c r="F906" s="42"/>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
      <c r="A907" s="1"/>
      <c r="B907" s="1"/>
      <c r="C907" s="1"/>
      <c r="D907" s="1"/>
      <c r="E907" s="4"/>
      <c r="F907" s="42"/>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
      <c r="A908" s="1"/>
      <c r="B908" s="1"/>
      <c r="C908" s="1"/>
      <c r="D908" s="1"/>
      <c r="E908" s="4"/>
      <c r="F908" s="42"/>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
      <c r="A909" s="1"/>
      <c r="B909" s="1"/>
      <c r="C909" s="1"/>
      <c r="D909" s="1"/>
      <c r="E909" s="4"/>
      <c r="F909" s="42"/>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
      <c r="A910" s="1"/>
      <c r="B910" s="1"/>
      <c r="C910" s="1"/>
      <c r="D910" s="1"/>
      <c r="E910" s="4"/>
      <c r="F910" s="42"/>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
      <c r="A911" s="1"/>
      <c r="B911" s="1"/>
      <c r="C911" s="1"/>
      <c r="D911" s="1"/>
      <c r="E911" s="4"/>
      <c r="F911" s="42"/>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
      <c r="A912" s="1"/>
      <c r="B912" s="1"/>
      <c r="C912" s="1"/>
      <c r="D912" s="1"/>
      <c r="E912" s="4"/>
      <c r="F912" s="42"/>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
      <c r="A913" s="1"/>
      <c r="B913" s="1"/>
      <c r="C913" s="1"/>
      <c r="D913" s="1"/>
      <c r="E913" s="4"/>
      <c r="F913" s="42"/>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
      <c r="A914" s="1"/>
      <c r="B914" s="1"/>
      <c r="C914" s="1"/>
      <c r="D914" s="1"/>
      <c r="E914" s="4"/>
      <c r="F914" s="42"/>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
      <c r="A915" s="1"/>
      <c r="B915" s="1"/>
      <c r="C915" s="1"/>
      <c r="D915" s="1"/>
      <c r="E915" s="4"/>
      <c r="F915" s="42"/>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
      <c r="A916" s="1"/>
      <c r="B916" s="1"/>
      <c r="C916" s="1"/>
      <c r="D916" s="1"/>
      <c r="E916" s="4"/>
      <c r="F916" s="42"/>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
      <c r="A917" s="1"/>
      <c r="B917" s="1"/>
      <c r="C917" s="1"/>
      <c r="D917" s="1"/>
      <c r="E917" s="4"/>
      <c r="F917" s="42"/>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
      <c r="A918" s="1"/>
      <c r="B918" s="1"/>
      <c r="C918" s="1"/>
      <c r="D918" s="1"/>
      <c r="E918" s="4"/>
      <c r="F918" s="42"/>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
      <c r="A919" s="1"/>
      <c r="B919" s="1"/>
      <c r="C919" s="1"/>
      <c r="D919" s="1"/>
      <c r="E919" s="4"/>
      <c r="F919" s="42"/>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
      <c r="A920" s="1"/>
      <c r="B920" s="1"/>
      <c r="C920" s="1"/>
      <c r="D920" s="1"/>
      <c r="E920" s="4"/>
      <c r="F920" s="42"/>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xr:uid="{00000000-0002-0000-0000-000000000000}">
      <formula1>"Продаден,Лесно продаваем,Нормално продаваем,Трудно продаваем"</formula1>
    </dataValidation>
    <dataValidation allowBlank="1" showErrorMessage="1" sqref="B1:B3 C5:C1048576" xr:uid="{00000000-0002-0000-0000-000001000000}"/>
    <dataValidation type="list" allowBlank="1" showErrorMessage="1" sqref="C6:C920" xr:uid="{00000000-0002-0000-0000-00000200000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3000000}">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C1412-EA0B-443B-AF04-4E1F30BE9CF6}">
  <dimension ref="B1:D19"/>
  <sheetViews>
    <sheetView workbookViewId="0">
      <selection activeCell="E14" sqref="E14"/>
    </sheetView>
  </sheetViews>
  <sheetFormatPr defaultRowHeight="11.4" x14ac:dyDescent="0.2"/>
  <cols>
    <col min="1" max="1" width="2" style="27" customWidth="1"/>
    <col min="2" max="2" width="11"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534</v>
      </c>
    </row>
    <row r="4" spans="2:4" ht="12" x14ac:dyDescent="0.25">
      <c r="B4" s="28" t="s">
        <v>544</v>
      </c>
    </row>
    <row r="5" spans="2:4" ht="12" x14ac:dyDescent="0.2">
      <c r="B5" s="25"/>
      <c r="C5" s="33"/>
      <c r="D5" s="33"/>
    </row>
    <row r="6" spans="2:4" ht="12" x14ac:dyDescent="0.2">
      <c r="B6" s="23"/>
      <c r="C6" s="25"/>
      <c r="D6" s="24"/>
    </row>
    <row r="7" spans="2:4" ht="12" x14ac:dyDescent="0.2">
      <c r="C7" s="25"/>
      <c r="D7" s="24"/>
    </row>
    <row r="8" spans="2:4" ht="12" x14ac:dyDescent="0.2">
      <c r="B8" s="23"/>
      <c r="C8" s="25"/>
      <c r="D8" s="24"/>
    </row>
    <row r="9" spans="2:4" ht="12" x14ac:dyDescent="0.2">
      <c r="B9" s="23"/>
      <c r="C9" s="25"/>
      <c r="D9" s="24"/>
    </row>
    <row r="19" spans="2:2" x14ac:dyDescent="0.2">
      <c r="B19" s="23"/>
    </row>
  </sheetData>
  <dataValidations disablePrompts="1" count="1">
    <dataValidation allowBlank="1" showErrorMessage="1" sqref="B1:B2" xr:uid="{1DB827EC-AB80-4107-8094-0A8114D87B5B}"/>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DBF6-8135-42D7-A181-4E7F0B86819A}">
  <dimension ref="B1:E148"/>
  <sheetViews>
    <sheetView zoomScale="83" workbookViewId="0">
      <selection activeCell="B9" sqref="B9:B148"/>
    </sheetView>
  </sheetViews>
  <sheetFormatPr defaultRowHeight="11.4" x14ac:dyDescent="0.2"/>
  <cols>
    <col min="1" max="1" width="2" style="27" customWidth="1"/>
    <col min="2" max="2" width="12.33203125" style="27" customWidth="1"/>
    <col min="3" max="3" width="14.88671875" style="27" bestFit="1" customWidth="1"/>
    <col min="4" max="4" width="18.5546875" style="27" bestFit="1" customWidth="1"/>
    <col min="5" max="16384" width="8.88671875" style="27"/>
  </cols>
  <sheetData>
    <row r="1" spans="2:4" ht="15.6" x14ac:dyDescent="0.2">
      <c r="B1" s="21" t="s">
        <v>527</v>
      </c>
    </row>
    <row r="2" spans="2:4" ht="12" x14ac:dyDescent="0.2">
      <c r="B2" s="22" t="s">
        <v>535</v>
      </c>
    </row>
    <row r="4" spans="2:4" ht="12" x14ac:dyDescent="0.25">
      <c r="B4" s="28" t="s">
        <v>546</v>
      </c>
    </row>
    <row r="5" spans="2:4" ht="12" x14ac:dyDescent="0.25">
      <c r="B5" s="28" t="s">
        <v>542</v>
      </c>
      <c r="C5" s="33"/>
      <c r="D5" s="33"/>
    </row>
    <row r="6" spans="2:4" ht="12" x14ac:dyDescent="0.2">
      <c r="B6" s="36" t="s">
        <v>547</v>
      </c>
      <c r="C6" s="25"/>
      <c r="D6" s="24"/>
    </row>
    <row r="7" spans="2:4" ht="12" x14ac:dyDescent="0.25">
      <c r="B7" s="28" t="s">
        <v>543</v>
      </c>
      <c r="C7" s="25"/>
      <c r="D7" s="24"/>
    </row>
    <row r="8" spans="2:4" ht="12" x14ac:dyDescent="0.2">
      <c r="B8" s="23"/>
      <c r="C8" s="25">
        <v>100000</v>
      </c>
      <c r="D8" s="24"/>
    </row>
    <row r="9" spans="2:4" x14ac:dyDescent="0.2">
      <c r="B9" s="20">
        <v>198841.69519999996</v>
      </c>
      <c r="C9" s="43">
        <f>B9</f>
        <v>198841.69519999996</v>
      </c>
    </row>
    <row r="10" spans="2:4" x14ac:dyDescent="0.2">
      <c r="B10" s="20">
        <v>252927.84</v>
      </c>
      <c r="C10" s="43">
        <f>B9+C8</f>
        <v>298841.69519999996</v>
      </c>
      <c r="D10" s="43"/>
    </row>
    <row r="11" spans="2:4" x14ac:dyDescent="0.2">
      <c r="B11" s="20">
        <v>225290.22039999999</v>
      </c>
      <c r="C11" s="43">
        <f>C10+C8</f>
        <v>398841.69519999996</v>
      </c>
    </row>
    <row r="12" spans="2:4" x14ac:dyDescent="0.2">
      <c r="B12" s="20">
        <v>234750.58600000001</v>
      </c>
      <c r="C12" s="43">
        <f>C8+C11</f>
        <v>498841.69519999996</v>
      </c>
    </row>
    <row r="13" spans="2:4" x14ac:dyDescent="0.2">
      <c r="B13" s="20">
        <v>287466.41159999999</v>
      </c>
      <c r="C13" s="43">
        <f>C12+C8</f>
        <v>598841.69519999996</v>
      </c>
    </row>
    <row r="14" spans="2:4" x14ac:dyDescent="0.2">
      <c r="B14" s="20">
        <v>229464.71119999999</v>
      </c>
    </row>
    <row r="15" spans="2:4" x14ac:dyDescent="0.2">
      <c r="B15" s="20">
        <v>377313.5552</v>
      </c>
    </row>
    <row r="16" spans="2:4" x14ac:dyDescent="0.2">
      <c r="B16" s="20">
        <v>276759.18</v>
      </c>
    </row>
    <row r="17" spans="2:2" x14ac:dyDescent="0.2">
      <c r="B17" s="20">
        <v>219373.4056</v>
      </c>
    </row>
    <row r="18" spans="2:2" x14ac:dyDescent="0.2">
      <c r="B18" s="20">
        <v>230216.21919999999</v>
      </c>
    </row>
    <row r="19" spans="2:2" x14ac:dyDescent="0.2">
      <c r="B19" s="20">
        <v>410932.67319999996</v>
      </c>
    </row>
    <row r="20" spans="2:2" x14ac:dyDescent="0.2">
      <c r="B20" s="20">
        <v>214341.3364</v>
      </c>
    </row>
    <row r="21" spans="2:2" x14ac:dyDescent="0.2">
      <c r="B21" s="20">
        <v>248274.31359999999</v>
      </c>
    </row>
    <row r="22" spans="2:2" x14ac:dyDescent="0.2">
      <c r="B22" s="20">
        <v>390494.27120000002</v>
      </c>
    </row>
    <row r="23" spans="2:2" x14ac:dyDescent="0.2">
      <c r="B23" s="20">
        <v>293876.27480000001</v>
      </c>
    </row>
    <row r="24" spans="2:2" x14ac:dyDescent="0.2">
      <c r="B24" s="20">
        <v>204286.66679999998</v>
      </c>
    </row>
    <row r="25" spans="2:2" x14ac:dyDescent="0.2">
      <c r="B25" s="20">
        <v>230154.52999999997</v>
      </c>
    </row>
    <row r="26" spans="2:2" x14ac:dyDescent="0.2">
      <c r="B26" s="20">
        <v>228170.02560000002</v>
      </c>
    </row>
    <row r="27" spans="2:2" x14ac:dyDescent="0.2">
      <c r="B27" s="20">
        <v>205085.40479999999</v>
      </c>
    </row>
    <row r="28" spans="2:2" x14ac:dyDescent="0.2">
      <c r="B28" s="20">
        <v>177555.06399999998</v>
      </c>
    </row>
    <row r="29" spans="2:2" x14ac:dyDescent="0.2">
      <c r="B29" s="20">
        <v>217748.48000000001</v>
      </c>
    </row>
    <row r="30" spans="2:2" x14ac:dyDescent="0.2">
      <c r="B30" s="20">
        <v>247739.44</v>
      </c>
    </row>
    <row r="31" spans="2:2" x14ac:dyDescent="0.2">
      <c r="B31" s="20">
        <v>484458.03040000005</v>
      </c>
    </row>
    <row r="32" spans="2:2" x14ac:dyDescent="0.2">
      <c r="B32" s="20">
        <v>356506.36999999994</v>
      </c>
    </row>
    <row r="33" spans="2:2" x14ac:dyDescent="0.2">
      <c r="B33" s="20">
        <v>197869.36400000003</v>
      </c>
    </row>
    <row r="34" spans="2:2" x14ac:dyDescent="0.2">
      <c r="B34" s="20">
        <v>236608.95279999997</v>
      </c>
    </row>
    <row r="35" spans="2:2" x14ac:dyDescent="0.2">
      <c r="B35" s="20">
        <v>208930.81200000001</v>
      </c>
    </row>
    <row r="36" spans="2:2" x14ac:dyDescent="0.2">
      <c r="B36" s="20">
        <v>263123.42080000002</v>
      </c>
    </row>
    <row r="37" spans="2:2" x14ac:dyDescent="0.2">
      <c r="B37" s="20">
        <v>286433.57279999997</v>
      </c>
    </row>
    <row r="38" spans="2:2" x14ac:dyDescent="0.2">
      <c r="B38" s="20">
        <v>229581.7836</v>
      </c>
    </row>
    <row r="39" spans="2:2" x14ac:dyDescent="0.2">
      <c r="B39" s="20">
        <v>252053.0264</v>
      </c>
    </row>
    <row r="40" spans="2:2" x14ac:dyDescent="0.2">
      <c r="B40" s="20">
        <v>244820.66720000003</v>
      </c>
    </row>
    <row r="41" spans="2:2" x14ac:dyDescent="0.2">
      <c r="B41" s="20">
        <v>241620.48320000002</v>
      </c>
    </row>
    <row r="42" spans="2:2" x14ac:dyDescent="0.2">
      <c r="B42" s="20">
        <v>235762.34000000003</v>
      </c>
    </row>
    <row r="43" spans="2:2" x14ac:dyDescent="0.2">
      <c r="B43" s="20">
        <v>236639.56</v>
      </c>
    </row>
    <row r="44" spans="2:2" x14ac:dyDescent="0.2">
      <c r="B44" s="20">
        <v>294807.64799999999</v>
      </c>
    </row>
    <row r="45" spans="2:2" x14ac:dyDescent="0.2">
      <c r="B45" s="20">
        <v>293828.68799999997</v>
      </c>
    </row>
    <row r="46" spans="2:2" x14ac:dyDescent="0.2">
      <c r="B46" s="20">
        <v>412856.56159999996</v>
      </c>
    </row>
    <row r="47" spans="2:2" x14ac:dyDescent="0.2">
      <c r="B47" s="20">
        <v>224076.83600000001</v>
      </c>
    </row>
    <row r="48" spans="2:2" x14ac:dyDescent="0.2">
      <c r="B48" s="20">
        <v>258015.61439999999</v>
      </c>
    </row>
    <row r="49" spans="2:2" x14ac:dyDescent="0.2">
      <c r="B49" s="20">
        <v>153466.71240000002</v>
      </c>
    </row>
    <row r="50" spans="2:2" x14ac:dyDescent="0.2">
      <c r="B50" s="20">
        <v>261871.696</v>
      </c>
    </row>
    <row r="51" spans="2:2" x14ac:dyDescent="0.2">
      <c r="B51" s="20">
        <v>210038.6992</v>
      </c>
    </row>
    <row r="52" spans="2:2" x14ac:dyDescent="0.2">
      <c r="B52" s="20">
        <v>210824.0576</v>
      </c>
    </row>
    <row r="53" spans="2:2" x14ac:dyDescent="0.2">
      <c r="B53" s="20">
        <v>249075.6568</v>
      </c>
    </row>
    <row r="54" spans="2:2" x14ac:dyDescent="0.2">
      <c r="B54" s="20">
        <v>219865.76079999999</v>
      </c>
    </row>
    <row r="55" spans="2:2" x14ac:dyDescent="0.2">
      <c r="B55" s="20">
        <v>204292.49399999998</v>
      </c>
    </row>
    <row r="56" spans="2:2" x14ac:dyDescent="0.2">
      <c r="B56" s="20">
        <v>261579.89200000002</v>
      </c>
    </row>
    <row r="57" spans="2:2" x14ac:dyDescent="0.2">
      <c r="B57" s="20">
        <v>222867.42080000002</v>
      </c>
    </row>
    <row r="58" spans="2:2" x14ac:dyDescent="0.2">
      <c r="B58" s="20">
        <v>291494.36</v>
      </c>
    </row>
    <row r="59" spans="2:2" x14ac:dyDescent="0.2">
      <c r="B59" s="20">
        <v>296483.14399999997</v>
      </c>
    </row>
    <row r="60" spans="2:2" x14ac:dyDescent="0.2">
      <c r="B60" s="16">
        <v>532877.38399999996</v>
      </c>
    </row>
    <row r="61" spans="2:2" x14ac:dyDescent="0.2">
      <c r="B61" s="20">
        <v>117564.0716</v>
      </c>
    </row>
    <row r="62" spans="2:2" x14ac:dyDescent="0.2">
      <c r="B62" s="20">
        <v>317196.39999999997</v>
      </c>
    </row>
    <row r="63" spans="2:2" x14ac:dyDescent="0.2">
      <c r="B63" s="20">
        <v>264142.16000000003</v>
      </c>
    </row>
    <row r="64" spans="2:2" x14ac:dyDescent="0.2">
      <c r="B64" s="20">
        <v>222947.20879999999</v>
      </c>
    </row>
    <row r="65" spans="2:5" x14ac:dyDescent="0.2">
      <c r="B65" s="20">
        <v>250312.5344</v>
      </c>
    </row>
    <row r="66" spans="2:5" x14ac:dyDescent="0.2">
      <c r="B66" s="20">
        <v>246050.40400000001</v>
      </c>
    </row>
    <row r="67" spans="2:5" x14ac:dyDescent="0.2">
      <c r="B67" s="20">
        <v>529317.28319999995</v>
      </c>
    </row>
    <row r="68" spans="2:5" x14ac:dyDescent="0.2">
      <c r="B68" s="20">
        <v>169158.29440000001</v>
      </c>
    </row>
    <row r="69" spans="2:5" x14ac:dyDescent="0.2">
      <c r="B69" s="20">
        <v>206958.712</v>
      </c>
      <c r="D69" s="27" t="s">
        <v>551</v>
      </c>
      <c r="E69" s="27" t="s">
        <v>552</v>
      </c>
    </row>
    <row r="70" spans="2:5" x14ac:dyDescent="0.2">
      <c r="B70" s="20">
        <v>206445.42319999999</v>
      </c>
    </row>
    <row r="71" spans="2:5" x14ac:dyDescent="0.2">
      <c r="B71" s="20">
        <v>239341.58079999997</v>
      </c>
    </row>
    <row r="72" spans="2:5" x14ac:dyDescent="0.2">
      <c r="B72" s="20">
        <v>398903.42240000004</v>
      </c>
    </row>
    <row r="73" spans="2:5" x14ac:dyDescent="0.2">
      <c r="B73" s="20">
        <v>210745.16639999999</v>
      </c>
    </row>
    <row r="74" spans="2:5" x14ac:dyDescent="0.2">
      <c r="B74" s="20">
        <v>331154.87840000005</v>
      </c>
    </row>
    <row r="75" spans="2:5" x14ac:dyDescent="0.2">
      <c r="B75" s="20">
        <v>204434.6784</v>
      </c>
    </row>
    <row r="76" spans="2:5" x14ac:dyDescent="0.2">
      <c r="B76" s="20">
        <v>189194.30720000001</v>
      </c>
    </row>
    <row r="77" spans="2:5" x14ac:dyDescent="0.2">
      <c r="B77" s="20">
        <v>204027.0912</v>
      </c>
    </row>
    <row r="78" spans="2:5" x14ac:dyDescent="0.2">
      <c r="B78" s="16">
        <v>400865.91599999997</v>
      </c>
    </row>
    <row r="79" spans="2:5" x14ac:dyDescent="0.2">
      <c r="B79" s="16">
        <v>217787.71039999998</v>
      </c>
    </row>
    <row r="80" spans="2:5" x14ac:dyDescent="0.2">
      <c r="B80" s="16">
        <v>219630.90120000002</v>
      </c>
    </row>
    <row r="81" spans="2:2" x14ac:dyDescent="0.2">
      <c r="B81" s="16">
        <v>244624.87199999997</v>
      </c>
    </row>
    <row r="82" spans="2:2" x14ac:dyDescent="0.2">
      <c r="B82" s="16">
        <v>163162.8792</v>
      </c>
    </row>
    <row r="83" spans="2:2" x14ac:dyDescent="0.2">
      <c r="B83" s="16">
        <v>401302.81920000003</v>
      </c>
    </row>
    <row r="84" spans="2:2" x14ac:dyDescent="0.2">
      <c r="B84" s="16">
        <v>538271.73560000001</v>
      </c>
    </row>
    <row r="85" spans="2:2" x14ac:dyDescent="0.2">
      <c r="B85" s="16">
        <v>461464.99200000003</v>
      </c>
    </row>
    <row r="86" spans="2:2" x14ac:dyDescent="0.2">
      <c r="B86" s="16">
        <v>275812.49280000001</v>
      </c>
    </row>
    <row r="87" spans="2:2" x14ac:dyDescent="0.2">
      <c r="B87" s="16">
        <v>216552.71200000003</v>
      </c>
    </row>
    <row r="88" spans="2:2" x14ac:dyDescent="0.2">
      <c r="B88" s="16">
        <v>495570.44480000006</v>
      </c>
    </row>
    <row r="89" spans="2:2" x14ac:dyDescent="0.2">
      <c r="B89" s="16">
        <v>388656.80639999994</v>
      </c>
    </row>
    <row r="90" spans="2:2" x14ac:dyDescent="0.2">
      <c r="B90" s="16">
        <v>495024.09120000002</v>
      </c>
    </row>
    <row r="91" spans="2:2" x14ac:dyDescent="0.2">
      <c r="B91" s="16">
        <v>526947.16320000007</v>
      </c>
    </row>
    <row r="92" spans="2:2" x14ac:dyDescent="0.2">
      <c r="B92" s="16">
        <v>427236.09959999996</v>
      </c>
    </row>
    <row r="93" spans="2:2" x14ac:dyDescent="0.2">
      <c r="B93" s="16">
        <v>327044.36839999998</v>
      </c>
    </row>
    <row r="94" spans="2:2" x14ac:dyDescent="0.2">
      <c r="B94" s="16">
        <v>385447.68719999999</v>
      </c>
    </row>
    <row r="95" spans="2:2" x14ac:dyDescent="0.2">
      <c r="B95" s="16">
        <v>401894.81799999997</v>
      </c>
    </row>
    <row r="96" spans="2:2" x14ac:dyDescent="0.2">
      <c r="B96" s="16">
        <v>264275.78240000003</v>
      </c>
    </row>
    <row r="97" spans="2:2" x14ac:dyDescent="0.2">
      <c r="B97" s="16">
        <v>231348.92799999996</v>
      </c>
    </row>
    <row r="98" spans="2:2" x14ac:dyDescent="0.2">
      <c r="B98" s="16">
        <v>264238.94999999995</v>
      </c>
    </row>
    <row r="99" spans="2:2" x14ac:dyDescent="0.2">
      <c r="B99" s="16">
        <v>217357.63279999999</v>
      </c>
    </row>
    <row r="100" spans="2:2" x14ac:dyDescent="0.2">
      <c r="B100" s="16">
        <v>482404.31200000003</v>
      </c>
    </row>
    <row r="101" spans="2:2" x14ac:dyDescent="0.2">
      <c r="B101" s="16">
        <v>228937.89599999995</v>
      </c>
    </row>
    <row r="102" spans="2:2" x14ac:dyDescent="0.2">
      <c r="B102" s="16">
        <v>498994.03200000006</v>
      </c>
    </row>
    <row r="103" spans="2:2" x14ac:dyDescent="0.2">
      <c r="B103" s="16">
        <v>256376.27599999995</v>
      </c>
    </row>
    <row r="104" spans="2:2" x14ac:dyDescent="0.2">
      <c r="B104" s="16">
        <v>255243.10879999999</v>
      </c>
    </row>
    <row r="105" spans="2:2" x14ac:dyDescent="0.2">
      <c r="B105" s="16">
        <v>506786.66400000005</v>
      </c>
    </row>
    <row r="106" spans="2:2" x14ac:dyDescent="0.2">
      <c r="B106" s="16">
        <v>233172.48999999996</v>
      </c>
    </row>
    <row r="107" spans="2:2" x14ac:dyDescent="0.2">
      <c r="B107" s="16">
        <v>233834.00480000002</v>
      </c>
    </row>
    <row r="108" spans="2:2" x14ac:dyDescent="0.2">
      <c r="B108" s="16">
        <v>523373.44800000009</v>
      </c>
    </row>
    <row r="109" spans="2:2" x14ac:dyDescent="0.2">
      <c r="B109" s="16">
        <v>228872.91199999995</v>
      </c>
    </row>
    <row r="110" spans="2:2" x14ac:dyDescent="0.2">
      <c r="B110" s="16">
        <v>208655.6704</v>
      </c>
    </row>
    <row r="111" spans="2:2" x14ac:dyDescent="0.2">
      <c r="B111" s="16">
        <v>322952.55839999998</v>
      </c>
    </row>
    <row r="112" spans="2:2" x14ac:dyDescent="0.2">
      <c r="B112" s="16">
        <v>216826</v>
      </c>
    </row>
    <row r="113" spans="2:2" x14ac:dyDescent="0.2">
      <c r="B113" s="16">
        <v>298730.40399999998</v>
      </c>
    </row>
    <row r="114" spans="2:2" x14ac:dyDescent="0.2">
      <c r="B114" s="16">
        <v>230495.00639999998</v>
      </c>
    </row>
    <row r="115" spans="2:2" x14ac:dyDescent="0.2">
      <c r="B115" s="16">
        <v>346048.04079999996</v>
      </c>
    </row>
    <row r="116" spans="2:2" x14ac:dyDescent="0.2">
      <c r="B116" s="16">
        <v>377043.5956</v>
      </c>
    </row>
    <row r="117" spans="2:2" x14ac:dyDescent="0.2">
      <c r="B117" s="16">
        <v>413761.70639999997</v>
      </c>
    </row>
    <row r="118" spans="2:2" x14ac:dyDescent="0.2">
      <c r="B118" s="16">
        <v>212644.39479999998</v>
      </c>
    </row>
    <row r="119" spans="2:2" x14ac:dyDescent="0.2">
      <c r="B119" s="16">
        <v>250415.38199999995</v>
      </c>
    </row>
    <row r="120" spans="2:2" x14ac:dyDescent="0.2">
      <c r="B120" s="16">
        <v>219252.89199999996</v>
      </c>
    </row>
    <row r="121" spans="2:2" x14ac:dyDescent="0.2">
      <c r="B121" s="16">
        <v>264011.69799999997</v>
      </c>
    </row>
    <row r="122" spans="2:2" x14ac:dyDescent="0.2">
      <c r="B122" s="16">
        <v>211406.86800000002</v>
      </c>
    </row>
    <row r="123" spans="2:2" x14ac:dyDescent="0.2">
      <c r="B123" s="16">
        <v>396330.29079999996</v>
      </c>
    </row>
    <row r="124" spans="2:2" x14ac:dyDescent="0.2">
      <c r="B124" s="16">
        <v>227072.87839999996</v>
      </c>
    </row>
    <row r="125" spans="2:2" x14ac:dyDescent="0.2">
      <c r="B125" s="16">
        <v>276323.86559999996</v>
      </c>
    </row>
    <row r="126" spans="2:2" x14ac:dyDescent="0.2">
      <c r="B126" s="16">
        <v>230943.37959999996</v>
      </c>
    </row>
    <row r="127" spans="2:2" x14ac:dyDescent="0.2">
      <c r="B127" s="16">
        <v>315382.11</v>
      </c>
    </row>
    <row r="128" spans="2:2" x14ac:dyDescent="0.2">
      <c r="B128" s="16">
        <v>372016.56160000002</v>
      </c>
    </row>
    <row r="129" spans="2:2" x14ac:dyDescent="0.2">
      <c r="B129" s="16">
        <v>237680.87519999995</v>
      </c>
    </row>
    <row r="130" spans="2:2" x14ac:dyDescent="0.2">
      <c r="B130" s="16">
        <v>234032.88399999996</v>
      </c>
    </row>
    <row r="131" spans="2:2" x14ac:dyDescent="0.2">
      <c r="B131" s="16">
        <v>273165.57680000004</v>
      </c>
    </row>
    <row r="132" spans="2:2" x14ac:dyDescent="0.2">
      <c r="B132" s="16">
        <v>271227.49439999997</v>
      </c>
    </row>
    <row r="133" spans="2:2" x14ac:dyDescent="0.2">
      <c r="B133" s="16">
        <v>349865.22239999997</v>
      </c>
    </row>
    <row r="134" spans="2:2" x14ac:dyDescent="0.2">
      <c r="B134" s="16">
        <v>199730.734</v>
      </c>
    </row>
    <row r="135" spans="2:2" x14ac:dyDescent="0.2">
      <c r="B135" s="16">
        <v>338482.45439999999</v>
      </c>
    </row>
    <row r="136" spans="2:2" x14ac:dyDescent="0.2">
      <c r="B136" s="16">
        <v>351304.57759999996</v>
      </c>
    </row>
    <row r="137" spans="2:2" x14ac:dyDescent="0.2">
      <c r="B137" s="16">
        <v>338472.13279999996</v>
      </c>
    </row>
    <row r="138" spans="2:2" x14ac:dyDescent="0.2">
      <c r="B138" s="16">
        <v>212916.35680000001</v>
      </c>
    </row>
    <row r="139" spans="2:2" x14ac:dyDescent="0.2">
      <c r="B139" s="16">
        <v>308660.80319999997</v>
      </c>
    </row>
    <row r="140" spans="2:2" x14ac:dyDescent="0.2">
      <c r="B140" s="16">
        <v>147343.69400000002</v>
      </c>
    </row>
    <row r="141" spans="2:2" x14ac:dyDescent="0.2">
      <c r="B141" s="16">
        <v>448574.6704</v>
      </c>
    </row>
    <row r="142" spans="2:2" x14ac:dyDescent="0.2">
      <c r="B142" s="16">
        <v>255337.89800000002</v>
      </c>
    </row>
    <row r="143" spans="2:2" x14ac:dyDescent="0.2">
      <c r="B143" s="16">
        <v>175773.58559999999</v>
      </c>
    </row>
    <row r="144" spans="2:2" x14ac:dyDescent="0.2">
      <c r="B144" s="16">
        <v>322610.73919999995</v>
      </c>
    </row>
    <row r="145" spans="2:2" x14ac:dyDescent="0.2">
      <c r="B145" s="16">
        <v>279191.25599999999</v>
      </c>
    </row>
    <row r="146" spans="2:2" x14ac:dyDescent="0.2">
      <c r="B146" s="16">
        <v>287996.52960000001</v>
      </c>
    </row>
    <row r="147" spans="2:2" x14ac:dyDescent="0.2">
      <c r="B147" s="16">
        <v>365868.77759999997</v>
      </c>
    </row>
    <row r="148" spans="2:2" x14ac:dyDescent="0.2">
      <c r="B148" s="16">
        <v>199216.40399999995</v>
      </c>
    </row>
  </sheetData>
  <dataValidations count="1">
    <dataValidation allowBlank="1" showErrorMessage="1" sqref="B1:B2" xr:uid="{B1FC3192-AC7F-4321-8673-4F49FE1F8C37}"/>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30D9D-B362-4C01-82F7-1CA90CE5A76C}">
  <dimension ref="A1:N920"/>
  <sheetViews>
    <sheetView workbookViewId="0">
      <selection activeCell="H37" sqref="H37"/>
    </sheetView>
  </sheetViews>
  <sheetFormatPr defaultRowHeight="11.4" x14ac:dyDescent="0.2"/>
  <cols>
    <col min="1" max="1" width="2" style="27" customWidth="1"/>
    <col min="2" max="2" width="7.33203125" style="27" customWidth="1"/>
    <col min="3" max="3" width="14.88671875" style="27" bestFit="1" customWidth="1"/>
    <col min="4" max="4" width="18.5546875" style="27" bestFit="1" customWidth="1"/>
    <col min="5" max="12" width="8.88671875" style="27"/>
    <col min="13" max="13" width="8.109375" style="11" bestFit="1" customWidth="1"/>
    <col min="14" max="14" width="10.77734375" style="11" bestFit="1" customWidth="1"/>
    <col min="15" max="16384" width="8.88671875" style="27"/>
  </cols>
  <sheetData>
    <row r="1" spans="2:14" ht="15.6" x14ac:dyDescent="0.2">
      <c r="B1" s="21" t="s">
        <v>527</v>
      </c>
    </row>
    <row r="2" spans="2:14" ht="12" x14ac:dyDescent="0.2">
      <c r="B2" s="22" t="s">
        <v>536</v>
      </c>
    </row>
    <row r="4" spans="2:14" ht="12" x14ac:dyDescent="0.25">
      <c r="B4" s="28" t="s">
        <v>548</v>
      </c>
      <c r="M4" s="27"/>
      <c r="N4" s="27"/>
    </row>
    <row r="5" spans="2:14" ht="12.6" thickBot="1" x14ac:dyDescent="0.3">
      <c r="B5" s="28"/>
      <c r="C5" s="33"/>
      <c r="D5" s="33"/>
      <c r="M5" s="30" t="s">
        <v>2</v>
      </c>
      <c r="N5" s="30" t="s">
        <v>519</v>
      </c>
    </row>
    <row r="6" spans="2:14" x14ac:dyDescent="0.2">
      <c r="M6" s="7">
        <v>743.0856</v>
      </c>
      <c r="N6" s="20">
        <v>246172.67600000001</v>
      </c>
    </row>
    <row r="7" spans="2:14" x14ac:dyDescent="0.2">
      <c r="M7" s="7">
        <v>756.21280000000002</v>
      </c>
      <c r="N7" s="20">
        <v>246331.90400000001</v>
      </c>
    </row>
    <row r="8" spans="2:14" x14ac:dyDescent="0.2">
      <c r="M8" s="7">
        <v>587.2808</v>
      </c>
      <c r="N8" s="20">
        <v>209280.91039999999</v>
      </c>
    </row>
    <row r="9" spans="2:14" x14ac:dyDescent="0.2">
      <c r="M9" s="7">
        <v>1604.7463999999998</v>
      </c>
      <c r="N9" s="20">
        <v>452667.00639999995</v>
      </c>
    </row>
    <row r="10" spans="2:14" x14ac:dyDescent="0.2">
      <c r="M10" s="7">
        <v>1375.4507999999998</v>
      </c>
      <c r="N10" s="20">
        <v>467083.31319999998</v>
      </c>
    </row>
    <row r="11" spans="2:14" x14ac:dyDescent="0.2">
      <c r="M11" s="7">
        <v>675.18999999999994</v>
      </c>
      <c r="N11" s="20">
        <v>203491.84999999998</v>
      </c>
    </row>
    <row r="12" spans="2:14" x14ac:dyDescent="0.2">
      <c r="M12" s="7">
        <v>670.88599999999997</v>
      </c>
      <c r="N12" s="20">
        <v>212520.826</v>
      </c>
    </row>
    <row r="13" spans="2:14" x14ac:dyDescent="0.2">
      <c r="M13" s="7">
        <v>720.81239999999991</v>
      </c>
      <c r="N13" s="20">
        <v>198591.84879999998</v>
      </c>
    </row>
    <row r="14" spans="2:14" x14ac:dyDescent="0.2">
      <c r="M14" s="7">
        <v>782.25200000000007</v>
      </c>
      <c r="N14" s="20">
        <v>265467.68000000005</v>
      </c>
    </row>
    <row r="15" spans="2:14" x14ac:dyDescent="0.2">
      <c r="M15" s="7">
        <v>794.51840000000004</v>
      </c>
      <c r="N15" s="20">
        <v>235633.2592</v>
      </c>
    </row>
    <row r="16" spans="2:14" x14ac:dyDescent="0.2">
      <c r="M16" s="7">
        <v>1160.3584000000001</v>
      </c>
      <c r="N16" s="20">
        <v>317473.86080000002</v>
      </c>
    </row>
    <row r="17" spans="13:14" x14ac:dyDescent="0.2">
      <c r="M17" s="7">
        <v>1942.5028</v>
      </c>
      <c r="N17" s="20">
        <v>503790.23080000002</v>
      </c>
    </row>
    <row r="18" spans="13:14" x14ac:dyDescent="0.2">
      <c r="M18" s="7">
        <v>794.51840000000004</v>
      </c>
      <c r="N18" s="20">
        <v>217786.37600000002</v>
      </c>
    </row>
    <row r="19" spans="13:14" x14ac:dyDescent="0.2">
      <c r="M19" s="7">
        <v>1109.2483999999999</v>
      </c>
      <c r="N19" s="20">
        <v>460001.25599999994</v>
      </c>
    </row>
    <row r="20" spans="13:14" x14ac:dyDescent="0.2">
      <c r="M20" s="7">
        <v>1400.9519999999998</v>
      </c>
      <c r="N20" s="20">
        <v>460001.25599999994</v>
      </c>
    </row>
    <row r="21" spans="13:14" x14ac:dyDescent="0.2">
      <c r="M21" s="7">
        <v>1479.7152000000001</v>
      </c>
      <c r="N21" s="20">
        <v>448134.26880000002</v>
      </c>
    </row>
    <row r="22" spans="13:14" x14ac:dyDescent="0.2">
      <c r="M22" s="7">
        <v>790.53719999999998</v>
      </c>
      <c r="N22" s="20">
        <v>249591.99479999999</v>
      </c>
    </row>
    <row r="23" spans="13:14" x14ac:dyDescent="0.2">
      <c r="M23" s="7">
        <v>723.93280000000004</v>
      </c>
      <c r="N23" s="20">
        <v>196142.19200000001</v>
      </c>
    </row>
    <row r="24" spans="13:14" x14ac:dyDescent="0.2">
      <c r="M24" s="7">
        <v>781.0684</v>
      </c>
      <c r="N24" s="20">
        <v>258572.47760000001</v>
      </c>
    </row>
    <row r="25" spans="13:14" x14ac:dyDescent="0.2">
      <c r="M25" s="7">
        <v>1127.7556</v>
      </c>
      <c r="N25" s="20">
        <v>310831.21159999998</v>
      </c>
    </row>
    <row r="26" spans="13:14" x14ac:dyDescent="0.2">
      <c r="M26" s="7">
        <v>720.70479999999998</v>
      </c>
      <c r="N26" s="20">
        <v>207281.5912</v>
      </c>
    </row>
    <row r="27" spans="13:14" x14ac:dyDescent="0.2">
      <c r="M27" s="7">
        <v>649.68880000000001</v>
      </c>
      <c r="N27" s="20">
        <v>168834.04240000001</v>
      </c>
    </row>
    <row r="28" spans="13:14" x14ac:dyDescent="0.2">
      <c r="M28" s="7">
        <v>1307.4476</v>
      </c>
      <c r="N28" s="20">
        <v>396973.83240000001</v>
      </c>
    </row>
    <row r="29" spans="13:14" x14ac:dyDescent="0.2">
      <c r="M29" s="7">
        <v>618.37720000000002</v>
      </c>
      <c r="N29" s="20">
        <v>188743.1072</v>
      </c>
    </row>
    <row r="30" spans="13:14" x14ac:dyDescent="0.2">
      <c r="M30" s="7">
        <v>625.80160000000001</v>
      </c>
      <c r="N30" s="20">
        <v>179674.07519999999</v>
      </c>
    </row>
    <row r="31" spans="13:14" x14ac:dyDescent="0.2">
      <c r="M31" s="7">
        <v>1203.2908</v>
      </c>
      <c r="N31" s="20">
        <v>306363.64360000001</v>
      </c>
    </row>
    <row r="32" spans="13:14" x14ac:dyDescent="0.2">
      <c r="M32" s="7">
        <v>670.88599999999997</v>
      </c>
      <c r="N32" s="20">
        <v>200300.63399999999</v>
      </c>
    </row>
    <row r="33" spans="1:14" x14ac:dyDescent="0.2">
      <c r="A33" s="27" t="s">
        <v>553</v>
      </c>
      <c r="M33" s="7">
        <v>1434.0927999999999</v>
      </c>
      <c r="N33" s="20">
        <v>382041.12799999997</v>
      </c>
    </row>
    <row r="34" spans="1:14" x14ac:dyDescent="0.2">
      <c r="A34" s="27" t="s">
        <v>554</v>
      </c>
      <c r="M34" s="7">
        <v>781.0684</v>
      </c>
      <c r="N34" s="20">
        <v>245572.7936</v>
      </c>
    </row>
    <row r="35" spans="1:14" x14ac:dyDescent="0.2">
      <c r="M35" s="7">
        <v>1596.3536000000001</v>
      </c>
      <c r="N35" s="20">
        <v>407214.28960000002</v>
      </c>
    </row>
    <row r="36" spans="1:14" x14ac:dyDescent="0.2">
      <c r="M36" s="7">
        <v>1110.3244</v>
      </c>
      <c r="N36" s="20">
        <v>355073.4032</v>
      </c>
    </row>
    <row r="37" spans="1:14" x14ac:dyDescent="0.2">
      <c r="M37" s="7">
        <v>781.0684</v>
      </c>
      <c r="N37" s="20">
        <v>256821.6404</v>
      </c>
    </row>
    <row r="38" spans="1:14" x14ac:dyDescent="0.2">
      <c r="M38" s="7">
        <v>697.89359999999999</v>
      </c>
      <c r="N38" s="20">
        <v>226342.80319999999</v>
      </c>
    </row>
    <row r="39" spans="1:14" x14ac:dyDescent="0.2">
      <c r="M39" s="7">
        <v>625.80160000000001</v>
      </c>
      <c r="N39" s="20">
        <v>191389.8688</v>
      </c>
    </row>
    <row r="40" spans="1:14" x14ac:dyDescent="0.2">
      <c r="M40" s="7">
        <v>957.53239999999994</v>
      </c>
      <c r="N40" s="20">
        <v>297008.96519999998</v>
      </c>
    </row>
    <row r="41" spans="1:14" x14ac:dyDescent="0.2">
      <c r="M41" s="7">
        <v>722.96439999999996</v>
      </c>
      <c r="N41" s="20">
        <v>250773.1452</v>
      </c>
    </row>
    <row r="42" spans="1:14" x14ac:dyDescent="0.2">
      <c r="M42" s="7">
        <v>923.20799999999997</v>
      </c>
      <c r="N42" s="20">
        <v>312211.14399999997</v>
      </c>
    </row>
    <row r="43" spans="1:14" x14ac:dyDescent="0.2">
      <c r="M43" s="7">
        <v>670.24040000000002</v>
      </c>
      <c r="N43" s="20">
        <v>190119.50400000002</v>
      </c>
    </row>
    <row r="44" spans="1:14" x14ac:dyDescent="0.2">
      <c r="M44" s="7">
        <v>785.48</v>
      </c>
      <c r="N44" s="20">
        <v>225050.52000000002</v>
      </c>
    </row>
    <row r="45" spans="1:14" x14ac:dyDescent="0.2">
      <c r="M45" s="7">
        <v>798.28440000000001</v>
      </c>
      <c r="N45" s="20">
        <v>261742.742</v>
      </c>
    </row>
    <row r="46" spans="1:14" x14ac:dyDescent="0.2">
      <c r="M46" s="7">
        <v>1121.9451999999999</v>
      </c>
      <c r="N46" s="20">
        <v>344530.88879999996</v>
      </c>
    </row>
    <row r="47" spans="1:14" x14ac:dyDescent="0.2">
      <c r="M47" s="7">
        <v>782.25200000000007</v>
      </c>
      <c r="N47" s="20">
        <v>215410.27600000001</v>
      </c>
    </row>
    <row r="48" spans="1:14" x14ac:dyDescent="0.2">
      <c r="M48" s="7">
        <v>923.20799999999997</v>
      </c>
      <c r="N48" s="20">
        <v>252185.992</v>
      </c>
    </row>
    <row r="49" spans="13:14" x14ac:dyDescent="0.2">
      <c r="M49" s="7">
        <v>1434.0927999999999</v>
      </c>
      <c r="N49" s="20">
        <v>480545.80959999998</v>
      </c>
    </row>
    <row r="50" spans="13:14" x14ac:dyDescent="0.2">
      <c r="M50" s="7">
        <v>1160.3584000000001</v>
      </c>
      <c r="N50" s="20">
        <v>300385.6176</v>
      </c>
    </row>
    <row r="51" spans="13:14" x14ac:dyDescent="0.2">
      <c r="M51" s="7">
        <v>798.28440000000001</v>
      </c>
      <c r="N51" s="20">
        <v>240539.34760000001</v>
      </c>
    </row>
    <row r="52" spans="13:14" x14ac:dyDescent="0.2">
      <c r="M52" s="7">
        <v>733.18639999999994</v>
      </c>
      <c r="N52" s="20">
        <v>222138.71599999999</v>
      </c>
    </row>
    <row r="53" spans="13:14" x14ac:dyDescent="0.2">
      <c r="M53" s="7">
        <v>798.28440000000001</v>
      </c>
      <c r="N53" s="20">
        <v>228410.054</v>
      </c>
    </row>
    <row r="54" spans="13:14" x14ac:dyDescent="0.2">
      <c r="M54" s="7">
        <v>733.18639999999994</v>
      </c>
      <c r="N54" s="20">
        <v>197053.51439999999</v>
      </c>
    </row>
    <row r="55" spans="13:14" x14ac:dyDescent="0.2">
      <c r="M55" s="7">
        <v>717.04639999999995</v>
      </c>
      <c r="N55" s="20">
        <v>193660.62079999998</v>
      </c>
    </row>
    <row r="56" spans="13:14" x14ac:dyDescent="0.2">
      <c r="M56" s="7">
        <v>747.49720000000002</v>
      </c>
      <c r="N56" s="20">
        <v>237060.1488</v>
      </c>
    </row>
    <row r="57" spans="13:14" x14ac:dyDescent="0.2">
      <c r="M57" s="7">
        <v>1121.9451999999999</v>
      </c>
      <c r="N57" s="20">
        <v>372001.69679999998</v>
      </c>
    </row>
    <row r="58" spans="13:14" x14ac:dyDescent="0.2">
      <c r="M58" s="7">
        <v>1121.9451999999999</v>
      </c>
      <c r="N58" s="20">
        <v>290031.25879999995</v>
      </c>
    </row>
    <row r="59" spans="13:14" x14ac:dyDescent="0.2">
      <c r="M59" s="7">
        <v>827.87439999999992</v>
      </c>
      <c r="N59" s="20">
        <v>238811.06399999998</v>
      </c>
    </row>
    <row r="60" spans="13:14" x14ac:dyDescent="0.2">
      <c r="M60" s="7">
        <v>747.49720000000002</v>
      </c>
      <c r="N60" s="20">
        <v>199054.1992</v>
      </c>
    </row>
    <row r="61" spans="13:14" x14ac:dyDescent="0.2">
      <c r="M61" s="7">
        <v>1608.8352</v>
      </c>
      <c r="N61" s="20">
        <v>496266.40639999998</v>
      </c>
    </row>
    <row r="62" spans="13:14" x14ac:dyDescent="0.2">
      <c r="M62" s="7">
        <v>1132.0595999999998</v>
      </c>
      <c r="N62" s="20">
        <v>346906.89319999993</v>
      </c>
    </row>
    <row r="63" spans="13:14" x14ac:dyDescent="0.2">
      <c r="M63" s="7">
        <v>1383.8436000000002</v>
      </c>
      <c r="N63" s="20">
        <v>376964.61560000002</v>
      </c>
    </row>
    <row r="64" spans="13:14" x14ac:dyDescent="0.2">
      <c r="M64" s="7">
        <v>927.83479999999997</v>
      </c>
      <c r="N64" s="20">
        <v>315733.15360000002</v>
      </c>
    </row>
    <row r="65" spans="13:14" x14ac:dyDescent="0.2">
      <c r="M65" s="7">
        <v>669.1644</v>
      </c>
      <c r="N65" s="20">
        <v>188273.7304</v>
      </c>
    </row>
    <row r="66" spans="13:14" x14ac:dyDescent="0.2">
      <c r="M66" s="7">
        <v>928.1576</v>
      </c>
      <c r="N66" s="20">
        <v>253831.02480000001</v>
      </c>
    </row>
    <row r="67" spans="13:14" x14ac:dyDescent="0.2">
      <c r="M67" s="7">
        <v>798.49959999999987</v>
      </c>
      <c r="N67" s="20">
        <v>278575.86879999994</v>
      </c>
    </row>
    <row r="68" spans="13:14" x14ac:dyDescent="0.2">
      <c r="M68" s="7">
        <v>1305.6184000000001</v>
      </c>
      <c r="N68" s="20">
        <v>402081.79600000003</v>
      </c>
    </row>
    <row r="69" spans="13:14" x14ac:dyDescent="0.2">
      <c r="M69" s="7">
        <v>1121.9451999999999</v>
      </c>
      <c r="N69" s="20">
        <v>310832.58759999997</v>
      </c>
    </row>
    <row r="70" spans="13:14" x14ac:dyDescent="0.2">
      <c r="M70" s="7">
        <v>785.48</v>
      </c>
      <c r="N70" s="20">
        <v>257183.48</v>
      </c>
    </row>
    <row r="71" spans="13:14" x14ac:dyDescent="0.2">
      <c r="M71" s="7">
        <v>927.08159999999998</v>
      </c>
      <c r="N71" s="20">
        <v>326885.33600000001</v>
      </c>
    </row>
    <row r="72" spans="13:14" x14ac:dyDescent="0.2">
      <c r="M72" s="7">
        <v>1109.2483999999999</v>
      </c>
      <c r="N72" s="20">
        <v>344568.74280000001</v>
      </c>
    </row>
    <row r="73" spans="13:14" x14ac:dyDescent="0.2">
      <c r="M73" s="7">
        <v>649.79639999999995</v>
      </c>
      <c r="N73" s="20">
        <v>214631.68039999998</v>
      </c>
    </row>
    <row r="74" spans="13:14" x14ac:dyDescent="0.2">
      <c r="M74" s="7">
        <v>785.48</v>
      </c>
      <c r="N74" s="20">
        <v>237207.67999999999</v>
      </c>
    </row>
    <row r="75" spans="13:14" x14ac:dyDescent="0.2">
      <c r="M75" s="7">
        <v>1596.3536000000001</v>
      </c>
      <c r="N75" s="20">
        <v>464549.19040000002</v>
      </c>
    </row>
    <row r="76" spans="13:14" x14ac:dyDescent="0.2">
      <c r="M76" s="7">
        <v>1121.9451999999999</v>
      </c>
      <c r="N76" s="20">
        <v>310577.03959999996</v>
      </c>
    </row>
    <row r="77" spans="13:14" x14ac:dyDescent="0.2">
      <c r="M77" s="7">
        <v>743.40840000000003</v>
      </c>
      <c r="N77" s="20">
        <v>205098.2108</v>
      </c>
    </row>
    <row r="78" spans="13:14" x14ac:dyDescent="0.2">
      <c r="M78" s="7">
        <v>756.21280000000002</v>
      </c>
      <c r="N78" s="20">
        <v>248525.11680000002</v>
      </c>
    </row>
    <row r="79" spans="13:14" x14ac:dyDescent="0.2">
      <c r="M79" s="7">
        <v>649.79639999999995</v>
      </c>
      <c r="N79" s="20">
        <v>224463.86599999998</v>
      </c>
    </row>
    <row r="80" spans="13:14" x14ac:dyDescent="0.2">
      <c r="M80" s="7">
        <v>785.48</v>
      </c>
      <c r="N80" s="20">
        <v>220606.28</v>
      </c>
    </row>
    <row r="81" spans="13:14" x14ac:dyDescent="0.2">
      <c r="M81" s="7">
        <v>785.48</v>
      </c>
      <c r="N81" s="20">
        <v>220865</v>
      </c>
    </row>
    <row r="82" spans="13:14" x14ac:dyDescent="0.2">
      <c r="M82" s="7">
        <v>1283.4528</v>
      </c>
      <c r="N82" s="20">
        <v>338181.18080000003</v>
      </c>
    </row>
    <row r="83" spans="13:14" x14ac:dyDescent="0.2">
      <c r="M83" s="7">
        <v>1434.0927999999999</v>
      </c>
      <c r="N83" s="20">
        <v>432679.91199999995</v>
      </c>
    </row>
    <row r="84" spans="13:14" x14ac:dyDescent="0.2">
      <c r="M84" s="7">
        <v>782.25200000000007</v>
      </c>
      <c r="N84" s="20">
        <v>196220.04800000001</v>
      </c>
    </row>
    <row r="85" spans="13:14" x14ac:dyDescent="0.2">
      <c r="M85" s="7">
        <v>1288.6176</v>
      </c>
      <c r="N85" s="20">
        <v>323915.8112</v>
      </c>
    </row>
    <row r="86" spans="13:14" x14ac:dyDescent="0.2">
      <c r="M86" s="7">
        <v>781.0684</v>
      </c>
      <c r="N86" s="20">
        <v>200719.01519999999</v>
      </c>
    </row>
    <row r="87" spans="13:14" x14ac:dyDescent="0.2">
      <c r="M87" s="7">
        <v>1222.336</v>
      </c>
      <c r="N87" s="20">
        <v>380809.52</v>
      </c>
    </row>
    <row r="88" spans="13:14" x14ac:dyDescent="0.2">
      <c r="M88" s="7">
        <v>781.0684</v>
      </c>
      <c r="N88" s="20">
        <v>213942.5624</v>
      </c>
    </row>
    <row r="89" spans="13:14" x14ac:dyDescent="0.2">
      <c r="M89" s="7">
        <v>743.0856</v>
      </c>
      <c r="N89" s="20">
        <v>207581.42720000001</v>
      </c>
    </row>
    <row r="90" spans="13:14" x14ac:dyDescent="0.2">
      <c r="M90" s="7">
        <v>785.48</v>
      </c>
      <c r="N90" s="20">
        <v>241671.52000000002</v>
      </c>
    </row>
    <row r="91" spans="13:14" x14ac:dyDescent="0.2">
      <c r="M91" s="7">
        <v>1109.2483999999999</v>
      </c>
      <c r="N91" s="20">
        <v>336695.2524</v>
      </c>
    </row>
    <row r="92" spans="13:14" x14ac:dyDescent="0.2">
      <c r="M92" s="7">
        <v>579.74879999999996</v>
      </c>
      <c r="N92" s="20">
        <v>171262.6544</v>
      </c>
    </row>
    <row r="93" spans="13:14" x14ac:dyDescent="0.2">
      <c r="M93" s="7">
        <v>1128.4012</v>
      </c>
      <c r="N93" s="20">
        <v>299159.1384</v>
      </c>
    </row>
    <row r="94" spans="13:14" x14ac:dyDescent="0.2">
      <c r="M94" s="7">
        <v>701.65959999999995</v>
      </c>
      <c r="N94" s="20">
        <v>212265.66799999998</v>
      </c>
    </row>
    <row r="95" spans="13:14" x14ac:dyDescent="0.2">
      <c r="M95" s="7">
        <v>1336.93</v>
      </c>
      <c r="N95" s="20">
        <v>388515.14</v>
      </c>
    </row>
    <row r="96" spans="13:14" x14ac:dyDescent="0.2">
      <c r="M96" s="7">
        <v>794.51840000000004</v>
      </c>
      <c r="N96" s="20">
        <v>263790.81440000003</v>
      </c>
    </row>
    <row r="97" spans="13:14" x14ac:dyDescent="0.2">
      <c r="M97" s="7">
        <v>1171.5488</v>
      </c>
      <c r="N97" s="20">
        <v>367976.45760000002</v>
      </c>
    </row>
    <row r="98" spans="13:14" x14ac:dyDescent="0.2">
      <c r="M98" s="7">
        <v>794.51840000000004</v>
      </c>
      <c r="N98" s="20">
        <v>243052.59039999999</v>
      </c>
    </row>
    <row r="99" spans="13:14" x14ac:dyDescent="0.2">
      <c r="M99" s="7">
        <v>798.28440000000001</v>
      </c>
      <c r="N99" s="20">
        <v>269075.30160000001</v>
      </c>
    </row>
    <row r="100" spans="13:14" x14ac:dyDescent="0.2">
      <c r="M100" s="7">
        <v>798.28440000000001</v>
      </c>
      <c r="N100" s="20">
        <v>223577.32</v>
      </c>
    </row>
    <row r="101" spans="13:14" x14ac:dyDescent="0.2">
      <c r="M101" s="7">
        <v>649.79639999999995</v>
      </c>
      <c r="N101" s="20">
        <v>198075.992</v>
      </c>
    </row>
    <row r="102" spans="13:14" x14ac:dyDescent="0.2">
      <c r="M102" s="7">
        <v>1137.4395999999999</v>
      </c>
      <c r="N102" s="20">
        <v>354553.23239999998</v>
      </c>
    </row>
    <row r="103" spans="13:14" x14ac:dyDescent="0.2">
      <c r="M103" s="7">
        <v>1604.7463999999998</v>
      </c>
      <c r="N103" s="20">
        <v>456919.45599999995</v>
      </c>
    </row>
    <row r="104" spans="13:14" x14ac:dyDescent="0.2">
      <c r="M104" s="7">
        <v>675.18999999999994</v>
      </c>
      <c r="N104" s="20">
        <v>233142.8</v>
      </c>
    </row>
    <row r="105" spans="13:14" x14ac:dyDescent="0.2">
      <c r="M105" s="7">
        <v>649.68880000000001</v>
      </c>
      <c r="N105" s="20">
        <v>225401.6152</v>
      </c>
    </row>
    <row r="106" spans="13:14" x14ac:dyDescent="0.2">
      <c r="M106" s="7">
        <v>785.48</v>
      </c>
      <c r="N106" s="20">
        <v>195153.16</v>
      </c>
    </row>
    <row r="107" spans="13:14" x14ac:dyDescent="0.2">
      <c r="M107" s="7">
        <v>781.0684</v>
      </c>
      <c r="N107" s="20">
        <v>206631.81</v>
      </c>
    </row>
    <row r="108" spans="13:14" x14ac:dyDescent="0.2">
      <c r="M108" s="7">
        <v>1127.7556</v>
      </c>
      <c r="N108" s="20">
        <v>358525.59239999996</v>
      </c>
    </row>
    <row r="109" spans="13:14" x14ac:dyDescent="0.2">
      <c r="M109" s="7">
        <v>794.51840000000004</v>
      </c>
      <c r="N109" s="20">
        <v>223917.33600000001</v>
      </c>
    </row>
    <row r="110" spans="13:14" x14ac:dyDescent="0.2">
      <c r="M110" s="7">
        <v>794.51840000000004</v>
      </c>
      <c r="N110" s="20">
        <v>201518.89440000002</v>
      </c>
    </row>
    <row r="111" spans="13:14" x14ac:dyDescent="0.2">
      <c r="M111" s="7">
        <v>781.0684</v>
      </c>
      <c r="N111" s="20">
        <v>269278.57199999999</v>
      </c>
    </row>
    <row r="112" spans="13:14" x14ac:dyDescent="0.2">
      <c r="M112" s="7">
        <v>720.81239999999991</v>
      </c>
      <c r="N112" s="20">
        <v>204808.16039999996</v>
      </c>
    </row>
    <row r="113" spans="13:14" x14ac:dyDescent="0.2">
      <c r="M113" s="7">
        <v>927.83479999999997</v>
      </c>
      <c r="N113" s="20">
        <v>306878.45759999997</v>
      </c>
    </row>
    <row r="114" spans="13:14" x14ac:dyDescent="0.2">
      <c r="M114" s="7">
        <v>927.83479999999997</v>
      </c>
      <c r="N114" s="20">
        <v>275394.24839999998</v>
      </c>
    </row>
    <row r="115" spans="13:14" x14ac:dyDescent="0.2">
      <c r="M115" s="7">
        <v>785.48</v>
      </c>
      <c r="N115" s="20">
        <v>192092.24</v>
      </c>
    </row>
    <row r="116" spans="13:14" x14ac:dyDescent="0.2">
      <c r="M116" s="7">
        <v>618.16200000000003</v>
      </c>
      <c r="N116" s="20">
        <v>165430.28200000001</v>
      </c>
    </row>
    <row r="117" spans="13:14" x14ac:dyDescent="0.2">
      <c r="M117" s="7">
        <v>1109.2483999999999</v>
      </c>
      <c r="N117" s="20">
        <v>310223.29079999996</v>
      </c>
    </row>
    <row r="118" spans="13:14" x14ac:dyDescent="0.2">
      <c r="M118" s="7">
        <v>720.70479999999998</v>
      </c>
      <c r="N118" s="20">
        <v>231552.32559999998</v>
      </c>
    </row>
    <row r="119" spans="13:14" x14ac:dyDescent="0.2">
      <c r="M119" s="7">
        <v>720.81239999999991</v>
      </c>
      <c r="N119" s="20">
        <v>215774.28439999997</v>
      </c>
    </row>
    <row r="120" spans="13:14" x14ac:dyDescent="0.2">
      <c r="M120" s="7">
        <v>927.08159999999998</v>
      </c>
      <c r="N120" s="20">
        <v>289727.99040000001</v>
      </c>
    </row>
    <row r="121" spans="13:14" x14ac:dyDescent="0.2">
      <c r="M121" s="7">
        <v>798.28440000000001</v>
      </c>
      <c r="N121" s="20">
        <v>195874.94399999999</v>
      </c>
    </row>
    <row r="122" spans="13:14" x14ac:dyDescent="0.2">
      <c r="M122" s="7">
        <v>1057.9232</v>
      </c>
      <c r="N122" s="20">
        <v>357538.19519999996</v>
      </c>
    </row>
    <row r="123" spans="13:14" x14ac:dyDescent="0.2">
      <c r="M123" s="7">
        <v>781.0684</v>
      </c>
      <c r="N123" s="20">
        <v>239248.7512</v>
      </c>
    </row>
    <row r="124" spans="13:14" x14ac:dyDescent="0.2">
      <c r="M124" s="7">
        <v>1396.8632</v>
      </c>
      <c r="N124" s="20">
        <v>382277.14880000002</v>
      </c>
    </row>
    <row r="125" spans="13:14" x14ac:dyDescent="0.2">
      <c r="M125" s="7">
        <v>794.51840000000004</v>
      </c>
      <c r="N125" s="20">
        <v>248422.66399999999</v>
      </c>
    </row>
    <row r="126" spans="13:14" x14ac:dyDescent="0.2">
      <c r="M126" s="7">
        <v>923.20799999999997</v>
      </c>
      <c r="N126" s="20">
        <v>242740.65599999999</v>
      </c>
    </row>
    <row r="127" spans="13:14" x14ac:dyDescent="0.2">
      <c r="M127" s="7">
        <v>781.0684</v>
      </c>
      <c r="N127" s="20">
        <v>253025.77720000001</v>
      </c>
    </row>
    <row r="128" spans="13:14" x14ac:dyDescent="0.2">
      <c r="M128" s="7">
        <v>782.25200000000007</v>
      </c>
      <c r="N128" s="20">
        <v>234172.38800000004</v>
      </c>
    </row>
    <row r="129" spans="13:14" x14ac:dyDescent="0.2">
      <c r="M129" s="7">
        <v>733.18639999999994</v>
      </c>
      <c r="N129" s="20">
        <v>200678.75119999997</v>
      </c>
    </row>
    <row r="130" spans="13:14" x14ac:dyDescent="0.2">
      <c r="M130" s="7">
        <v>733.18639999999994</v>
      </c>
      <c r="N130" s="20">
        <v>226578.51199999999</v>
      </c>
    </row>
    <row r="131" spans="13:14" x14ac:dyDescent="0.2">
      <c r="M131" s="7">
        <v>794.51840000000004</v>
      </c>
      <c r="N131" s="20">
        <v>200148.89440000002</v>
      </c>
    </row>
    <row r="132" spans="13:14" x14ac:dyDescent="0.2">
      <c r="M132" s="7">
        <v>756.21280000000002</v>
      </c>
      <c r="N132" s="20">
        <v>218585.92480000001</v>
      </c>
    </row>
    <row r="133" spans="13:14" x14ac:dyDescent="0.2">
      <c r="M133" s="7">
        <v>736.62959999999987</v>
      </c>
      <c r="N133" s="20">
        <v>198841.69519999996</v>
      </c>
    </row>
    <row r="134" spans="13:14" x14ac:dyDescent="0.2">
      <c r="M134" s="7">
        <v>785.48</v>
      </c>
      <c r="N134" s="20">
        <v>252927.84</v>
      </c>
    </row>
    <row r="135" spans="13:14" x14ac:dyDescent="0.2">
      <c r="M135" s="7">
        <v>781.0684</v>
      </c>
      <c r="N135" s="20">
        <v>225290.22039999999</v>
      </c>
    </row>
    <row r="136" spans="13:14" x14ac:dyDescent="0.2">
      <c r="M136" s="7">
        <v>798.28440000000001</v>
      </c>
      <c r="N136" s="20">
        <v>234750.58600000001</v>
      </c>
    </row>
    <row r="137" spans="13:14" x14ac:dyDescent="0.2">
      <c r="M137" s="7">
        <v>798.28440000000001</v>
      </c>
      <c r="N137" s="20">
        <v>287466.41159999999</v>
      </c>
    </row>
    <row r="138" spans="13:14" x14ac:dyDescent="0.2">
      <c r="M138" s="7">
        <v>827.87439999999992</v>
      </c>
      <c r="N138" s="20">
        <v>229464.71119999999</v>
      </c>
    </row>
    <row r="139" spans="13:14" x14ac:dyDescent="0.2">
      <c r="M139" s="7">
        <v>1160.3584000000001</v>
      </c>
      <c r="N139" s="20">
        <v>377313.5552</v>
      </c>
    </row>
    <row r="140" spans="13:14" x14ac:dyDescent="0.2">
      <c r="M140" s="7">
        <v>827.87439999999992</v>
      </c>
      <c r="N140" s="20">
        <v>276759.18</v>
      </c>
    </row>
    <row r="141" spans="13:14" x14ac:dyDescent="0.2">
      <c r="M141" s="7">
        <v>723.8252</v>
      </c>
      <c r="N141" s="20">
        <v>219373.4056</v>
      </c>
    </row>
    <row r="142" spans="13:14" x14ac:dyDescent="0.2">
      <c r="M142" s="7">
        <v>798.28440000000001</v>
      </c>
      <c r="N142" s="20">
        <v>230216.21919999999</v>
      </c>
    </row>
    <row r="143" spans="13:14" x14ac:dyDescent="0.2">
      <c r="M143" s="7">
        <v>1238.5835999999999</v>
      </c>
      <c r="N143" s="20">
        <v>410932.67319999996</v>
      </c>
    </row>
    <row r="144" spans="13:14" x14ac:dyDescent="0.2">
      <c r="M144" s="7">
        <v>723.8252</v>
      </c>
      <c r="N144" s="20">
        <v>214341.3364</v>
      </c>
    </row>
    <row r="145" spans="13:14" x14ac:dyDescent="0.2">
      <c r="M145" s="7">
        <v>977.86879999999996</v>
      </c>
      <c r="N145" s="20">
        <v>248274.31359999999</v>
      </c>
    </row>
    <row r="146" spans="13:14" x14ac:dyDescent="0.2">
      <c r="M146" s="7">
        <v>1093.0008</v>
      </c>
      <c r="N146" s="20">
        <v>390494.27120000002</v>
      </c>
    </row>
    <row r="147" spans="13:14" x14ac:dyDescent="0.2">
      <c r="M147" s="7">
        <v>927.83479999999997</v>
      </c>
      <c r="N147" s="20">
        <v>293876.27480000001</v>
      </c>
    </row>
    <row r="148" spans="13:14" x14ac:dyDescent="0.2">
      <c r="M148" s="7">
        <v>701.65959999999995</v>
      </c>
      <c r="N148" s="20">
        <v>204286.66679999998</v>
      </c>
    </row>
    <row r="149" spans="13:14" x14ac:dyDescent="0.2">
      <c r="M149" s="7">
        <v>680.56999999999994</v>
      </c>
      <c r="N149" s="20">
        <v>230154.52999999997</v>
      </c>
    </row>
    <row r="150" spans="13:14" x14ac:dyDescent="0.2">
      <c r="M150" s="7">
        <v>723.93280000000004</v>
      </c>
      <c r="N150" s="20">
        <v>228170.02560000002</v>
      </c>
    </row>
    <row r="151" spans="13:14" x14ac:dyDescent="0.2">
      <c r="M151" s="7">
        <v>649.79639999999995</v>
      </c>
      <c r="N151" s="20">
        <v>205085.40479999999</v>
      </c>
    </row>
    <row r="152" spans="13:14" x14ac:dyDescent="0.2">
      <c r="M152" s="7">
        <v>649.79639999999995</v>
      </c>
      <c r="N152" s="20">
        <v>177555.06399999998</v>
      </c>
    </row>
    <row r="153" spans="13:14" x14ac:dyDescent="0.2">
      <c r="M153" s="7">
        <v>785.48</v>
      </c>
      <c r="N153" s="20">
        <v>217748.48000000001</v>
      </c>
    </row>
    <row r="154" spans="13:14" x14ac:dyDescent="0.2">
      <c r="M154" s="7">
        <v>785.48</v>
      </c>
      <c r="N154" s="20">
        <v>247739.44</v>
      </c>
    </row>
    <row r="155" spans="13:14" x14ac:dyDescent="0.2">
      <c r="M155" s="7">
        <v>1615.2912000000001</v>
      </c>
      <c r="N155" s="20">
        <v>484458.03040000005</v>
      </c>
    </row>
    <row r="156" spans="13:14" x14ac:dyDescent="0.2">
      <c r="M156" s="7">
        <v>1132.0595999999998</v>
      </c>
      <c r="N156" s="20">
        <v>356506.36999999994</v>
      </c>
    </row>
    <row r="157" spans="13:14" x14ac:dyDescent="0.2">
      <c r="M157" s="7">
        <v>720.38200000000006</v>
      </c>
      <c r="N157" s="20">
        <v>197869.36400000003</v>
      </c>
    </row>
    <row r="158" spans="13:14" x14ac:dyDescent="0.2">
      <c r="M158" s="7">
        <v>733.18639999999994</v>
      </c>
      <c r="N158" s="20">
        <v>236608.95279999997</v>
      </c>
    </row>
    <row r="159" spans="13:14" x14ac:dyDescent="0.2">
      <c r="M159" s="7">
        <v>782.25200000000007</v>
      </c>
      <c r="N159" s="20">
        <v>208930.81200000001</v>
      </c>
    </row>
    <row r="160" spans="13:14" x14ac:dyDescent="0.2">
      <c r="M160" s="7">
        <v>798.28440000000001</v>
      </c>
      <c r="N160" s="20">
        <v>263123.42080000002</v>
      </c>
    </row>
    <row r="161" spans="13:14" x14ac:dyDescent="0.2">
      <c r="M161" s="7">
        <v>1057.9232</v>
      </c>
      <c r="N161" s="20">
        <v>286433.57279999997</v>
      </c>
    </row>
    <row r="162" spans="13:14" x14ac:dyDescent="0.2">
      <c r="M162" s="7">
        <v>723.8252</v>
      </c>
      <c r="N162" s="20">
        <v>229581.7836</v>
      </c>
    </row>
    <row r="163" spans="13:14" x14ac:dyDescent="0.2">
      <c r="M163" s="7">
        <v>798.28440000000001</v>
      </c>
      <c r="N163" s="20">
        <v>252053.0264</v>
      </c>
    </row>
    <row r="164" spans="13:14" x14ac:dyDescent="0.2">
      <c r="M164" s="7">
        <v>794.51840000000004</v>
      </c>
      <c r="N164" s="20">
        <v>244820.66720000003</v>
      </c>
    </row>
    <row r="165" spans="13:14" x14ac:dyDescent="0.2">
      <c r="M165" s="7">
        <v>794.51840000000004</v>
      </c>
      <c r="N165" s="20">
        <v>241620.48320000002</v>
      </c>
    </row>
    <row r="166" spans="13:14" x14ac:dyDescent="0.2">
      <c r="M166" s="7">
        <v>782.25200000000007</v>
      </c>
      <c r="N166" s="20">
        <v>235762.34000000003</v>
      </c>
    </row>
    <row r="167" spans="13:14" x14ac:dyDescent="0.2">
      <c r="M167" s="7">
        <v>785.48</v>
      </c>
      <c r="N167" s="20">
        <v>236639.56</v>
      </c>
    </row>
    <row r="168" spans="13:14" x14ac:dyDescent="0.2">
      <c r="M168" s="7">
        <v>923.20799999999997</v>
      </c>
      <c r="N168" s="20">
        <v>294807.64799999999</v>
      </c>
    </row>
    <row r="169" spans="13:14" x14ac:dyDescent="0.2">
      <c r="M169" s="7">
        <v>923.20799999999997</v>
      </c>
      <c r="N169" s="20">
        <v>293828.68799999997</v>
      </c>
    </row>
    <row r="170" spans="13:14" x14ac:dyDescent="0.2">
      <c r="M170" s="7">
        <v>1434.0927999999999</v>
      </c>
      <c r="N170" s="20">
        <v>412856.56159999996</v>
      </c>
    </row>
    <row r="171" spans="13:14" x14ac:dyDescent="0.2">
      <c r="M171" s="7">
        <v>782.25200000000007</v>
      </c>
      <c r="N171" s="20">
        <v>224076.83600000001</v>
      </c>
    </row>
    <row r="172" spans="13:14" x14ac:dyDescent="0.2">
      <c r="M172" s="7">
        <v>781.0684</v>
      </c>
      <c r="N172" s="20">
        <v>258015.61439999999</v>
      </c>
    </row>
    <row r="173" spans="13:14" x14ac:dyDescent="0.2">
      <c r="M173" s="7">
        <v>618.37720000000002</v>
      </c>
      <c r="N173" s="20">
        <v>153466.71240000002</v>
      </c>
    </row>
    <row r="174" spans="13:14" x14ac:dyDescent="0.2">
      <c r="M174" s="7">
        <v>923.20799999999997</v>
      </c>
      <c r="N174" s="20">
        <v>261871.696</v>
      </c>
    </row>
    <row r="175" spans="13:14" x14ac:dyDescent="0.2">
      <c r="M175" s="7">
        <v>781.0684</v>
      </c>
      <c r="N175" s="20">
        <v>210038.6992</v>
      </c>
    </row>
    <row r="176" spans="13:14" x14ac:dyDescent="0.2">
      <c r="M176" s="7">
        <v>781.0684</v>
      </c>
      <c r="N176" s="20">
        <v>210824.0576</v>
      </c>
    </row>
    <row r="177" spans="13:14" x14ac:dyDescent="0.2">
      <c r="M177" s="7">
        <v>781.0684</v>
      </c>
      <c r="N177" s="20">
        <v>249075.6568</v>
      </c>
    </row>
    <row r="178" spans="13:14" x14ac:dyDescent="0.2">
      <c r="M178" s="7">
        <v>697.89359999999999</v>
      </c>
      <c r="N178" s="20">
        <v>219865.76079999999</v>
      </c>
    </row>
    <row r="179" spans="13:14" x14ac:dyDescent="0.2">
      <c r="M179" s="7">
        <v>670.88599999999997</v>
      </c>
      <c r="N179" s="20">
        <v>204292.49399999998</v>
      </c>
    </row>
    <row r="180" spans="13:14" x14ac:dyDescent="0.2">
      <c r="M180" s="7">
        <v>782.25200000000007</v>
      </c>
      <c r="N180" s="20">
        <v>261579.89200000002</v>
      </c>
    </row>
    <row r="181" spans="13:14" x14ac:dyDescent="0.2">
      <c r="M181" s="7">
        <v>743.40840000000003</v>
      </c>
      <c r="N181" s="20">
        <v>222867.42080000002</v>
      </c>
    </row>
    <row r="182" spans="13:14" x14ac:dyDescent="0.2">
      <c r="M182" s="7">
        <v>923.20799999999997</v>
      </c>
      <c r="N182" s="20">
        <v>291494.36</v>
      </c>
    </row>
    <row r="183" spans="13:14" x14ac:dyDescent="0.2">
      <c r="M183" s="7">
        <v>923.20799999999997</v>
      </c>
      <c r="N183" s="20">
        <v>296483.14399999997</v>
      </c>
    </row>
    <row r="184" spans="13:14" x14ac:dyDescent="0.2">
      <c r="M184" s="7">
        <v>1769.4819999999997</v>
      </c>
      <c r="N184" s="16">
        <v>532877.38399999996</v>
      </c>
    </row>
    <row r="185" spans="13:14" x14ac:dyDescent="0.2">
      <c r="M185" s="7">
        <v>410.70920000000001</v>
      </c>
      <c r="N185" s="20">
        <v>117564.0716</v>
      </c>
    </row>
    <row r="186" spans="13:14" x14ac:dyDescent="0.2">
      <c r="M186" s="7">
        <v>1200.82</v>
      </c>
      <c r="N186" s="20">
        <v>317196.39999999997</v>
      </c>
    </row>
    <row r="187" spans="13:14" x14ac:dyDescent="0.2">
      <c r="M187" s="7">
        <v>800.96</v>
      </c>
      <c r="N187" s="20">
        <v>264142.16000000003</v>
      </c>
    </row>
    <row r="188" spans="13:14" x14ac:dyDescent="0.2">
      <c r="M188" s="7">
        <v>827.87439999999992</v>
      </c>
      <c r="N188" s="20">
        <v>222947.20879999999</v>
      </c>
    </row>
    <row r="189" spans="13:14" x14ac:dyDescent="0.2">
      <c r="M189" s="7">
        <v>775.6884</v>
      </c>
      <c r="N189" s="20">
        <v>250312.5344</v>
      </c>
    </row>
    <row r="190" spans="13:14" x14ac:dyDescent="0.2">
      <c r="M190" s="7">
        <v>775.6884</v>
      </c>
      <c r="N190" s="20">
        <v>246050.40400000001</v>
      </c>
    </row>
    <row r="191" spans="13:14" x14ac:dyDescent="0.2">
      <c r="M191" s="7">
        <v>1604.7463999999998</v>
      </c>
      <c r="N191" s="20">
        <v>529317.28319999995</v>
      </c>
    </row>
    <row r="192" spans="13:14" x14ac:dyDescent="0.2">
      <c r="M192" s="7">
        <v>587.2808</v>
      </c>
      <c r="N192" s="20">
        <v>169158.29440000001</v>
      </c>
    </row>
    <row r="193" spans="13:14" x14ac:dyDescent="0.2">
      <c r="M193" s="7">
        <v>756.21280000000002</v>
      </c>
      <c r="N193" s="20">
        <v>206958.712</v>
      </c>
    </row>
    <row r="194" spans="13:14" x14ac:dyDescent="0.2">
      <c r="M194" s="7">
        <v>743.0856</v>
      </c>
      <c r="N194" s="20">
        <v>206445.42319999999</v>
      </c>
    </row>
    <row r="195" spans="13:14" x14ac:dyDescent="0.2">
      <c r="M195" s="7">
        <v>827.87439999999992</v>
      </c>
      <c r="N195" s="20">
        <v>239341.58079999997</v>
      </c>
    </row>
    <row r="196" spans="13:14" x14ac:dyDescent="0.2">
      <c r="M196" s="7">
        <v>1160.3584000000001</v>
      </c>
      <c r="N196" s="20">
        <v>398903.42240000004</v>
      </c>
    </row>
    <row r="197" spans="13:14" x14ac:dyDescent="0.2">
      <c r="M197" s="7">
        <v>743.0856</v>
      </c>
      <c r="N197" s="20">
        <v>210745.16639999999</v>
      </c>
    </row>
    <row r="198" spans="13:14" x14ac:dyDescent="0.2">
      <c r="M198" s="7">
        <v>1160.3584000000001</v>
      </c>
      <c r="N198" s="20">
        <v>331154.87840000005</v>
      </c>
    </row>
    <row r="199" spans="13:14" x14ac:dyDescent="0.2">
      <c r="M199" s="7">
        <v>625.80160000000001</v>
      </c>
      <c r="N199" s="20">
        <v>204434.6784</v>
      </c>
    </row>
    <row r="200" spans="13:14" x14ac:dyDescent="0.2">
      <c r="M200" s="7">
        <v>756.21280000000002</v>
      </c>
      <c r="N200" s="20">
        <v>189194.30720000001</v>
      </c>
    </row>
    <row r="201" spans="13:14" x14ac:dyDescent="0.2">
      <c r="M201" s="7">
        <v>625.80160000000001</v>
      </c>
      <c r="N201" s="20">
        <v>204027.0912</v>
      </c>
    </row>
    <row r="202" spans="13:14" x14ac:dyDescent="0.2">
      <c r="M202" s="7">
        <v>1238.5835999999999</v>
      </c>
      <c r="N202" s="16">
        <v>400865.91599999997</v>
      </c>
    </row>
    <row r="203" spans="13:14" x14ac:dyDescent="0.2">
      <c r="M203" s="7">
        <v>713.71079999999995</v>
      </c>
      <c r="N203" s="16">
        <v>217787.71039999998</v>
      </c>
    </row>
    <row r="204" spans="13:14" x14ac:dyDescent="0.2">
      <c r="M204" s="7">
        <v>763.20680000000004</v>
      </c>
      <c r="N204" s="16">
        <v>219630.90120000002</v>
      </c>
    </row>
    <row r="205" spans="13:14" x14ac:dyDescent="0.2">
      <c r="M205" s="7">
        <v>798.49959999999987</v>
      </c>
      <c r="N205" s="16">
        <v>244624.87199999997</v>
      </c>
    </row>
    <row r="206" spans="13:14" x14ac:dyDescent="0.2">
      <c r="M206" s="7">
        <v>618.37720000000002</v>
      </c>
      <c r="N206" s="16">
        <v>163162.8792</v>
      </c>
    </row>
    <row r="207" spans="13:14" x14ac:dyDescent="0.2">
      <c r="M207" s="7">
        <v>1479.7152000000001</v>
      </c>
      <c r="N207" s="16">
        <v>401302.81920000003</v>
      </c>
    </row>
    <row r="208" spans="13:14" x14ac:dyDescent="0.2">
      <c r="M208" s="7">
        <v>1603.9931999999999</v>
      </c>
      <c r="N208" s="16">
        <v>538271.73560000001</v>
      </c>
    </row>
    <row r="209" spans="13:14" x14ac:dyDescent="0.2">
      <c r="M209" s="7">
        <v>1615.2912000000001</v>
      </c>
      <c r="N209" s="16">
        <v>461464.99200000003</v>
      </c>
    </row>
    <row r="210" spans="13:14" x14ac:dyDescent="0.2">
      <c r="M210" s="7">
        <v>784.1887999999999</v>
      </c>
      <c r="N210" s="16">
        <v>275812.49280000001</v>
      </c>
    </row>
    <row r="211" spans="13:14" x14ac:dyDescent="0.2">
      <c r="M211" s="7">
        <v>720.38200000000006</v>
      </c>
      <c r="N211" s="16">
        <v>216552.71200000003</v>
      </c>
    </row>
    <row r="212" spans="13:14" x14ac:dyDescent="0.2">
      <c r="M212" s="7">
        <v>1596.3536000000001</v>
      </c>
      <c r="N212" s="16">
        <v>495570.44480000006</v>
      </c>
    </row>
    <row r="213" spans="13:14" x14ac:dyDescent="0.2">
      <c r="M213" s="7">
        <v>1121.9451999999999</v>
      </c>
      <c r="N213" s="16">
        <v>388656.80639999994</v>
      </c>
    </row>
    <row r="214" spans="13:14" x14ac:dyDescent="0.2">
      <c r="M214" s="7">
        <v>1596.3536000000001</v>
      </c>
      <c r="N214" s="16">
        <v>495024.09120000002</v>
      </c>
    </row>
    <row r="215" spans="13:14" x14ac:dyDescent="0.2">
      <c r="M215" s="7">
        <v>1596.3536000000001</v>
      </c>
      <c r="N215" s="16">
        <v>526947.16320000007</v>
      </c>
    </row>
    <row r="216" spans="13:14" x14ac:dyDescent="0.2">
      <c r="M216" s="7">
        <v>1273.8763999999999</v>
      </c>
      <c r="N216" s="16">
        <v>427236.09959999996</v>
      </c>
    </row>
    <row r="217" spans="13:14" x14ac:dyDescent="0.2">
      <c r="M217" s="7">
        <v>966.57079999999996</v>
      </c>
      <c r="N217" s="16">
        <v>327044.36839999998</v>
      </c>
    </row>
    <row r="218" spans="13:14" x14ac:dyDescent="0.2">
      <c r="M218" s="7">
        <v>1357.1587999999999</v>
      </c>
      <c r="N218" s="16">
        <v>385447.68719999999</v>
      </c>
    </row>
    <row r="219" spans="13:14" x14ac:dyDescent="0.2">
      <c r="M219" s="7">
        <v>1343.386</v>
      </c>
      <c r="N219" s="16">
        <v>401894.81799999997</v>
      </c>
    </row>
    <row r="220" spans="13:14" x14ac:dyDescent="0.2">
      <c r="M220" s="7">
        <v>758.68760000000009</v>
      </c>
      <c r="N220" s="16">
        <v>264275.78240000003</v>
      </c>
    </row>
    <row r="221" spans="13:14" x14ac:dyDescent="0.2">
      <c r="M221" s="7">
        <v>789.24599999999987</v>
      </c>
      <c r="N221" s="16">
        <v>231348.92799999996</v>
      </c>
    </row>
    <row r="222" spans="13:14" x14ac:dyDescent="0.2">
      <c r="M222" s="7">
        <v>789.24599999999987</v>
      </c>
      <c r="N222" s="16">
        <v>264238.94999999995</v>
      </c>
    </row>
    <row r="223" spans="13:14" x14ac:dyDescent="0.2">
      <c r="M223" s="7">
        <v>733.18639999999994</v>
      </c>
      <c r="N223" s="16">
        <v>217357.63279999999</v>
      </c>
    </row>
    <row r="224" spans="13:14" x14ac:dyDescent="0.2">
      <c r="M224" s="7">
        <v>1611.8480000000002</v>
      </c>
      <c r="N224" s="16">
        <v>482404.31200000003</v>
      </c>
    </row>
    <row r="225" spans="13:14" x14ac:dyDescent="0.2">
      <c r="M225" s="7">
        <v>789.24599999999987</v>
      </c>
      <c r="N225" s="16">
        <v>228937.89599999995</v>
      </c>
    </row>
    <row r="226" spans="13:14" x14ac:dyDescent="0.2">
      <c r="M226" s="7">
        <v>1611.8480000000002</v>
      </c>
      <c r="N226" s="16">
        <v>498994.03200000006</v>
      </c>
    </row>
    <row r="227" spans="13:14" x14ac:dyDescent="0.2">
      <c r="M227" s="7">
        <v>789.24599999999987</v>
      </c>
      <c r="N227" s="16">
        <v>256376.27599999995</v>
      </c>
    </row>
    <row r="228" spans="13:14" x14ac:dyDescent="0.2">
      <c r="M228" s="7">
        <v>794.51840000000004</v>
      </c>
      <c r="N228" s="16">
        <v>255243.10879999999</v>
      </c>
    </row>
    <row r="229" spans="13:14" x14ac:dyDescent="0.2">
      <c r="M229" s="7">
        <v>1611.8480000000002</v>
      </c>
      <c r="N229" s="16">
        <v>506786.66400000005</v>
      </c>
    </row>
    <row r="230" spans="13:14" x14ac:dyDescent="0.2">
      <c r="M230" s="7">
        <v>789.24599999999987</v>
      </c>
      <c r="N230" s="16">
        <v>233172.48999999996</v>
      </c>
    </row>
    <row r="231" spans="13:14" x14ac:dyDescent="0.2">
      <c r="M231" s="7">
        <v>794.51840000000004</v>
      </c>
      <c r="N231" s="16">
        <v>233834.00480000002</v>
      </c>
    </row>
    <row r="232" spans="13:14" x14ac:dyDescent="0.2">
      <c r="M232" s="7">
        <v>1611.8480000000002</v>
      </c>
      <c r="N232" s="16">
        <v>523373.44800000009</v>
      </c>
    </row>
    <row r="233" spans="13:14" x14ac:dyDescent="0.2">
      <c r="M233" s="7">
        <v>789.24599999999987</v>
      </c>
      <c r="N233" s="16">
        <v>228872.91199999995</v>
      </c>
    </row>
    <row r="234" spans="13:14" x14ac:dyDescent="0.2">
      <c r="M234" s="7">
        <v>794.51840000000004</v>
      </c>
      <c r="N234" s="16">
        <v>208655.6704</v>
      </c>
    </row>
    <row r="235" spans="13:14" x14ac:dyDescent="0.2">
      <c r="M235" s="7">
        <v>1111.7231999999999</v>
      </c>
      <c r="N235" s="16">
        <v>322952.55839999998</v>
      </c>
    </row>
    <row r="236" spans="13:14" x14ac:dyDescent="0.2">
      <c r="M236" s="7">
        <v>785.48</v>
      </c>
      <c r="N236" s="16">
        <v>216826</v>
      </c>
    </row>
    <row r="237" spans="13:14" x14ac:dyDescent="0.2">
      <c r="M237" s="7">
        <v>1058.2459999999999</v>
      </c>
      <c r="N237" s="16">
        <v>298730.40399999998</v>
      </c>
    </row>
    <row r="238" spans="13:14" x14ac:dyDescent="0.2">
      <c r="M238" s="7">
        <v>791.72079999999994</v>
      </c>
      <c r="N238" s="16">
        <v>230495.00639999998</v>
      </c>
    </row>
    <row r="239" spans="13:14" x14ac:dyDescent="0.2">
      <c r="M239" s="7">
        <v>1068.5755999999999</v>
      </c>
      <c r="N239" s="16">
        <v>346048.04079999996</v>
      </c>
    </row>
    <row r="240" spans="13:14" x14ac:dyDescent="0.2">
      <c r="M240" s="7">
        <v>1325.3091999999999</v>
      </c>
      <c r="N240" s="16">
        <v>377043.5956</v>
      </c>
    </row>
    <row r="241" spans="13:14" x14ac:dyDescent="0.2">
      <c r="M241" s="7">
        <v>1273.8763999999999</v>
      </c>
      <c r="N241" s="16">
        <v>413761.70639999997</v>
      </c>
    </row>
    <row r="242" spans="13:14" x14ac:dyDescent="0.2">
      <c r="M242" s="7">
        <v>798.49959999999987</v>
      </c>
      <c r="N242" s="16">
        <v>212644.39479999998</v>
      </c>
    </row>
    <row r="243" spans="13:14" x14ac:dyDescent="0.2">
      <c r="M243" s="7">
        <v>798.49959999999987</v>
      </c>
      <c r="N243" s="16">
        <v>250415.38199999995</v>
      </c>
    </row>
    <row r="244" spans="13:14" x14ac:dyDescent="0.2">
      <c r="M244" s="7">
        <v>798.49959999999987</v>
      </c>
      <c r="N244" s="16">
        <v>219252.89199999996</v>
      </c>
    </row>
    <row r="245" spans="13:14" x14ac:dyDescent="0.2">
      <c r="M245" s="7">
        <v>1058.2459999999999</v>
      </c>
      <c r="N245" s="16">
        <v>264011.69799999997</v>
      </c>
    </row>
    <row r="246" spans="13:14" x14ac:dyDescent="0.2">
      <c r="M246" s="7">
        <v>618.16200000000003</v>
      </c>
      <c r="N246" s="16">
        <v>211406.86800000002</v>
      </c>
    </row>
    <row r="247" spans="13:14" x14ac:dyDescent="0.2">
      <c r="M247" s="7">
        <v>1273.8763999999999</v>
      </c>
      <c r="N247" s="16">
        <v>396330.29079999996</v>
      </c>
    </row>
    <row r="248" spans="13:14" x14ac:dyDescent="0.2">
      <c r="M248" s="7">
        <v>798.49959999999987</v>
      </c>
      <c r="N248" s="16">
        <v>227072.87839999996</v>
      </c>
    </row>
    <row r="249" spans="13:14" x14ac:dyDescent="0.2">
      <c r="M249" s="7">
        <v>798.49959999999987</v>
      </c>
      <c r="N249" s="16">
        <v>276323.86559999996</v>
      </c>
    </row>
    <row r="250" spans="13:14" x14ac:dyDescent="0.2">
      <c r="M250" s="7">
        <v>798.49959999999987</v>
      </c>
      <c r="N250" s="16">
        <v>230943.37959999996</v>
      </c>
    </row>
    <row r="251" spans="13:14" x14ac:dyDescent="0.2">
      <c r="M251" s="7">
        <v>1058.2459999999999</v>
      </c>
      <c r="N251" s="16">
        <v>315382.11</v>
      </c>
    </row>
    <row r="252" spans="13:14" x14ac:dyDescent="0.2">
      <c r="M252" s="7">
        <v>1273.5536</v>
      </c>
      <c r="N252" s="16">
        <v>372016.56160000002</v>
      </c>
    </row>
    <row r="253" spans="13:14" x14ac:dyDescent="0.2">
      <c r="M253" s="7">
        <v>798.49959999999987</v>
      </c>
      <c r="N253" s="16">
        <v>237680.87519999995</v>
      </c>
    </row>
    <row r="254" spans="13:14" x14ac:dyDescent="0.2">
      <c r="M254" s="7">
        <v>798.49959999999987</v>
      </c>
      <c r="N254" s="16">
        <v>234032.88399999996</v>
      </c>
    </row>
    <row r="255" spans="13:14" x14ac:dyDescent="0.2">
      <c r="M255" s="7">
        <v>798.28440000000001</v>
      </c>
      <c r="N255" s="16">
        <v>273165.57680000004</v>
      </c>
    </row>
    <row r="256" spans="13:14" x14ac:dyDescent="0.2">
      <c r="M256" s="7">
        <v>1057.9232</v>
      </c>
      <c r="N256" s="16">
        <v>271227.49439999997</v>
      </c>
    </row>
    <row r="257" spans="13:14" x14ac:dyDescent="0.2">
      <c r="M257" s="7">
        <v>1273.5536</v>
      </c>
      <c r="N257" s="16">
        <v>349865.22239999997</v>
      </c>
    </row>
    <row r="258" spans="13:14" x14ac:dyDescent="0.2">
      <c r="M258" s="7">
        <v>618.16200000000003</v>
      </c>
      <c r="N258" s="16">
        <v>199730.734</v>
      </c>
    </row>
    <row r="259" spans="13:14" x14ac:dyDescent="0.2">
      <c r="M259" s="7">
        <v>1273.5536</v>
      </c>
      <c r="N259" s="16">
        <v>338482.45439999999</v>
      </c>
    </row>
    <row r="260" spans="13:14" x14ac:dyDescent="0.2">
      <c r="M260" s="7">
        <v>1057.9232</v>
      </c>
      <c r="N260" s="16">
        <v>351304.57759999996</v>
      </c>
    </row>
    <row r="261" spans="13:14" x14ac:dyDescent="0.2">
      <c r="M261" s="7">
        <v>1273.5536</v>
      </c>
      <c r="N261" s="16">
        <v>338472.13279999996</v>
      </c>
    </row>
    <row r="262" spans="13:14" x14ac:dyDescent="0.2">
      <c r="M262" s="7">
        <v>798.28440000000001</v>
      </c>
      <c r="N262" s="16">
        <v>212916.35680000001</v>
      </c>
    </row>
    <row r="263" spans="13:14" x14ac:dyDescent="0.2">
      <c r="M263" s="7">
        <v>1057.9232</v>
      </c>
      <c r="N263" s="16">
        <v>308660.80319999997</v>
      </c>
    </row>
    <row r="264" spans="13:14" x14ac:dyDescent="0.2">
      <c r="M264" s="7">
        <v>606.32600000000002</v>
      </c>
      <c r="N264" s="16">
        <v>147343.69400000002</v>
      </c>
    </row>
    <row r="265" spans="13:14" x14ac:dyDescent="0.2">
      <c r="M265" s="7">
        <v>1273.5536</v>
      </c>
      <c r="N265" s="16">
        <v>448574.6704</v>
      </c>
    </row>
    <row r="266" spans="13:14" x14ac:dyDescent="0.2">
      <c r="M266" s="7">
        <v>798.28440000000001</v>
      </c>
      <c r="N266" s="16">
        <v>255337.89800000002</v>
      </c>
    </row>
    <row r="267" spans="13:14" x14ac:dyDescent="0.2">
      <c r="M267" s="7">
        <v>598.5788</v>
      </c>
      <c r="N267" s="16">
        <v>175773.58559999999</v>
      </c>
    </row>
    <row r="268" spans="13:14" x14ac:dyDescent="0.2">
      <c r="M268" s="7">
        <v>1238.5835999999999</v>
      </c>
      <c r="N268" s="16">
        <v>322610.73919999995</v>
      </c>
    </row>
    <row r="269" spans="13:14" x14ac:dyDescent="0.2">
      <c r="M269" s="7">
        <v>794.51840000000004</v>
      </c>
      <c r="N269" s="16">
        <v>279191.25599999999</v>
      </c>
    </row>
    <row r="270" spans="13:14" x14ac:dyDescent="0.2">
      <c r="M270" s="7">
        <v>1013.2692</v>
      </c>
      <c r="N270" s="16">
        <v>287996.52960000001</v>
      </c>
    </row>
    <row r="271" spans="13:14" x14ac:dyDescent="0.2">
      <c r="M271" s="7">
        <v>1074.7087999999999</v>
      </c>
      <c r="N271" s="16">
        <v>365868.77759999997</v>
      </c>
    </row>
    <row r="272" spans="13:14" x14ac:dyDescent="0.2">
      <c r="M272" s="7">
        <v>789.24599999999987</v>
      </c>
      <c r="N272" s="16">
        <v>199216.40399999995</v>
      </c>
    </row>
    <row r="273" spans="13:14" x14ac:dyDescent="0.2">
      <c r="M273" s="2"/>
      <c r="N273" s="2"/>
    </row>
    <row r="274" spans="13:14" x14ac:dyDescent="0.2">
      <c r="M274" s="2"/>
      <c r="N274" s="2"/>
    </row>
    <row r="275" spans="13:14" x14ac:dyDescent="0.2">
      <c r="M275" s="2"/>
      <c r="N275" s="32"/>
    </row>
    <row r="276" spans="13:14" x14ac:dyDescent="0.2">
      <c r="M276" s="2"/>
      <c r="N276" s="2"/>
    </row>
    <row r="277" spans="13:14" x14ac:dyDescent="0.2">
      <c r="M277" s="2"/>
      <c r="N277" s="2"/>
    </row>
    <row r="278" spans="13:14" x14ac:dyDescent="0.2">
      <c r="M278" s="2"/>
      <c r="N278" s="2"/>
    </row>
    <row r="279" spans="13:14" x14ac:dyDescent="0.2">
      <c r="M279" s="2"/>
      <c r="N279" s="2"/>
    </row>
    <row r="280" spans="13:14" x14ac:dyDescent="0.2">
      <c r="M280" s="2"/>
      <c r="N280" s="2"/>
    </row>
    <row r="281" spans="13:14" x14ac:dyDescent="0.2">
      <c r="M281" s="2"/>
      <c r="N281" s="2"/>
    </row>
    <row r="282" spans="13:14" x14ac:dyDescent="0.2">
      <c r="M282" s="2"/>
      <c r="N282" s="2"/>
    </row>
    <row r="283" spans="13:14" x14ac:dyDescent="0.2">
      <c r="M283" s="2"/>
      <c r="N283" s="2"/>
    </row>
    <row r="284" spans="13:14" x14ac:dyDescent="0.2">
      <c r="M284" s="2"/>
      <c r="N284" s="2"/>
    </row>
    <row r="285" spans="13:14" x14ac:dyDescent="0.2">
      <c r="M285" s="2"/>
      <c r="N285" s="2"/>
    </row>
    <row r="286" spans="13:14" x14ac:dyDescent="0.2">
      <c r="M286" s="2"/>
      <c r="N286" s="2"/>
    </row>
    <row r="287" spans="13:14" x14ac:dyDescent="0.2">
      <c r="M287" s="2"/>
      <c r="N287" s="2"/>
    </row>
    <row r="288" spans="13:14" x14ac:dyDescent="0.2">
      <c r="M288" s="2"/>
      <c r="N288" s="2"/>
    </row>
    <row r="289" spans="13:14" x14ac:dyDescent="0.2">
      <c r="M289" s="2"/>
      <c r="N289" s="2"/>
    </row>
    <row r="290" spans="13:14" x14ac:dyDescent="0.2">
      <c r="M290" s="2"/>
      <c r="N290" s="2"/>
    </row>
    <row r="291" spans="13:14" x14ac:dyDescent="0.2">
      <c r="M291" s="2"/>
      <c r="N291" s="2"/>
    </row>
    <row r="292" spans="13:14" x14ac:dyDescent="0.2">
      <c r="M292" s="2"/>
      <c r="N292" s="2"/>
    </row>
    <row r="293" spans="13:14" x14ac:dyDescent="0.2">
      <c r="M293" s="2"/>
      <c r="N293" s="2"/>
    </row>
    <row r="294" spans="13:14" x14ac:dyDescent="0.2">
      <c r="M294" s="2"/>
      <c r="N294" s="2"/>
    </row>
    <row r="295" spans="13:14" x14ac:dyDescent="0.2">
      <c r="M295" s="2"/>
      <c r="N295" s="2"/>
    </row>
    <row r="296" spans="13:14" x14ac:dyDescent="0.2">
      <c r="M296" s="2"/>
      <c r="N296" s="2"/>
    </row>
    <row r="297" spans="13:14" x14ac:dyDescent="0.2">
      <c r="M297" s="2"/>
      <c r="N297" s="2"/>
    </row>
    <row r="298" spans="13:14" x14ac:dyDescent="0.2">
      <c r="M298" s="2"/>
      <c r="N298" s="2"/>
    </row>
    <row r="299" spans="13:14" x14ac:dyDescent="0.2">
      <c r="M299" s="2"/>
      <c r="N299" s="2"/>
    </row>
    <row r="300" spans="13:14" x14ac:dyDescent="0.2">
      <c r="M300" s="2"/>
      <c r="N300" s="2"/>
    </row>
    <row r="301" spans="13:14" x14ac:dyDescent="0.2">
      <c r="M301" s="2"/>
      <c r="N301" s="2"/>
    </row>
    <row r="302" spans="13:14" x14ac:dyDescent="0.2">
      <c r="M302" s="2"/>
      <c r="N302" s="2"/>
    </row>
    <row r="303" spans="13:14" x14ac:dyDescent="0.2">
      <c r="M303" s="2"/>
      <c r="N303" s="2"/>
    </row>
    <row r="304" spans="13:14" x14ac:dyDescent="0.2">
      <c r="M304" s="2"/>
      <c r="N304" s="2"/>
    </row>
    <row r="305" spans="13:14" x14ac:dyDescent="0.2">
      <c r="M305" s="2"/>
      <c r="N305" s="2"/>
    </row>
    <row r="306" spans="13:14" x14ac:dyDescent="0.2">
      <c r="M306" s="2"/>
      <c r="N306" s="2"/>
    </row>
    <row r="307" spans="13:14" x14ac:dyDescent="0.2">
      <c r="M307" s="2"/>
      <c r="N307" s="2"/>
    </row>
    <row r="308" spans="13:14" x14ac:dyDescent="0.2">
      <c r="M308" s="2"/>
      <c r="N308" s="2"/>
    </row>
    <row r="309" spans="13:14" x14ac:dyDescent="0.2">
      <c r="M309" s="2"/>
      <c r="N309" s="2"/>
    </row>
    <row r="310" spans="13:14" x14ac:dyDescent="0.2">
      <c r="M310" s="2"/>
      <c r="N310" s="2"/>
    </row>
    <row r="311" spans="13:14" x14ac:dyDescent="0.2">
      <c r="M311" s="2"/>
      <c r="N311" s="2"/>
    </row>
    <row r="312" spans="13:14" x14ac:dyDescent="0.2">
      <c r="M312" s="2"/>
      <c r="N312" s="2"/>
    </row>
    <row r="313" spans="13:14" x14ac:dyDescent="0.2">
      <c r="M313" s="2"/>
      <c r="N313" s="2"/>
    </row>
    <row r="314" spans="13:14" x14ac:dyDescent="0.2">
      <c r="M314" s="2"/>
      <c r="N314" s="2"/>
    </row>
    <row r="315" spans="13:14" x14ac:dyDescent="0.2">
      <c r="M315" s="2"/>
      <c r="N315" s="2"/>
    </row>
    <row r="316" spans="13:14" x14ac:dyDescent="0.2">
      <c r="M316" s="2"/>
      <c r="N316" s="2"/>
    </row>
    <row r="317" spans="13:14" x14ac:dyDescent="0.2">
      <c r="M317" s="2"/>
      <c r="N317" s="2"/>
    </row>
    <row r="318" spans="13:14" x14ac:dyDescent="0.2">
      <c r="M318" s="2"/>
      <c r="N318" s="2"/>
    </row>
    <row r="319" spans="13:14" x14ac:dyDescent="0.2">
      <c r="M319" s="2"/>
      <c r="N319" s="2"/>
    </row>
    <row r="320" spans="13:14" x14ac:dyDescent="0.2">
      <c r="M320" s="2"/>
      <c r="N320" s="2"/>
    </row>
    <row r="321" spans="13:14" x14ac:dyDescent="0.2">
      <c r="M321" s="2"/>
      <c r="N321" s="2"/>
    </row>
    <row r="322" spans="13:14" x14ac:dyDescent="0.2">
      <c r="M322" s="2"/>
      <c r="N322" s="2"/>
    </row>
    <row r="323" spans="13:14" x14ac:dyDescent="0.2">
      <c r="M323" s="2"/>
      <c r="N323" s="2"/>
    </row>
    <row r="324" spans="13:14" x14ac:dyDescent="0.2">
      <c r="M324" s="2"/>
      <c r="N324" s="2"/>
    </row>
    <row r="325" spans="13:14" x14ac:dyDescent="0.2">
      <c r="M325" s="2"/>
      <c r="N325" s="2"/>
    </row>
    <row r="326" spans="13:14" x14ac:dyDescent="0.2">
      <c r="M326" s="2"/>
      <c r="N326" s="2"/>
    </row>
    <row r="327" spans="13:14" x14ac:dyDescent="0.2">
      <c r="M327" s="2"/>
      <c r="N327" s="2"/>
    </row>
    <row r="328" spans="13:14" x14ac:dyDescent="0.2">
      <c r="M328" s="2"/>
      <c r="N328" s="2"/>
    </row>
    <row r="329" spans="13:14" x14ac:dyDescent="0.2">
      <c r="M329" s="2"/>
      <c r="N329" s="2"/>
    </row>
    <row r="330" spans="13:14" x14ac:dyDescent="0.2">
      <c r="M330" s="2"/>
      <c r="N330" s="2"/>
    </row>
    <row r="331" spans="13:14" x14ac:dyDescent="0.2">
      <c r="M331" s="2"/>
      <c r="N331" s="2"/>
    </row>
    <row r="332" spans="13:14" x14ac:dyDescent="0.2">
      <c r="M332" s="2"/>
      <c r="N332" s="2"/>
    </row>
    <row r="333" spans="13:14" x14ac:dyDescent="0.2">
      <c r="M333" s="2"/>
      <c r="N333" s="2"/>
    </row>
    <row r="334" spans="13:14" x14ac:dyDescent="0.2">
      <c r="M334" s="2"/>
      <c r="N334" s="2"/>
    </row>
    <row r="335" spans="13:14" x14ac:dyDescent="0.2">
      <c r="M335" s="2"/>
      <c r="N335" s="2"/>
    </row>
    <row r="336" spans="13:14" x14ac:dyDescent="0.2">
      <c r="M336" s="2"/>
      <c r="N336" s="2"/>
    </row>
    <row r="337" spans="13:14" x14ac:dyDescent="0.2">
      <c r="M337" s="2"/>
      <c r="N337" s="2"/>
    </row>
    <row r="338" spans="13:14" x14ac:dyDescent="0.2">
      <c r="M338" s="2"/>
      <c r="N338" s="2"/>
    </row>
    <row r="339" spans="13:14" x14ac:dyDescent="0.2">
      <c r="M339" s="2"/>
      <c r="N339" s="2"/>
    </row>
    <row r="340" spans="13:14" x14ac:dyDescent="0.2">
      <c r="M340" s="2"/>
      <c r="N340" s="2"/>
    </row>
    <row r="341" spans="13:14" x14ac:dyDescent="0.2">
      <c r="M341" s="2"/>
      <c r="N341" s="2"/>
    </row>
    <row r="342" spans="13:14" x14ac:dyDescent="0.2">
      <c r="M342" s="2"/>
      <c r="N342" s="2"/>
    </row>
    <row r="343" spans="13:14" x14ac:dyDescent="0.2">
      <c r="M343" s="2"/>
      <c r="N343" s="2"/>
    </row>
    <row r="344" spans="13:14" x14ac:dyDescent="0.2">
      <c r="M344" s="2"/>
      <c r="N344" s="2"/>
    </row>
    <row r="345" spans="13:14" x14ac:dyDescent="0.2">
      <c r="M345" s="2"/>
      <c r="N345" s="2"/>
    </row>
    <row r="346" spans="13:14" x14ac:dyDescent="0.2">
      <c r="M346" s="2"/>
      <c r="N346" s="2"/>
    </row>
    <row r="347" spans="13:14" x14ac:dyDescent="0.2">
      <c r="M347" s="2"/>
      <c r="N347" s="2"/>
    </row>
    <row r="348" spans="13:14" x14ac:dyDescent="0.2">
      <c r="M348" s="2"/>
      <c r="N348" s="2"/>
    </row>
    <row r="349" spans="13:14" x14ac:dyDescent="0.2">
      <c r="M349" s="2"/>
      <c r="N349" s="2"/>
    </row>
    <row r="350" spans="13:14" x14ac:dyDescent="0.2">
      <c r="M350" s="2"/>
      <c r="N350" s="2"/>
    </row>
    <row r="351" spans="13:14" x14ac:dyDescent="0.2">
      <c r="M351" s="2"/>
      <c r="N351" s="2"/>
    </row>
    <row r="352" spans="13:14" x14ac:dyDescent="0.2">
      <c r="M352" s="2"/>
      <c r="N352" s="2"/>
    </row>
    <row r="353" spans="13:14" x14ac:dyDescent="0.2">
      <c r="M353" s="2"/>
      <c r="N353" s="2"/>
    </row>
    <row r="354" spans="13:14" x14ac:dyDescent="0.2">
      <c r="M354" s="2"/>
      <c r="N354" s="2"/>
    </row>
    <row r="355" spans="13:14" x14ac:dyDescent="0.2">
      <c r="M355" s="2"/>
      <c r="N355" s="2"/>
    </row>
    <row r="356" spans="13:14" x14ac:dyDescent="0.2">
      <c r="M356" s="2"/>
      <c r="N356" s="2"/>
    </row>
    <row r="357" spans="13:14" x14ac:dyDescent="0.2">
      <c r="M357" s="2"/>
      <c r="N357" s="2"/>
    </row>
    <row r="358" spans="13:14" x14ac:dyDescent="0.2">
      <c r="M358" s="2"/>
      <c r="N358" s="2"/>
    </row>
    <row r="359" spans="13:14" x14ac:dyDescent="0.2">
      <c r="M359" s="2"/>
      <c r="N359" s="2"/>
    </row>
    <row r="360" spans="13:14" x14ac:dyDescent="0.2">
      <c r="M360" s="2"/>
      <c r="N360" s="2"/>
    </row>
    <row r="361" spans="13:14" x14ac:dyDescent="0.2">
      <c r="M361" s="2"/>
      <c r="N361" s="2"/>
    </row>
    <row r="362" spans="13:14" x14ac:dyDescent="0.2">
      <c r="M362" s="2"/>
      <c r="N362" s="2"/>
    </row>
    <row r="363" spans="13:14" x14ac:dyDescent="0.2">
      <c r="M363" s="2"/>
      <c r="N363" s="2"/>
    </row>
    <row r="364" spans="13:14" x14ac:dyDescent="0.2">
      <c r="M364" s="2"/>
      <c r="N364" s="2"/>
    </row>
    <row r="365" spans="13:14" x14ac:dyDescent="0.2">
      <c r="M365" s="2"/>
      <c r="N365" s="2"/>
    </row>
    <row r="366" spans="13:14" x14ac:dyDescent="0.2">
      <c r="M366" s="2"/>
      <c r="N366" s="2"/>
    </row>
    <row r="367" spans="13:14" x14ac:dyDescent="0.2">
      <c r="M367" s="2"/>
      <c r="N367" s="2"/>
    </row>
    <row r="368" spans="13:14" x14ac:dyDescent="0.2">
      <c r="M368" s="2"/>
      <c r="N368" s="2"/>
    </row>
    <row r="369" spans="13:14" x14ac:dyDescent="0.2">
      <c r="M369" s="2"/>
      <c r="N369" s="2"/>
    </row>
    <row r="370" spans="13:14" x14ac:dyDescent="0.2">
      <c r="M370" s="2"/>
      <c r="N370" s="2"/>
    </row>
    <row r="371" spans="13:14" x14ac:dyDescent="0.2">
      <c r="M371" s="2"/>
      <c r="N371" s="2"/>
    </row>
    <row r="372" spans="13:14" x14ac:dyDescent="0.2">
      <c r="M372" s="2"/>
      <c r="N372" s="2"/>
    </row>
    <row r="373" spans="13:14" x14ac:dyDescent="0.2">
      <c r="M373" s="2"/>
      <c r="N373" s="2"/>
    </row>
    <row r="374" spans="13:14" x14ac:dyDescent="0.2">
      <c r="M374" s="2"/>
      <c r="N374" s="2"/>
    </row>
    <row r="375" spans="13:14" x14ac:dyDescent="0.2">
      <c r="M375" s="2"/>
      <c r="N375" s="2"/>
    </row>
    <row r="376" spans="13:14" x14ac:dyDescent="0.2">
      <c r="M376" s="2"/>
      <c r="N376" s="2"/>
    </row>
    <row r="377" spans="13:14" x14ac:dyDescent="0.2">
      <c r="M377" s="2"/>
      <c r="N377" s="2"/>
    </row>
    <row r="378" spans="13:14" x14ac:dyDescent="0.2">
      <c r="M378" s="2"/>
      <c r="N378" s="2"/>
    </row>
    <row r="379" spans="13:14" x14ac:dyDescent="0.2">
      <c r="M379" s="2"/>
      <c r="N379" s="2"/>
    </row>
    <row r="380" spans="13:14" x14ac:dyDescent="0.2">
      <c r="M380" s="2"/>
      <c r="N380" s="2"/>
    </row>
    <row r="381" spans="13:14" x14ac:dyDescent="0.2">
      <c r="M381" s="2"/>
      <c r="N381" s="2"/>
    </row>
    <row r="382" spans="13:14" x14ac:dyDescent="0.2">
      <c r="M382" s="2"/>
      <c r="N382" s="2"/>
    </row>
    <row r="383" spans="13:14" x14ac:dyDescent="0.2">
      <c r="M383" s="2"/>
      <c r="N383" s="2"/>
    </row>
    <row r="384" spans="13:14" x14ac:dyDescent="0.2">
      <c r="M384" s="2"/>
      <c r="N384" s="2"/>
    </row>
    <row r="385" spans="13:14" x14ac:dyDescent="0.2">
      <c r="M385" s="2"/>
      <c r="N385" s="2"/>
    </row>
    <row r="386" spans="13:14" x14ac:dyDescent="0.2">
      <c r="M386" s="2"/>
      <c r="N386" s="2"/>
    </row>
    <row r="387" spans="13:14" x14ac:dyDescent="0.2">
      <c r="M387" s="2"/>
      <c r="N387" s="2"/>
    </row>
    <row r="388" spans="13:14" x14ac:dyDescent="0.2">
      <c r="M388" s="2"/>
      <c r="N388" s="2"/>
    </row>
    <row r="389" spans="13:14" x14ac:dyDescent="0.2">
      <c r="M389" s="2"/>
      <c r="N389" s="2"/>
    </row>
    <row r="390" spans="13:14" x14ac:dyDescent="0.2">
      <c r="M390" s="2"/>
      <c r="N390" s="2"/>
    </row>
    <row r="391" spans="13:14" x14ac:dyDescent="0.2">
      <c r="M391" s="2"/>
      <c r="N391" s="2"/>
    </row>
    <row r="392" spans="13:14" x14ac:dyDescent="0.2">
      <c r="M392" s="2"/>
      <c r="N392" s="2"/>
    </row>
    <row r="393" spans="13:14" x14ac:dyDescent="0.2">
      <c r="M393" s="2"/>
      <c r="N393" s="2"/>
    </row>
    <row r="394" spans="13:14" x14ac:dyDescent="0.2">
      <c r="M394" s="2"/>
      <c r="N394" s="2"/>
    </row>
    <row r="395" spans="13:14" x14ac:dyDescent="0.2">
      <c r="M395" s="2"/>
      <c r="N395" s="2"/>
    </row>
    <row r="396" spans="13:14" x14ac:dyDescent="0.2">
      <c r="M396" s="2"/>
      <c r="N396" s="2"/>
    </row>
    <row r="397" spans="13:14" x14ac:dyDescent="0.2">
      <c r="M397" s="2"/>
      <c r="N397" s="2"/>
    </row>
    <row r="398" spans="13:14" x14ac:dyDescent="0.2">
      <c r="M398" s="2"/>
      <c r="N398" s="2"/>
    </row>
    <row r="399" spans="13:14" x14ac:dyDescent="0.2">
      <c r="M399" s="2"/>
      <c r="N399" s="2"/>
    </row>
    <row r="400" spans="13:14" x14ac:dyDescent="0.2">
      <c r="M400" s="2"/>
      <c r="N400" s="2"/>
    </row>
    <row r="401" spans="13:14" x14ac:dyDescent="0.2">
      <c r="M401" s="2"/>
      <c r="N401" s="2"/>
    </row>
    <row r="402" spans="13:14" x14ac:dyDescent="0.2">
      <c r="M402" s="2"/>
      <c r="N402" s="2"/>
    </row>
    <row r="403" spans="13:14" x14ac:dyDescent="0.2">
      <c r="M403" s="2"/>
      <c r="N403" s="2"/>
    </row>
    <row r="404" spans="13:14" x14ac:dyDescent="0.2">
      <c r="M404" s="2"/>
      <c r="N404" s="2"/>
    </row>
    <row r="405" spans="13:14" x14ac:dyDescent="0.2">
      <c r="M405" s="2"/>
      <c r="N405" s="2"/>
    </row>
    <row r="406" spans="13:14" x14ac:dyDescent="0.2">
      <c r="M406" s="2"/>
      <c r="N406" s="2"/>
    </row>
    <row r="407" spans="13:14" x14ac:dyDescent="0.2">
      <c r="M407" s="2"/>
      <c r="N407" s="2"/>
    </row>
    <row r="408" spans="13:14" x14ac:dyDescent="0.2">
      <c r="M408" s="2"/>
      <c r="N408" s="2"/>
    </row>
    <row r="409" spans="13:14" x14ac:dyDescent="0.2">
      <c r="M409" s="2"/>
      <c r="N409" s="2"/>
    </row>
    <row r="410" spans="13:14" x14ac:dyDescent="0.2">
      <c r="M410" s="2"/>
      <c r="N410" s="2"/>
    </row>
    <row r="411" spans="13:14" x14ac:dyDescent="0.2">
      <c r="M411" s="2"/>
      <c r="N411" s="2"/>
    </row>
    <row r="412" spans="13:14" x14ac:dyDescent="0.2">
      <c r="M412" s="2"/>
      <c r="N412" s="2"/>
    </row>
    <row r="413" spans="13:14" x14ac:dyDescent="0.2">
      <c r="M413" s="2"/>
      <c r="N413" s="2"/>
    </row>
    <row r="414" spans="13:14" x14ac:dyDescent="0.2">
      <c r="M414" s="2"/>
      <c r="N414" s="2"/>
    </row>
    <row r="415" spans="13:14" x14ac:dyDescent="0.2">
      <c r="M415" s="2"/>
      <c r="N415" s="2"/>
    </row>
    <row r="416" spans="13:14" x14ac:dyDescent="0.2">
      <c r="M416" s="2"/>
      <c r="N416" s="2"/>
    </row>
    <row r="417" spans="13:14" x14ac:dyDescent="0.2">
      <c r="M417" s="2"/>
      <c r="N417" s="2"/>
    </row>
    <row r="418" spans="13:14" x14ac:dyDescent="0.2">
      <c r="M418" s="2"/>
      <c r="N418" s="2"/>
    </row>
    <row r="419" spans="13:14" x14ac:dyDescent="0.2">
      <c r="M419" s="2"/>
      <c r="N419" s="2"/>
    </row>
    <row r="420" spans="13:14" x14ac:dyDescent="0.2">
      <c r="M420" s="2"/>
      <c r="N420" s="2"/>
    </row>
    <row r="421" spans="13:14" x14ac:dyDescent="0.2">
      <c r="M421" s="2"/>
      <c r="N421" s="2"/>
    </row>
    <row r="422" spans="13:14" x14ac:dyDescent="0.2">
      <c r="M422" s="2"/>
      <c r="N422" s="2"/>
    </row>
    <row r="423" spans="13:14" x14ac:dyDescent="0.2">
      <c r="M423" s="2"/>
      <c r="N423" s="2"/>
    </row>
    <row r="424" spans="13:14" x14ac:dyDescent="0.2">
      <c r="M424" s="2"/>
      <c r="N424" s="2"/>
    </row>
    <row r="425" spans="13:14" x14ac:dyDescent="0.2">
      <c r="M425" s="2"/>
      <c r="N425" s="2"/>
    </row>
    <row r="426" spans="13:14" x14ac:dyDescent="0.2">
      <c r="M426" s="2"/>
      <c r="N426" s="2"/>
    </row>
    <row r="427" spans="13:14" x14ac:dyDescent="0.2">
      <c r="M427" s="2"/>
      <c r="N427" s="2"/>
    </row>
    <row r="428" spans="13:14" x14ac:dyDescent="0.2">
      <c r="M428" s="2"/>
      <c r="N428" s="2"/>
    </row>
    <row r="429" spans="13:14" x14ac:dyDescent="0.2">
      <c r="M429" s="2"/>
      <c r="N429" s="2"/>
    </row>
    <row r="430" spans="13:14" x14ac:dyDescent="0.2">
      <c r="M430" s="2"/>
      <c r="N430" s="2"/>
    </row>
    <row r="431" spans="13:14" x14ac:dyDescent="0.2">
      <c r="M431" s="2"/>
      <c r="N431" s="2"/>
    </row>
    <row r="432" spans="13:14" x14ac:dyDescent="0.2">
      <c r="M432" s="2"/>
      <c r="N432" s="2"/>
    </row>
    <row r="433" spans="13:14" x14ac:dyDescent="0.2">
      <c r="M433" s="2"/>
      <c r="N433" s="2"/>
    </row>
    <row r="434" spans="13:14" x14ac:dyDescent="0.2">
      <c r="M434" s="2"/>
      <c r="N434" s="2"/>
    </row>
    <row r="435" spans="13:14" x14ac:dyDescent="0.2">
      <c r="M435" s="2"/>
      <c r="N435" s="2"/>
    </row>
    <row r="436" spans="13:14" x14ac:dyDescent="0.2">
      <c r="M436" s="2"/>
      <c r="N436" s="2"/>
    </row>
    <row r="437" spans="13:14" x14ac:dyDescent="0.2">
      <c r="M437" s="2"/>
      <c r="N437" s="2"/>
    </row>
    <row r="438" spans="13:14" x14ac:dyDescent="0.2">
      <c r="M438" s="2"/>
      <c r="N438" s="2"/>
    </row>
    <row r="439" spans="13:14" x14ac:dyDescent="0.2">
      <c r="M439" s="2"/>
      <c r="N439" s="2"/>
    </row>
    <row r="440" spans="13:14" x14ac:dyDescent="0.2">
      <c r="M440" s="2"/>
      <c r="N440" s="2"/>
    </row>
    <row r="441" spans="13:14" x14ac:dyDescent="0.2">
      <c r="M441" s="2"/>
      <c r="N441" s="2"/>
    </row>
    <row r="442" spans="13:14" x14ac:dyDescent="0.2">
      <c r="M442" s="2"/>
      <c r="N442" s="2"/>
    </row>
    <row r="443" spans="13:14" x14ac:dyDescent="0.2">
      <c r="M443" s="2"/>
      <c r="N443" s="2"/>
    </row>
    <row r="444" spans="13:14" x14ac:dyDescent="0.2">
      <c r="M444" s="2"/>
      <c r="N444" s="2"/>
    </row>
    <row r="445" spans="13:14" x14ac:dyDescent="0.2">
      <c r="M445" s="2"/>
      <c r="N445" s="2"/>
    </row>
    <row r="446" spans="13:14" x14ac:dyDescent="0.2">
      <c r="M446" s="2"/>
      <c r="N446" s="2"/>
    </row>
    <row r="447" spans="13:14" x14ac:dyDescent="0.2">
      <c r="M447" s="2"/>
      <c r="N447" s="2"/>
    </row>
    <row r="448" spans="13:14" x14ac:dyDescent="0.2">
      <c r="M448" s="2"/>
      <c r="N448" s="2"/>
    </row>
    <row r="449" spans="13:14" x14ac:dyDescent="0.2">
      <c r="M449" s="2"/>
      <c r="N449" s="2"/>
    </row>
    <row r="450" spans="13:14" x14ac:dyDescent="0.2">
      <c r="M450" s="2"/>
      <c r="N450" s="2"/>
    </row>
    <row r="451" spans="13:14" x14ac:dyDescent="0.2">
      <c r="M451" s="2"/>
      <c r="N451" s="2"/>
    </row>
    <row r="452" spans="13:14" x14ac:dyDescent="0.2">
      <c r="M452" s="2"/>
      <c r="N452" s="2"/>
    </row>
    <row r="453" spans="13:14" x14ac:dyDescent="0.2">
      <c r="M453" s="2"/>
      <c r="N453" s="2"/>
    </row>
    <row r="454" spans="13:14" x14ac:dyDescent="0.2">
      <c r="M454" s="2"/>
      <c r="N454" s="2"/>
    </row>
    <row r="455" spans="13:14" x14ac:dyDescent="0.2">
      <c r="M455" s="2"/>
      <c r="N455" s="2"/>
    </row>
    <row r="456" spans="13:14" x14ac:dyDescent="0.2">
      <c r="M456" s="2"/>
      <c r="N456" s="2"/>
    </row>
    <row r="457" spans="13:14" x14ac:dyDescent="0.2">
      <c r="M457" s="2"/>
      <c r="N457" s="2"/>
    </row>
    <row r="458" spans="13:14" x14ac:dyDescent="0.2">
      <c r="M458" s="2"/>
      <c r="N458" s="2"/>
    </row>
    <row r="459" spans="13:14" x14ac:dyDescent="0.2">
      <c r="M459" s="2"/>
      <c r="N459" s="2"/>
    </row>
    <row r="460" spans="13:14" x14ac:dyDescent="0.2">
      <c r="M460" s="2"/>
      <c r="N460" s="2"/>
    </row>
    <row r="461" spans="13:14" x14ac:dyDescent="0.2">
      <c r="M461" s="2"/>
      <c r="N461" s="2"/>
    </row>
    <row r="462" spans="13:14" x14ac:dyDescent="0.2">
      <c r="M462" s="2"/>
      <c r="N462" s="2"/>
    </row>
    <row r="463" spans="13:14" x14ac:dyDescent="0.2">
      <c r="M463" s="2"/>
      <c r="N463" s="2"/>
    </row>
    <row r="464" spans="13:14" x14ac:dyDescent="0.2">
      <c r="M464" s="2"/>
      <c r="N464" s="2"/>
    </row>
    <row r="465" spans="13:14" x14ac:dyDescent="0.2">
      <c r="M465" s="2"/>
      <c r="N465" s="2"/>
    </row>
    <row r="466" spans="13:14" x14ac:dyDescent="0.2">
      <c r="M466" s="2"/>
      <c r="N466" s="2"/>
    </row>
    <row r="467" spans="13:14" x14ac:dyDescent="0.2">
      <c r="M467" s="2"/>
      <c r="N467" s="2"/>
    </row>
    <row r="468" spans="13:14" x14ac:dyDescent="0.2">
      <c r="M468" s="2"/>
      <c r="N468" s="2"/>
    </row>
    <row r="469" spans="13:14" x14ac:dyDescent="0.2">
      <c r="M469" s="2"/>
      <c r="N469" s="2"/>
    </row>
    <row r="470" spans="13:14" x14ac:dyDescent="0.2">
      <c r="M470" s="2"/>
      <c r="N470" s="2"/>
    </row>
    <row r="471" spans="13:14" x14ac:dyDescent="0.2">
      <c r="M471" s="2"/>
      <c r="N471" s="2"/>
    </row>
    <row r="472" spans="13:14" x14ac:dyDescent="0.2">
      <c r="M472" s="2"/>
      <c r="N472" s="2"/>
    </row>
    <row r="473" spans="13:14" x14ac:dyDescent="0.2">
      <c r="M473" s="2"/>
      <c r="N473" s="2"/>
    </row>
    <row r="474" spans="13:14" x14ac:dyDescent="0.2">
      <c r="M474" s="2"/>
      <c r="N474" s="2"/>
    </row>
    <row r="475" spans="13:14" x14ac:dyDescent="0.2">
      <c r="M475" s="2"/>
      <c r="N475" s="2"/>
    </row>
    <row r="476" spans="13:14" x14ac:dyDescent="0.2">
      <c r="M476" s="2"/>
      <c r="N476" s="2"/>
    </row>
    <row r="477" spans="13:14" x14ac:dyDescent="0.2">
      <c r="M477" s="2"/>
      <c r="N477" s="2"/>
    </row>
    <row r="478" spans="13:14" x14ac:dyDescent="0.2">
      <c r="M478" s="2"/>
      <c r="N478" s="2"/>
    </row>
    <row r="479" spans="13:14" x14ac:dyDescent="0.2">
      <c r="M479" s="2"/>
      <c r="N479" s="2"/>
    </row>
    <row r="480" spans="13:14" x14ac:dyDescent="0.2">
      <c r="M480" s="2"/>
      <c r="N480" s="2"/>
    </row>
    <row r="481" spans="13:14" x14ac:dyDescent="0.2">
      <c r="M481" s="2"/>
      <c r="N481" s="2"/>
    </row>
    <row r="482" spans="13:14" x14ac:dyDescent="0.2">
      <c r="M482" s="2"/>
      <c r="N482" s="2"/>
    </row>
    <row r="483" spans="13:14" x14ac:dyDescent="0.2">
      <c r="M483" s="2"/>
      <c r="N483" s="2"/>
    </row>
    <row r="484" spans="13:14" x14ac:dyDescent="0.2">
      <c r="M484" s="2"/>
      <c r="N484" s="2"/>
    </row>
    <row r="485" spans="13:14" x14ac:dyDescent="0.2">
      <c r="M485" s="2"/>
      <c r="N485" s="2"/>
    </row>
    <row r="486" spans="13:14" x14ac:dyDescent="0.2">
      <c r="M486" s="2"/>
      <c r="N486" s="2"/>
    </row>
    <row r="487" spans="13:14" x14ac:dyDescent="0.2">
      <c r="M487" s="2"/>
      <c r="N487" s="2"/>
    </row>
    <row r="488" spans="13:14" x14ac:dyDescent="0.2">
      <c r="M488" s="2"/>
      <c r="N488" s="2"/>
    </row>
    <row r="489" spans="13:14" x14ac:dyDescent="0.2">
      <c r="M489" s="2"/>
      <c r="N489" s="2"/>
    </row>
    <row r="490" spans="13:14" x14ac:dyDescent="0.2">
      <c r="M490" s="2"/>
      <c r="N490" s="2"/>
    </row>
    <row r="491" spans="13:14" x14ac:dyDescent="0.2">
      <c r="M491" s="2"/>
      <c r="N491" s="2"/>
    </row>
    <row r="492" spans="13:14" x14ac:dyDescent="0.2">
      <c r="M492" s="2"/>
      <c r="N492" s="2"/>
    </row>
    <row r="493" spans="13:14" x14ac:dyDescent="0.2">
      <c r="M493" s="2"/>
      <c r="N493" s="2"/>
    </row>
    <row r="494" spans="13:14" x14ac:dyDescent="0.2">
      <c r="M494" s="2"/>
      <c r="N494" s="2"/>
    </row>
    <row r="495" spans="13:14" x14ac:dyDescent="0.2">
      <c r="M495" s="2"/>
      <c r="N495" s="2"/>
    </row>
    <row r="496" spans="13:14" x14ac:dyDescent="0.2">
      <c r="M496" s="2"/>
      <c r="N496" s="2"/>
    </row>
    <row r="497" spans="13:14" x14ac:dyDescent="0.2">
      <c r="M497" s="2"/>
      <c r="N497" s="2"/>
    </row>
    <row r="498" spans="13:14" x14ac:dyDescent="0.2">
      <c r="M498" s="2"/>
      <c r="N498" s="2"/>
    </row>
    <row r="499" spans="13:14" x14ac:dyDescent="0.2">
      <c r="M499" s="2"/>
      <c r="N499" s="2"/>
    </row>
    <row r="500" spans="13:14" x14ac:dyDescent="0.2">
      <c r="M500" s="2"/>
      <c r="N500" s="2"/>
    </row>
    <row r="501" spans="13:14" x14ac:dyDescent="0.2">
      <c r="M501" s="2"/>
      <c r="N501" s="2"/>
    </row>
    <row r="502" spans="13:14" x14ac:dyDescent="0.2">
      <c r="M502" s="2"/>
      <c r="N502" s="2"/>
    </row>
    <row r="503" spans="13:14" x14ac:dyDescent="0.2">
      <c r="M503" s="2"/>
      <c r="N503" s="2"/>
    </row>
    <row r="504" spans="13:14" x14ac:dyDescent="0.2">
      <c r="M504" s="2"/>
      <c r="N504" s="2"/>
    </row>
    <row r="505" spans="13:14" x14ac:dyDescent="0.2">
      <c r="M505" s="2"/>
      <c r="N505" s="2"/>
    </row>
    <row r="506" spans="13:14" x14ac:dyDescent="0.2">
      <c r="M506" s="2"/>
      <c r="N506" s="2"/>
    </row>
    <row r="507" spans="13:14" x14ac:dyDescent="0.2">
      <c r="M507" s="2"/>
      <c r="N507" s="2"/>
    </row>
    <row r="508" spans="13:14" x14ac:dyDescent="0.2">
      <c r="M508" s="2"/>
      <c r="N508" s="2"/>
    </row>
    <row r="509" spans="13:14" x14ac:dyDescent="0.2">
      <c r="M509" s="2"/>
      <c r="N509" s="2"/>
    </row>
    <row r="510" spans="13:14" x14ac:dyDescent="0.2">
      <c r="M510" s="2"/>
      <c r="N510" s="2"/>
    </row>
    <row r="511" spans="13:14" x14ac:dyDescent="0.2">
      <c r="M511" s="2"/>
      <c r="N511" s="2"/>
    </row>
    <row r="512" spans="13:14" x14ac:dyDescent="0.2">
      <c r="M512" s="2"/>
      <c r="N512" s="2"/>
    </row>
    <row r="513" spans="13:14" x14ac:dyDescent="0.2">
      <c r="M513" s="2"/>
      <c r="N513" s="2"/>
    </row>
    <row r="514" spans="13:14" x14ac:dyDescent="0.2">
      <c r="M514" s="2"/>
      <c r="N514" s="2"/>
    </row>
    <row r="515" spans="13:14" x14ac:dyDescent="0.2">
      <c r="M515" s="2"/>
      <c r="N515" s="2"/>
    </row>
    <row r="516" spans="13:14" x14ac:dyDescent="0.2">
      <c r="M516" s="2"/>
      <c r="N516" s="2"/>
    </row>
    <row r="517" spans="13:14" x14ac:dyDescent="0.2">
      <c r="M517" s="2"/>
      <c r="N517" s="2"/>
    </row>
    <row r="518" spans="13:14" x14ac:dyDescent="0.2">
      <c r="M518" s="2"/>
      <c r="N518" s="2"/>
    </row>
    <row r="519" spans="13:14" x14ac:dyDescent="0.2">
      <c r="M519" s="2"/>
      <c r="N519" s="2"/>
    </row>
    <row r="520" spans="13:14" x14ac:dyDescent="0.2">
      <c r="M520" s="2"/>
      <c r="N520" s="2"/>
    </row>
    <row r="521" spans="13:14" x14ac:dyDescent="0.2">
      <c r="M521" s="2"/>
      <c r="N521" s="2"/>
    </row>
    <row r="522" spans="13:14" x14ac:dyDescent="0.2">
      <c r="M522" s="2"/>
      <c r="N522" s="2"/>
    </row>
    <row r="523" spans="13:14" x14ac:dyDescent="0.2">
      <c r="M523" s="2"/>
      <c r="N523" s="2"/>
    </row>
    <row r="524" spans="13:14" x14ac:dyDescent="0.2">
      <c r="M524" s="2"/>
      <c r="N524" s="2"/>
    </row>
    <row r="525" spans="13:14" x14ac:dyDescent="0.2">
      <c r="M525" s="2"/>
      <c r="N525" s="2"/>
    </row>
    <row r="526" spans="13:14" x14ac:dyDescent="0.2">
      <c r="M526" s="2"/>
      <c r="N526" s="2"/>
    </row>
    <row r="527" spans="13:14" x14ac:dyDescent="0.2">
      <c r="M527" s="2"/>
      <c r="N527" s="2"/>
    </row>
    <row r="528" spans="13:14" x14ac:dyDescent="0.2">
      <c r="M528" s="2"/>
      <c r="N528" s="2"/>
    </row>
    <row r="529" spans="13:14" x14ac:dyDescent="0.2">
      <c r="M529" s="2"/>
      <c r="N529" s="2"/>
    </row>
    <row r="530" spans="13:14" x14ac:dyDescent="0.2">
      <c r="M530" s="2"/>
      <c r="N530" s="2"/>
    </row>
    <row r="531" spans="13:14" x14ac:dyDescent="0.2">
      <c r="M531" s="2"/>
      <c r="N531" s="2"/>
    </row>
    <row r="532" spans="13:14" x14ac:dyDescent="0.2">
      <c r="M532" s="2"/>
      <c r="N532" s="2"/>
    </row>
    <row r="533" spans="13:14" x14ac:dyDescent="0.2">
      <c r="M533" s="2"/>
      <c r="N533" s="2"/>
    </row>
    <row r="534" spans="13:14" x14ac:dyDescent="0.2">
      <c r="M534" s="2"/>
      <c r="N534" s="2"/>
    </row>
    <row r="535" spans="13:14" x14ac:dyDescent="0.2">
      <c r="M535" s="2"/>
      <c r="N535" s="2"/>
    </row>
    <row r="536" spans="13:14" x14ac:dyDescent="0.2">
      <c r="M536" s="2"/>
      <c r="N536" s="2"/>
    </row>
    <row r="537" spans="13:14" x14ac:dyDescent="0.2">
      <c r="M537" s="2"/>
      <c r="N537" s="2"/>
    </row>
    <row r="538" spans="13:14" x14ac:dyDescent="0.2">
      <c r="M538" s="2"/>
      <c r="N538" s="2"/>
    </row>
    <row r="539" spans="13:14" x14ac:dyDescent="0.2">
      <c r="M539" s="2"/>
      <c r="N539" s="2"/>
    </row>
    <row r="540" spans="13:14" x14ac:dyDescent="0.2">
      <c r="M540" s="2"/>
      <c r="N540" s="2"/>
    </row>
    <row r="541" spans="13:14" x14ac:dyDescent="0.2">
      <c r="M541" s="2"/>
      <c r="N541" s="2"/>
    </row>
    <row r="542" spans="13:14" x14ac:dyDescent="0.2">
      <c r="M542" s="2"/>
      <c r="N542" s="2"/>
    </row>
    <row r="543" spans="13:14" x14ac:dyDescent="0.2">
      <c r="M543" s="2"/>
      <c r="N543" s="2"/>
    </row>
    <row r="544" spans="13:14" x14ac:dyDescent="0.2">
      <c r="M544" s="2"/>
      <c r="N544" s="2"/>
    </row>
    <row r="545" spans="13:14" x14ac:dyDescent="0.2">
      <c r="M545" s="2"/>
      <c r="N545" s="2"/>
    </row>
    <row r="546" spans="13:14" x14ac:dyDescent="0.2">
      <c r="M546" s="2"/>
      <c r="N546" s="2"/>
    </row>
    <row r="547" spans="13:14" x14ac:dyDescent="0.2">
      <c r="M547" s="2"/>
      <c r="N547" s="2"/>
    </row>
    <row r="548" spans="13:14" x14ac:dyDescent="0.2">
      <c r="M548" s="2"/>
      <c r="N548" s="2"/>
    </row>
    <row r="549" spans="13:14" x14ac:dyDescent="0.2">
      <c r="M549" s="2"/>
      <c r="N549" s="2"/>
    </row>
    <row r="550" spans="13:14" x14ac:dyDescent="0.2">
      <c r="M550" s="2"/>
      <c r="N550" s="2"/>
    </row>
    <row r="551" spans="13:14" x14ac:dyDescent="0.2">
      <c r="M551" s="2"/>
      <c r="N551" s="2"/>
    </row>
    <row r="552" spans="13:14" x14ac:dyDescent="0.2">
      <c r="M552" s="2"/>
      <c r="N552" s="2"/>
    </row>
    <row r="553" spans="13:14" x14ac:dyDescent="0.2">
      <c r="M553" s="2"/>
      <c r="N553" s="2"/>
    </row>
    <row r="554" spans="13:14" x14ac:dyDescent="0.2">
      <c r="M554" s="2"/>
      <c r="N554" s="2"/>
    </row>
    <row r="555" spans="13:14" x14ac:dyDescent="0.2">
      <c r="M555" s="2"/>
      <c r="N555" s="2"/>
    </row>
    <row r="556" spans="13:14" x14ac:dyDescent="0.2">
      <c r="M556" s="2"/>
      <c r="N556" s="2"/>
    </row>
    <row r="557" spans="13:14" x14ac:dyDescent="0.2">
      <c r="M557" s="2"/>
      <c r="N557" s="2"/>
    </row>
    <row r="558" spans="13:14" x14ac:dyDescent="0.2">
      <c r="M558" s="2"/>
      <c r="N558" s="2"/>
    </row>
    <row r="559" spans="13:14" x14ac:dyDescent="0.2">
      <c r="M559" s="2"/>
      <c r="N559" s="2"/>
    </row>
    <row r="560" spans="13:14" x14ac:dyDescent="0.2">
      <c r="M560" s="2"/>
      <c r="N560" s="2"/>
    </row>
    <row r="561" spans="13:14" x14ac:dyDescent="0.2">
      <c r="M561" s="2"/>
      <c r="N561" s="2"/>
    </row>
    <row r="562" spans="13:14" x14ac:dyDescent="0.2">
      <c r="M562" s="2"/>
      <c r="N562" s="2"/>
    </row>
    <row r="563" spans="13:14" x14ac:dyDescent="0.2">
      <c r="M563" s="2"/>
      <c r="N563" s="2"/>
    </row>
    <row r="564" spans="13:14" x14ac:dyDescent="0.2">
      <c r="M564" s="2"/>
      <c r="N564" s="2"/>
    </row>
    <row r="565" spans="13:14" x14ac:dyDescent="0.2">
      <c r="M565" s="2"/>
      <c r="N565" s="2"/>
    </row>
    <row r="566" spans="13:14" x14ac:dyDescent="0.2">
      <c r="M566" s="2"/>
      <c r="N566" s="2"/>
    </row>
    <row r="567" spans="13:14" x14ac:dyDescent="0.2">
      <c r="M567" s="2"/>
      <c r="N567" s="2"/>
    </row>
    <row r="568" spans="13:14" x14ac:dyDescent="0.2">
      <c r="M568" s="2"/>
      <c r="N568" s="2"/>
    </row>
    <row r="569" spans="13:14" x14ac:dyDescent="0.2">
      <c r="M569" s="2"/>
      <c r="N569" s="2"/>
    </row>
    <row r="570" spans="13:14" x14ac:dyDescent="0.2">
      <c r="M570" s="2"/>
      <c r="N570" s="2"/>
    </row>
    <row r="571" spans="13:14" x14ac:dyDescent="0.2">
      <c r="M571" s="2"/>
      <c r="N571" s="2"/>
    </row>
    <row r="572" spans="13:14" x14ac:dyDescent="0.2">
      <c r="M572" s="2"/>
      <c r="N572" s="2"/>
    </row>
    <row r="573" spans="13:14" x14ac:dyDescent="0.2">
      <c r="M573" s="2"/>
      <c r="N573" s="2"/>
    </row>
    <row r="574" spans="13:14" x14ac:dyDescent="0.2">
      <c r="M574" s="2"/>
      <c r="N574" s="2"/>
    </row>
    <row r="575" spans="13:14" x14ac:dyDescent="0.2">
      <c r="M575" s="2"/>
      <c r="N575" s="2"/>
    </row>
    <row r="576" spans="13:14" x14ac:dyDescent="0.2">
      <c r="M576" s="2"/>
      <c r="N576" s="2"/>
    </row>
    <row r="577" spans="13:14" x14ac:dyDescent="0.2">
      <c r="M577" s="2"/>
      <c r="N577" s="2"/>
    </row>
    <row r="578" spans="13:14" x14ac:dyDescent="0.2">
      <c r="M578" s="2"/>
      <c r="N578" s="2"/>
    </row>
    <row r="579" spans="13:14" x14ac:dyDescent="0.2">
      <c r="M579" s="2"/>
      <c r="N579" s="2"/>
    </row>
    <row r="580" spans="13:14" x14ac:dyDescent="0.2">
      <c r="M580" s="2"/>
      <c r="N580" s="2"/>
    </row>
    <row r="581" spans="13:14" x14ac:dyDescent="0.2">
      <c r="M581" s="2"/>
      <c r="N581" s="2"/>
    </row>
    <row r="582" spans="13:14" x14ac:dyDescent="0.2">
      <c r="M582" s="2"/>
      <c r="N582" s="2"/>
    </row>
    <row r="583" spans="13:14" x14ac:dyDescent="0.2">
      <c r="M583" s="2"/>
      <c r="N583" s="2"/>
    </row>
    <row r="584" spans="13:14" x14ac:dyDescent="0.2">
      <c r="M584" s="2"/>
      <c r="N584" s="2"/>
    </row>
    <row r="585" spans="13:14" x14ac:dyDescent="0.2">
      <c r="M585" s="2"/>
      <c r="N585" s="2"/>
    </row>
    <row r="586" spans="13:14" x14ac:dyDescent="0.2">
      <c r="M586" s="2"/>
      <c r="N586" s="2"/>
    </row>
    <row r="587" spans="13:14" x14ac:dyDescent="0.2">
      <c r="M587" s="2"/>
      <c r="N587" s="2"/>
    </row>
    <row r="588" spans="13:14" x14ac:dyDescent="0.2">
      <c r="M588" s="2"/>
      <c r="N588" s="2"/>
    </row>
    <row r="589" spans="13:14" x14ac:dyDescent="0.2">
      <c r="M589" s="2"/>
      <c r="N589" s="2"/>
    </row>
    <row r="590" spans="13:14" x14ac:dyDescent="0.2">
      <c r="M590" s="2"/>
      <c r="N590" s="2"/>
    </row>
    <row r="591" spans="13:14" x14ac:dyDescent="0.2">
      <c r="M591" s="2"/>
      <c r="N591" s="2"/>
    </row>
    <row r="592" spans="13:14" x14ac:dyDescent="0.2">
      <c r="M592" s="2"/>
      <c r="N592" s="2"/>
    </row>
    <row r="593" spans="13:14" x14ac:dyDescent="0.2">
      <c r="M593" s="2"/>
      <c r="N593" s="2"/>
    </row>
    <row r="594" spans="13:14" x14ac:dyDescent="0.2">
      <c r="M594" s="2"/>
      <c r="N594" s="2"/>
    </row>
    <row r="595" spans="13:14" x14ac:dyDescent="0.2">
      <c r="M595" s="2"/>
      <c r="N595" s="2"/>
    </row>
    <row r="596" spans="13:14" x14ac:dyDescent="0.2">
      <c r="M596" s="2"/>
      <c r="N596" s="2"/>
    </row>
    <row r="597" spans="13:14" x14ac:dyDescent="0.2">
      <c r="M597" s="2"/>
      <c r="N597" s="2"/>
    </row>
    <row r="598" spans="13:14" x14ac:dyDescent="0.2">
      <c r="M598" s="2"/>
      <c r="N598" s="2"/>
    </row>
    <row r="599" spans="13:14" x14ac:dyDescent="0.2">
      <c r="M599" s="2"/>
      <c r="N599" s="2"/>
    </row>
    <row r="600" spans="13:14" x14ac:dyDescent="0.2">
      <c r="M600" s="2"/>
      <c r="N600" s="2"/>
    </row>
    <row r="601" spans="13:14" x14ac:dyDescent="0.2">
      <c r="M601" s="2"/>
      <c r="N601" s="2"/>
    </row>
    <row r="602" spans="13:14" x14ac:dyDescent="0.2">
      <c r="M602" s="2"/>
      <c r="N602" s="2"/>
    </row>
    <row r="603" spans="13:14" x14ac:dyDescent="0.2">
      <c r="M603" s="2"/>
      <c r="N603" s="2"/>
    </row>
    <row r="604" spans="13:14" x14ac:dyDescent="0.2">
      <c r="M604" s="2"/>
      <c r="N604" s="2"/>
    </row>
    <row r="605" spans="13:14" x14ac:dyDescent="0.2">
      <c r="M605" s="2"/>
      <c r="N605" s="2"/>
    </row>
    <row r="606" spans="13:14" x14ac:dyDescent="0.2">
      <c r="M606" s="2"/>
      <c r="N606" s="2"/>
    </row>
    <row r="607" spans="13:14" x14ac:dyDescent="0.2">
      <c r="M607" s="2"/>
      <c r="N607" s="2"/>
    </row>
    <row r="608" spans="13:14" x14ac:dyDescent="0.2">
      <c r="M608" s="2"/>
      <c r="N608" s="2"/>
    </row>
    <row r="609" spans="13:14" x14ac:dyDescent="0.2">
      <c r="M609" s="2"/>
      <c r="N609" s="2"/>
    </row>
    <row r="610" spans="13:14" x14ac:dyDescent="0.2">
      <c r="M610" s="2"/>
      <c r="N610" s="2"/>
    </row>
    <row r="611" spans="13:14" x14ac:dyDescent="0.2">
      <c r="M611" s="2"/>
      <c r="N611" s="2"/>
    </row>
    <row r="612" spans="13:14" x14ac:dyDescent="0.2">
      <c r="M612" s="2"/>
      <c r="N612" s="2"/>
    </row>
    <row r="613" spans="13:14" x14ac:dyDescent="0.2">
      <c r="M613" s="2"/>
      <c r="N613" s="2"/>
    </row>
    <row r="614" spans="13:14" x14ac:dyDescent="0.2">
      <c r="M614" s="2"/>
      <c r="N614" s="2"/>
    </row>
    <row r="615" spans="13:14" x14ac:dyDescent="0.2">
      <c r="M615" s="2"/>
      <c r="N615" s="2"/>
    </row>
    <row r="616" spans="13:14" x14ac:dyDescent="0.2">
      <c r="M616" s="2"/>
      <c r="N616" s="2"/>
    </row>
    <row r="617" spans="13:14" x14ac:dyDescent="0.2">
      <c r="M617" s="2"/>
      <c r="N617" s="2"/>
    </row>
    <row r="618" spans="13:14" x14ac:dyDescent="0.2">
      <c r="M618" s="2"/>
      <c r="N618" s="2"/>
    </row>
    <row r="619" spans="13:14" x14ac:dyDescent="0.2">
      <c r="M619" s="2"/>
      <c r="N619" s="2"/>
    </row>
    <row r="620" spans="13:14" x14ac:dyDescent="0.2">
      <c r="M620" s="2"/>
      <c r="N620" s="2"/>
    </row>
    <row r="621" spans="13:14" x14ac:dyDescent="0.2">
      <c r="M621" s="2"/>
      <c r="N621" s="2"/>
    </row>
    <row r="622" spans="13:14" x14ac:dyDescent="0.2">
      <c r="M622" s="2"/>
      <c r="N622" s="2"/>
    </row>
    <row r="623" spans="13:14" x14ac:dyDescent="0.2">
      <c r="M623" s="2"/>
      <c r="N623" s="2"/>
    </row>
    <row r="624" spans="13:14" x14ac:dyDescent="0.2">
      <c r="M624" s="2"/>
      <c r="N624" s="2"/>
    </row>
    <row r="625" spans="13:14" x14ac:dyDescent="0.2">
      <c r="M625" s="2"/>
      <c r="N625" s="2"/>
    </row>
    <row r="626" spans="13:14" x14ac:dyDescent="0.2">
      <c r="M626" s="2"/>
      <c r="N626" s="2"/>
    </row>
    <row r="627" spans="13:14" x14ac:dyDescent="0.2">
      <c r="M627" s="2"/>
      <c r="N627" s="2"/>
    </row>
    <row r="628" spans="13:14" x14ac:dyDescent="0.2">
      <c r="M628" s="2"/>
      <c r="N628" s="2"/>
    </row>
    <row r="629" spans="13:14" x14ac:dyDescent="0.2">
      <c r="M629" s="2"/>
      <c r="N629" s="2"/>
    </row>
    <row r="630" spans="13:14" x14ac:dyDescent="0.2">
      <c r="M630" s="2"/>
      <c r="N630" s="2"/>
    </row>
    <row r="631" spans="13:14" x14ac:dyDescent="0.2">
      <c r="M631" s="2"/>
      <c r="N631" s="2"/>
    </row>
    <row r="632" spans="13:14" x14ac:dyDescent="0.2">
      <c r="M632" s="2"/>
      <c r="N632" s="2"/>
    </row>
    <row r="633" spans="13:14" x14ac:dyDescent="0.2">
      <c r="M633" s="2"/>
      <c r="N633" s="2"/>
    </row>
    <row r="634" spans="13:14" x14ac:dyDescent="0.2">
      <c r="M634" s="2"/>
      <c r="N634" s="2"/>
    </row>
    <row r="635" spans="13:14" x14ac:dyDescent="0.2">
      <c r="M635" s="2"/>
      <c r="N635" s="2"/>
    </row>
    <row r="636" spans="13:14" x14ac:dyDescent="0.2">
      <c r="M636" s="2"/>
      <c r="N636" s="2"/>
    </row>
    <row r="637" spans="13:14" x14ac:dyDescent="0.2">
      <c r="M637" s="2"/>
      <c r="N637" s="2"/>
    </row>
    <row r="638" spans="13:14" x14ac:dyDescent="0.2">
      <c r="M638" s="2"/>
      <c r="N638" s="2"/>
    </row>
    <row r="639" spans="13:14" x14ac:dyDescent="0.2">
      <c r="M639" s="2"/>
      <c r="N639" s="2"/>
    </row>
    <row r="640" spans="13:14" x14ac:dyDescent="0.2">
      <c r="M640" s="2"/>
      <c r="N640" s="2"/>
    </row>
    <row r="641" spans="13:14" x14ac:dyDescent="0.2">
      <c r="M641" s="2"/>
      <c r="N641" s="2"/>
    </row>
    <row r="642" spans="13:14" x14ac:dyDescent="0.2">
      <c r="M642" s="2"/>
      <c r="N642" s="2"/>
    </row>
    <row r="643" spans="13:14" x14ac:dyDescent="0.2">
      <c r="M643" s="2"/>
      <c r="N643" s="2"/>
    </row>
    <row r="644" spans="13:14" x14ac:dyDescent="0.2">
      <c r="M644" s="2"/>
      <c r="N644" s="2"/>
    </row>
    <row r="645" spans="13:14" x14ac:dyDescent="0.2">
      <c r="M645" s="2"/>
      <c r="N645" s="2"/>
    </row>
    <row r="646" spans="13:14" x14ac:dyDescent="0.2">
      <c r="M646" s="2"/>
      <c r="N646" s="2"/>
    </row>
    <row r="647" spans="13:14" x14ac:dyDescent="0.2">
      <c r="M647" s="2"/>
      <c r="N647" s="2"/>
    </row>
    <row r="648" spans="13:14" x14ac:dyDescent="0.2">
      <c r="M648" s="2"/>
      <c r="N648" s="2"/>
    </row>
    <row r="649" spans="13:14" x14ac:dyDescent="0.2">
      <c r="M649" s="2"/>
      <c r="N649" s="2"/>
    </row>
    <row r="650" spans="13:14" x14ac:dyDescent="0.2">
      <c r="M650" s="2"/>
      <c r="N650" s="2"/>
    </row>
    <row r="651" spans="13:14" x14ac:dyDescent="0.2">
      <c r="M651" s="2"/>
      <c r="N651" s="2"/>
    </row>
    <row r="652" spans="13:14" x14ac:dyDescent="0.2">
      <c r="M652" s="2"/>
      <c r="N652" s="2"/>
    </row>
    <row r="653" spans="13:14" x14ac:dyDescent="0.2">
      <c r="M653" s="2"/>
      <c r="N653" s="2"/>
    </row>
    <row r="654" spans="13:14" x14ac:dyDescent="0.2">
      <c r="M654" s="2"/>
      <c r="N654" s="2"/>
    </row>
    <row r="655" spans="13:14" x14ac:dyDescent="0.2">
      <c r="M655" s="2"/>
      <c r="N655" s="2"/>
    </row>
    <row r="656" spans="13:14" x14ac:dyDescent="0.2">
      <c r="M656" s="2"/>
      <c r="N656" s="2"/>
    </row>
    <row r="657" spans="13:14" x14ac:dyDescent="0.2">
      <c r="M657" s="2"/>
      <c r="N657" s="2"/>
    </row>
    <row r="658" spans="13:14" x14ac:dyDescent="0.2">
      <c r="M658" s="2"/>
      <c r="N658" s="2"/>
    </row>
    <row r="659" spans="13:14" x14ac:dyDescent="0.2">
      <c r="M659" s="2"/>
      <c r="N659" s="2"/>
    </row>
    <row r="660" spans="13:14" x14ac:dyDescent="0.2">
      <c r="M660" s="2"/>
      <c r="N660" s="2"/>
    </row>
    <row r="661" spans="13:14" x14ac:dyDescent="0.2">
      <c r="M661" s="2"/>
      <c r="N661" s="2"/>
    </row>
    <row r="662" spans="13:14" x14ac:dyDescent="0.2">
      <c r="M662" s="2"/>
      <c r="N662" s="2"/>
    </row>
    <row r="663" spans="13:14" x14ac:dyDescent="0.2">
      <c r="M663" s="2"/>
      <c r="N663" s="2"/>
    </row>
    <row r="664" spans="13:14" x14ac:dyDescent="0.2">
      <c r="M664" s="2"/>
      <c r="N664" s="2"/>
    </row>
    <row r="665" spans="13:14" x14ac:dyDescent="0.2">
      <c r="M665" s="2"/>
      <c r="N665" s="2"/>
    </row>
    <row r="666" spans="13:14" x14ac:dyDescent="0.2">
      <c r="M666" s="2"/>
      <c r="N666" s="2"/>
    </row>
    <row r="667" spans="13:14" x14ac:dyDescent="0.2">
      <c r="M667" s="2"/>
      <c r="N667" s="2"/>
    </row>
    <row r="668" spans="13:14" x14ac:dyDescent="0.2">
      <c r="M668" s="2"/>
      <c r="N668" s="2"/>
    </row>
    <row r="669" spans="13:14" x14ac:dyDescent="0.2">
      <c r="M669" s="2"/>
      <c r="N669" s="2"/>
    </row>
    <row r="670" spans="13:14" x14ac:dyDescent="0.2">
      <c r="M670" s="2"/>
      <c r="N670" s="2"/>
    </row>
    <row r="671" spans="13:14" x14ac:dyDescent="0.2">
      <c r="M671" s="2"/>
      <c r="N671" s="2"/>
    </row>
    <row r="672" spans="13:14" x14ac:dyDescent="0.2">
      <c r="M672" s="2"/>
      <c r="N672" s="2"/>
    </row>
    <row r="673" spans="13:14" x14ac:dyDescent="0.2">
      <c r="M673" s="2"/>
      <c r="N673" s="2"/>
    </row>
    <row r="674" spans="13:14" x14ac:dyDescent="0.2">
      <c r="M674" s="2"/>
      <c r="N674" s="2"/>
    </row>
    <row r="675" spans="13:14" x14ac:dyDescent="0.2">
      <c r="M675" s="2"/>
      <c r="N675" s="2"/>
    </row>
    <row r="676" spans="13:14" x14ac:dyDescent="0.2">
      <c r="M676" s="2"/>
      <c r="N676" s="2"/>
    </row>
    <row r="677" spans="13:14" x14ac:dyDescent="0.2">
      <c r="M677" s="2"/>
      <c r="N677" s="2"/>
    </row>
    <row r="678" spans="13:14" x14ac:dyDescent="0.2">
      <c r="M678" s="2"/>
      <c r="N678" s="2"/>
    </row>
    <row r="679" spans="13:14" x14ac:dyDescent="0.2">
      <c r="M679" s="2"/>
      <c r="N679" s="2"/>
    </row>
    <row r="680" spans="13:14" x14ac:dyDescent="0.2">
      <c r="M680" s="2"/>
      <c r="N680" s="2"/>
    </row>
    <row r="681" spans="13:14" x14ac:dyDescent="0.2">
      <c r="M681" s="2"/>
      <c r="N681" s="2"/>
    </row>
    <row r="682" spans="13:14" x14ac:dyDescent="0.2">
      <c r="M682" s="2"/>
      <c r="N682" s="2"/>
    </row>
    <row r="683" spans="13:14" x14ac:dyDescent="0.2">
      <c r="M683" s="2"/>
      <c r="N683" s="2"/>
    </row>
    <row r="684" spans="13:14" x14ac:dyDescent="0.2">
      <c r="M684" s="2"/>
      <c r="N684" s="2"/>
    </row>
    <row r="685" spans="13:14" x14ac:dyDescent="0.2">
      <c r="M685" s="2"/>
      <c r="N685" s="2"/>
    </row>
    <row r="686" spans="13:14" x14ac:dyDescent="0.2">
      <c r="M686" s="2"/>
      <c r="N686" s="2"/>
    </row>
    <row r="687" spans="13:14" x14ac:dyDescent="0.2">
      <c r="M687" s="2"/>
      <c r="N687" s="2"/>
    </row>
    <row r="688" spans="13:14" x14ac:dyDescent="0.2">
      <c r="M688" s="2"/>
      <c r="N688" s="2"/>
    </row>
    <row r="689" spans="13:14" x14ac:dyDescent="0.2">
      <c r="M689" s="2"/>
      <c r="N689" s="2"/>
    </row>
    <row r="690" spans="13:14" x14ac:dyDescent="0.2">
      <c r="M690" s="2"/>
      <c r="N690" s="2"/>
    </row>
    <row r="691" spans="13:14" x14ac:dyDescent="0.2">
      <c r="M691" s="2"/>
      <c r="N691" s="2"/>
    </row>
    <row r="692" spans="13:14" x14ac:dyDescent="0.2">
      <c r="M692" s="2"/>
      <c r="N692" s="2"/>
    </row>
    <row r="693" spans="13:14" x14ac:dyDescent="0.2">
      <c r="M693" s="2"/>
      <c r="N693" s="2"/>
    </row>
    <row r="694" spans="13:14" x14ac:dyDescent="0.2">
      <c r="M694" s="2"/>
      <c r="N694" s="2"/>
    </row>
    <row r="695" spans="13:14" x14ac:dyDescent="0.2">
      <c r="M695" s="2"/>
      <c r="N695" s="2"/>
    </row>
    <row r="696" spans="13:14" x14ac:dyDescent="0.2">
      <c r="M696" s="2"/>
      <c r="N696" s="2"/>
    </row>
    <row r="697" spans="13:14" x14ac:dyDescent="0.2">
      <c r="M697" s="2"/>
      <c r="N697" s="2"/>
    </row>
    <row r="698" spans="13:14" x14ac:dyDescent="0.2">
      <c r="M698" s="2"/>
      <c r="N698" s="2"/>
    </row>
    <row r="699" spans="13:14" x14ac:dyDescent="0.2">
      <c r="M699" s="2"/>
      <c r="N699" s="2"/>
    </row>
    <row r="700" spans="13:14" x14ac:dyDescent="0.2">
      <c r="M700" s="2"/>
      <c r="N700" s="2"/>
    </row>
    <row r="701" spans="13:14" x14ac:dyDescent="0.2">
      <c r="M701" s="2"/>
      <c r="N701" s="2"/>
    </row>
    <row r="702" spans="13:14" x14ac:dyDescent="0.2">
      <c r="M702" s="2"/>
      <c r="N702" s="2"/>
    </row>
    <row r="703" spans="13:14" x14ac:dyDescent="0.2">
      <c r="M703" s="2"/>
      <c r="N703" s="2"/>
    </row>
    <row r="704" spans="13:14" x14ac:dyDescent="0.2">
      <c r="M704" s="2"/>
      <c r="N704" s="2"/>
    </row>
    <row r="705" spans="13:14" x14ac:dyDescent="0.2">
      <c r="M705" s="2"/>
      <c r="N705" s="2"/>
    </row>
    <row r="706" spans="13:14" x14ac:dyDescent="0.2">
      <c r="M706" s="2"/>
      <c r="N706" s="2"/>
    </row>
    <row r="707" spans="13:14" x14ac:dyDescent="0.2">
      <c r="M707" s="2"/>
      <c r="N707" s="2"/>
    </row>
    <row r="708" spans="13:14" x14ac:dyDescent="0.2">
      <c r="M708" s="2"/>
      <c r="N708" s="2"/>
    </row>
    <row r="709" spans="13:14" x14ac:dyDescent="0.2">
      <c r="M709" s="2"/>
      <c r="N709" s="2"/>
    </row>
    <row r="710" spans="13:14" x14ac:dyDescent="0.2">
      <c r="M710" s="2"/>
      <c r="N710" s="2"/>
    </row>
    <row r="711" spans="13:14" x14ac:dyDescent="0.2">
      <c r="M711" s="2"/>
      <c r="N711" s="2"/>
    </row>
    <row r="712" spans="13:14" x14ac:dyDescent="0.2">
      <c r="M712" s="2"/>
      <c r="N712" s="2"/>
    </row>
    <row r="713" spans="13:14" x14ac:dyDescent="0.2">
      <c r="M713" s="2"/>
      <c r="N713" s="2"/>
    </row>
    <row r="714" spans="13:14" x14ac:dyDescent="0.2">
      <c r="M714" s="2"/>
      <c r="N714" s="2"/>
    </row>
    <row r="715" spans="13:14" x14ac:dyDescent="0.2">
      <c r="M715" s="2"/>
      <c r="N715" s="2"/>
    </row>
    <row r="716" spans="13:14" x14ac:dyDescent="0.2">
      <c r="M716" s="2"/>
      <c r="N716" s="2"/>
    </row>
    <row r="717" spans="13:14" x14ac:dyDescent="0.2">
      <c r="M717" s="2"/>
      <c r="N717" s="2"/>
    </row>
    <row r="718" spans="13:14" x14ac:dyDescent="0.2">
      <c r="M718" s="2"/>
      <c r="N718" s="2"/>
    </row>
    <row r="719" spans="13:14" x14ac:dyDescent="0.2">
      <c r="M719" s="2"/>
      <c r="N719" s="2"/>
    </row>
    <row r="720" spans="13:14" x14ac:dyDescent="0.2">
      <c r="M720" s="2"/>
      <c r="N720" s="2"/>
    </row>
    <row r="721" spans="13:14" x14ac:dyDescent="0.2">
      <c r="M721" s="2"/>
      <c r="N721" s="2"/>
    </row>
    <row r="722" spans="13:14" x14ac:dyDescent="0.2">
      <c r="M722" s="2"/>
      <c r="N722" s="2"/>
    </row>
    <row r="723" spans="13:14" x14ac:dyDescent="0.2">
      <c r="M723" s="2"/>
      <c r="N723" s="2"/>
    </row>
    <row r="724" spans="13:14" x14ac:dyDescent="0.2">
      <c r="M724" s="2"/>
      <c r="N724" s="2"/>
    </row>
    <row r="725" spans="13:14" x14ac:dyDescent="0.2">
      <c r="M725" s="2"/>
      <c r="N725" s="2"/>
    </row>
    <row r="726" spans="13:14" x14ac:dyDescent="0.2">
      <c r="M726" s="2"/>
      <c r="N726" s="2"/>
    </row>
    <row r="727" spans="13:14" x14ac:dyDescent="0.2">
      <c r="M727" s="2"/>
      <c r="N727" s="2"/>
    </row>
    <row r="728" spans="13:14" x14ac:dyDescent="0.2">
      <c r="M728" s="2"/>
      <c r="N728" s="2"/>
    </row>
    <row r="729" spans="13:14" x14ac:dyDescent="0.2">
      <c r="M729" s="2"/>
      <c r="N729" s="2"/>
    </row>
    <row r="730" spans="13:14" x14ac:dyDescent="0.2">
      <c r="M730" s="2"/>
      <c r="N730" s="2"/>
    </row>
    <row r="731" spans="13:14" x14ac:dyDescent="0.2">
      <c r="M731" s="2"/>
      <c r="N731" s="2"/>
    </row>
    <row r="732" spans="13:14" x14ac:dyDescent="0.2">
      <c r="M732" s="2"/>
      <c r="N732" s="2"/>
    </row>
    <row r="733" spans="13:14" x14ac:dyDescent="0.2">
      <c r="M733" s="2"/>
      <c r="N733" s="2"/>
    </row>
    <row r="734" spans="13:14" x14ac:dyDescent="0.2">
      <c r="M734" s="2"/>
      <c r="N734" s="2"/>
    </row>
    <row r="735" spans="13:14" x14ac:dyDescent="0.2">
      <c r="M735" s="2"/>
      <c r="N735" s="2"/>
    </row>
    <row r="736" spans="13:14" x14ac:dyDescent="0.2">
      <c r="M736" s="2"/>
      <c r="N736" s="2"/>
    </row>
    <row r="737" spans="13:14" x14ac:dyDescent="0.2">
      <c r="M737" s="2"/>
      <c r="N737" s="2"/>
    </row>
    <row r="738" spans="13:14" x14ac:dyDescent="0.2">
      <c r="M738" s="2"/>
      <c r="N738" s="2"/>
    </row>
    <row r="739" spans="13:14" x14ac:dyDescent="0.2">
      <c r="M739" s="2"/>
      <c r="N739" s="2"/>
    </row>
    <row r="740" spans="13:14" x14ac:dyDescent="0.2">
      <c r="M740" s="2"/>
      <c r="N740" s="2"/>
    </row>
    <row r="741" spans="13:14" x14ac:dyDescent="0.2">
      <c r="M741" s="2"/>
      <c r="N741" s="2"/>
    </row>
    <row r="742" spans="13:14" x14ac:dyDescent="0.2">
      <c r="M742" s="2"/>
      <c r="N742" s="2"/>
    </row>
    <row r="743" spans="13:14" x14ac:dyDescent="0.2">
      <c r="M743" s="2"/>
      <c r="N743" s="2"/>
    </row>
    <row r="744" spans="13:14" x14ac:dyDescent="0.2">
      <c r="M744" s="2"/>
      <c r="N744" s="2"/>
    </row>
    <row r="745" spans="13:14" x14ac:dyDescent="0.2">
      <c r="M745" s="2"/>
      <c r="N745" s="2"/>
    </row>
    <row r="746" spans="13:14" x14ac:dyDescent="0.2">
      <c r="M746" s="2"/>
      <c r="N746" s="2"/>
    </row>
    <row r="747" spans="13:14" x14ac:dyDescent="0.2">
      <c r="M747" s="2"/>
      <c r="N747" s="2"/>
    </row>
    <row r="748" spans="13:14" x14ac:dyDescent="0.2">
      <c r="M748" s="2"/>
      <c r="N748" s="2"/>
    </row>
    <row r="749" spans="13:14" x14ac:dyDescent="0.2">
      <c r="M749" s="2"/>
      <c r="N749" s="2"/>
    </row>
    <row r="750" spans="13:14" x14ac:dyDescent="0.2">
      <c r="M750" s="2"/>
      <c r="N750" s="2"/>
    </row>
    <row r="751" spans="13:14" x14ac:dyDescent="0.2">
      <c r="M751" s="2"/>
      <c r="N751" s="2"/>
    </row>
    <row r="752" spans="13:14" x14ac:dyDescent="0.2">
      <c r="M752" s="2"/>
      <c r="N752" s="2"/>
    </row>
    <row r="753" spans="13:14" x14ac:dyDescent="0.2">
      <c r="M753" s="2"/>
      <c r="N753" s="2"/>
    </row>
    <row r="754" spans="13:14" x14ac:dyDescent="0.2">
      <c r="M754" s="2"/>
      <c r="N754" s="2"/>
    </row>
    <row r="755" spans="13:14" x14ac:dyDescent="0.2">
      <c r="M755" s="2"/>
      <c r="N755" s="2"/>
    </row>
    <row r="756" spans="13:14" x14ac:dyDescent="0.2">
      <c r="M756" s="2"/>
      <c r="N756" s="2"/>
    </row>
    <row r="757" spans="13:14" x14ac:dyDescent="0.2">
      <c r="M757" s="2"/>
      <c r="N757" s="2"/>
    </row>
    <row r="758" spans="13:14" x14ac:dyDescent="0.2">
      <c r="M758" s="2"/>
      <c r="N758" s="2"/>
    </row>
    <row r="759" spans="13:14" x14ac:dyDescent="0.2">
      <c r="M759" s="2"/>
      <c r="N759" s="2"/>
    </row>
    <row r="760" spans="13:14" x14ac:dyDescent="0.2">
      <c r="M760" s="2"/>
      <c r="N760" s="2"/>
    </row>
    <row r="761" spans="13:14" x14ac:dyDescent="0.2">
      <c r="M761" s="2"/>
      <c r="N761" s="2"/>
    </row>
    <row r="762" spans="13:14" x14ac:dyDescent="0.2">
      <c r="M762" s="2"/>
      <c r="N762" s="2"/>
    </row>
    <row r="763" spans="13:14" x14ac:dyDescent="0.2">
      <c r="M763" s="2"/>
      <c r="N763" s="2"/>
    </row>
    <row r="764" spans="13:14" x14ac:dyDescent="0.2">
      <c r="M764" s="2"/>
      <c r="N764" s="2"/>
    </row>
    <row r="765" spans="13:14" x14ac:dyDescent="0.2">
      <c r="M765" s="2"/>
      <c r="N765" s="2"/>
    </row>
    <row r="766" spans="13:14" x14ac:dyDescent="0.2">
      <c r="M766" s="2"/>
      <c r="N766" s="2"/>
    </row>
    <row r="767" spans="13:14" x14ac:dyDescent="0.2">
      <c r="M767" s="2"/>
      <c r="N767" s="2"/>
    </row>
    <row r="768" spans="13:14" x14ac:dyDescent="0.2">
      <c r="M768" s="2"/>
      <c r="N768" s="2"/>
    </row>
    <row r="769" spans="13:14" x14ac:dyDescent="0.2">
      <c r="M769" s="2"/>
      <c r="N769" s="2"/>
    </row>
    <row r="770" spans="13:14" x14ac:dyDescent="0.2">
      <c r="M770" s="2"/>
      <c r="N770" s="2"/>
    </row>
    <row r="771" spans="13:14" x14ac:dyDescent="0.2">
      <c r="M771" s="2"/>
      <c r="N771" s="2"/>
    </row>
    <row r="772" spans="13:14" x14ac:dyDescent="0.2">
      <c r="M772" s="2"/>
      <c r="N772" s="2"/>
    </row>
    <row r="773" spans="13:14" x14ac:dyDescent="0.2">
      <c r="M773" s="2"/>
      <c r="N773" s="2"/>
    </row>
    <row r="774" spans="13:14" x14ac:dyDescent="0.2">
      <c r="M774" s="2"/>
      <c r="N774" s="2"/>
    </row>
    <row r="775" spans="13:14" x14ac:dyDescent="0.2">
      <c r="M775" s="2"/>
      <c r="N775" s="2"/>
    </row>
    <row r="776" spans="13:14" x14ac:dyDescent="0.2">
      <c r="M776" s="2"/>
      <c r="N776" s="2"/>
    </row>
    <row r="777" spans="13:14" x14ac:dyDescent="0.2">
      <c r="M777" s="2"/>
      <c r="N777" s="2"/>
    </row>
    <row r="778" spans="13:14" x14ac:dyDescent="0.2">
      <c r="M778" s="2"/>
      <c r="N778" s="2"/>
    </row>
    <row r="779" spans="13:14" x14ac:dyDescent="0.2">
      <c r="M779" s="2"/>
      <c r="N779" s="2"/>
    </row>
    <row r="780" spans="13:14" x14ac:dyDescent="0.2">
      <c r="M780" s="2"/>
      <c r="N780" s="2"/>
    </row>
    <row r="781" spans="13:14" x14ac:dyDescent="0.2">
      <c r="M781" s="2"/>
      <c r="N781" s="2"/>
    </row>
    <row r="782" spans="13:14" x14ac:dyDescent="0.2">
      <c r="M782" s="2"/>
      <c r="N782" s="2"/>
    </row>
    <row r="783" spans="13:14" x14ac:dyDescent="0.2">
      <c r="M783" s="2"/>
      <c r="N783" s="2"/>
    </row>
    <row r="784" spans="13:14" x14ac:dyDescent="0.2">
      <c r="M784" s="2"/>
      <c r="N784" s="2"/>
    </row>
    <row r="785" spans="13:14" x14ac:dyDescent="0.2">
      <c r="M785" s="2"/>
      <c r="N785" s="2"/>
    </row>
    <row r="786" spans="13:14" x14ac:dyDescent="0.2">
      <c r="M786" s="2"/>
      <c r="N786" s="2"/>
    </row>
    <row r="787" spans="13:14" x14ac:dyDescent="0.2">
      <c r="M787" s="2"/>
      <c r="N787" s="2"/>
    </row>
    <row r="788" spans="13:14" x14ac:dyDescent="0.2">
      <c r="M788" s="2"/>
      <c r="N788" s="2"/>
    </row>
    <row r="789" spans="13:14" x14ac:dyDescent="0.2">
      <c r="M789" s="2"/>
      <c r="N789" s="2"/>
    </row>
    <row r="790" spans="13:14" x14ac:dyDescent="0.2">
      <c r="M790" s="2"/>
      <c r="N790" s="2"/>
    </row>
    <row r="791" spans="13:14" x14ac:dyDescent="0.2">
      <c r="M791" s="2"/>
      <c r="N791" s="2"/>
    </row>
    <row r="792" spans="13:14" x14ac:dyDescent="0.2">
      <c r="M792" s="2"/>
      <c r="N792" s="2"/>
    </row>
    <row r="793" spans="13:14" x14ac:dyDescent="0.2">
      <c r="M793" s="2"/>
      <c r="N793" s="2"/>
    </row>
    <row r="794" spans="13:14" x14ac:dyDescent="0.2">
      <c r="M794" s="2"/>
      <c r="N794" s="2"/>
    </row>
    <row r="795" spans="13:14" x14ac:dyDescent="0.2">
      <c r="M795" s="2"/>
      <c r="N795" s="2"/>
    </row>
    <row r="796" spans="13:14" x14ac:dyDescent="0.2">
      <c r="M796" s="2"/>
      <c r="N796" s="2"/>
    </row>
    <row r="797" spans="13:14" x14ac:dyDescent="0.2">
      <c r="M797" s="2"/>
      <c r="N797" s="2"/>
    </row>
    <row r="798" spans="13:14" x14ac:dyDescent="0.2">
      <c r="M798" s="2"/>
      <c r="N798" s="2"/>
    </row>
    <row r="799" spans="13:14" x14ac:dyDescent="0.2">
      <c r="M799" s="2"/>
      <c r="N799" s="2"/>
    </row>
    <row r="800" spans="13:14" x14ac:dyDescent="0.2">
      <c r="M800" s="2"/>
      <c r="N800" s="2"/>
    </row>
    <row r="801" spans="13:14" x14ac:dyDescent="0.2">
      <c r="M801" s="2"/>
      <c r="N801" s="2"/>
    </row>
    <row r="802" spans="13:14" x14ac:dyDescent="0.2">
      <c r="M802" s="2"/>
      <c r="N802" s="2"/>
    </row>
    <row r="803" spans="13:14" x14ac:dyDescent="0.2">
      <c r="M803" s="2"/>
      <c r="N803" s="2"/>
    </row>
    <row r="804" spans="13:14" x14ac:dyDescent="0.2">
      <c r="M804" s="2"/>
      <c r="N804" s="2"/>
    </row>
    <row r="805" spans="13:14" x14ac:dyDescent="0.2">
      <c r="M805" s="2"/>
      <c r="N805" s="2"/>
    </row>
    <row r="806" spans="13:14" x14ac:dyDescent="0.2">
      <c r="M806" s="2"/>
      <c r="N806" s="2"/>
    </row>
    <row r="807" spans="13:14" x14ac:dyDescent="0.2">
      <c r="M807" s="2"/>
      <c r="N807" s="2"/>
    </row>
    <row r="808" spans="13:14" x14ac:dyDescent="0.2">
      <c r="M808" s="2"/>
      <c r="N808" s="2"/>
    </row>
    <row r="809" spans="13:14" x14ac:dyDescent="0.2">
      <c r="M809" s="2"/>
      <c r="N809" s="2"/>
    </row>
    <row r="810" spans="13:14" x14ac:dyDescent="0.2">
      <c r="M810" s="2"/>
      <c r="N810" s="2"/>
    </row>
    <row r="811" spans="13:14" x14ac:dyDescent="0.2">
      <c r="M811" s="2"/>
      <c r="N811" s="2"/>
    </row>
    <row r="812" spans="13:14" x14ac:dyDescent="0.2">
      <c r="M812" s="2"/>
      <c r="N812" s="2"/>
    </row>
    <row r="813" spans="13:14" x14ac:dyDescent="0.2">
      <c r="M813" s="2"/>
      <c r="N813" s="2"/>
    </row>
    <row r="814" spans="13:14" x14ac:dyDescent="0.2">
      <c r="M814" s="2"/>
      <c r="N814" s="2"/>
    </row>
    <row r="815" spans="13:14" x14ac:dyDescent="0.2">
      <c r="M815" s="2"/>
      <c r="N815" s="2"/>
    </row>
    <row r="816" spans="13:14" x14ac:dyDescent="0.2">
      <c r="M816" s="2"/>
      <c r="N816" s="2"/>
    </row>
    <row r="817" spans="13:14" x14ac:dyDescent="0.2">
      <c r="M817" s="2"/>
      <c r="N817" s="2"/>
    </row>
    <row r="818" spans="13:14" x14ac:dyDescent="0.2">
      <c r="M818" s="2"/>
      <c r="N818" s="2"/>
    </row>
    <row r="819" spans="13:14" x14ac:dyDescent="0.2">
      <c r="M819" s="2"/>
      <c r="N819" s="2"/>
    </row>
    <row r="820" spans="13:14" x14ac:dyDescent="0.2">
      <c r="M820" s="2"/>
      <c r="N820" s="2"/>
    </row>
    <row r="821" spans="13:14" x14ac:dyDescent="0.2">
      <c r="M821" s="2"/>
      <c r="N821" s="2"/>
    </row>
    <row r="822" spans="13:14" x14ac:dyDescent="0.2">
      <c r="M822" s="2"/>
      <c r="N822" s="2"/>
    </row>
    <row r="823" spans="13:14" x14ac:dyDescent="0.2">
      <c r="M823" s="2"/>
      <c r="N823" s="2"/>
    </row>
    <row r="824" spans="13:14" x14ac:dyDescent="0.2">
      <c r="M824" s="2"/>
      <c r="N824" s="2"/>
    </row>
    <row r="825" spans="13:14" x14ac:dyDescent="0.2">
      <c r="M825" s="2"/>
      <c r="N825" s="2"/>
    </row>
    <row r="826" spans="13:14" x14ac:dyDescent="0.2">
      <c r="M826" s="2"/>
      <c r="N826" s="2"/>
    </row>
    <row r="827" spans="13:14" x14ac:dyDescent="0.2">
      <c r="M827" s="2"/>
      <c r="N827" s="2"/>
    </row>
    <row r="828" spans="13:14" x14ac:dyDescent="0.2">
      <c r="M828" s="2"/>
      <c r="N828" s="2"/>
    </row>
    <row r="829" spans="13:14" x14ac:dyDescent="0.2">
      <c r="M829" s="2"/>
      <c r="N829" s="2"/>
    </row>
    <row r="830" spans="13:14" x14ac:dyDescent="0.2">
      <c r="M830" s="2"/>
      <c r="N830" s="2"/>
    </row>
    <row r="831" spans="13:14" x14ac:dyDescent="0.2">
      <c r="M831" s="2"/>
      <c r="N831" s="2"/>
    </row>
    <row r="832" spans="13:14" x14ac:dyDescent="0.2">
      <c r="M832" s="2"/>
      <c r="N832" s="2"/>
    </row>
    <row r="833" spans="13:14" x14ac:dyDescent="0.2">
      <c r="M833" s="2"/>
      <c r="N833" s="2"/>
    </row>
    <row r="834" spans="13:14" x14ac:dyDescent="0.2">
      <c r="M834" s="2"/>
      <c r="N834" s="2"/>
    </row>
    <row r="835" spans="13:14" x14ac:dyDescent="0.2">
      <c r="M835" s="2"/>
      <c r="N835" s="2"/>
    </row>
    <row r="836" spans="13:14" x14ac:dyDescent="0.2">
      <c r="M836" s="2"/>
      <c r="N836" s="2"/>
    </row>
    <row r="837" spans="13:14" x14ac:dyDescent="0.2">
      <c r="M837" s="2"/>
      <c r="N837" s="2"/>
    </row>
    <row r="838" spans="13:14" x14ac:dyDescent="0.2">
      <c r="M838" s="2"/>
      <c r="N838" s="2"/>
    </row>
    <row r="839" spans="13:14" x14ac:dyDescent="0.2">
      <c r="M839" s="2"/>
      <c r="N839" s="2"/>
    </row>
    <row r="840" spans="13:14" x14ac:dyDescent="0.2">
      <c r="M840" s="2"/>
      <c r="N840" s="2"/>
    </row>
    <row r="841" spans="13:14" x14ac:dyDescent="0.2">
      <c r="M841" s="2"/>
      <c r="N841" s="2"/>
    </row>
    <row r="842" spans="13:14" x14ac:dyDescent="0.2">
      <c r="M842" s="2"/>
      <c r="N842" s="2"/>
    </row>
    <row r="843" spans="13:14" x14ac:dyDescent="0.2">
      <c r="M843" s="2"/>
      <c r="N843" s="2"/>
    </row>
    <row r="844" spans="13:14" x14ac:dyDescent="0.2">
      <c r="M844" s="2"/>
      <c r="N844" s="2"/>
    </row>
    <row r="845" spans="13:14" x14ac:dyDescent="0.2">
      <c r="M845" s="2"/>
      <c r="N845" s="2"/>
    </row>
    <row r="846" spans="13:14" x14ac:dyDescent="0.2">
      <c r="M846" s="2"/>
      <c r="N846" s="2"/>
    </row>
    <row r="847" spans="13:14" x14ac:dyDescent="0.2">
      <c r="M847" s="2"/>
      <c r="N847" s="2"/>
    </row>
    <row r="848" spans="13:14" x14ac:dyDescent="0.2">
      <c r="M848" s="2"/>
      <c r="N848" s="2"/>
    </row>
    <row r="849" spans="13:14" x14ac:dyDescent="0.2">
      <c r="M849" s="2"/>
      <c r="N849" s="2"/>
    </row>
    <row r="850" spans="13:14" x14ac:dyDescent="0.2">
      <c r="M850" s="2"/>
      <c r="N850" s="2"/>
    </row>
    <row r="851" spans="13:14" x14ac:dyDescent="0.2">
      <c r="M851" s="2"/>
      <c r="N851" s="2"/>
    </row>
    <row r="852" spans="13:14" x14ac:dyDescent="0.2">
      <c r="M852" s="2"/>
      <c r="N852" s="2"/>
    </row>
    <row r="853" spans="13:14" x14ac:dyDescent="0.2">
      <c r="M853" s="2"/>
      <c r="N853" s="2"/>
    </row>
    <row r="854" spans="13:14" x14ac:dyDescent="0.2">
      <c r="M854" s="2"/>
      <c r="N854" s="2"/>
    </row>
    <row r="855" spans="13:14" x14ac:dyDescent="0.2">
      <c r="M855" s="2"/>
      <c r="N855" s="2"/>
    </row>
    <row r="856" spans="13:14" x14ac:dyDescent="0.2">
      <c r="M856" s="2"/>
      <c r="N856" s="2"/>
    </row>
    <row r="857" spans="13:14" x14ac:dyDescent="0.2">
      <c r="M857" s="2"/>
      <c r="N857" s="2"/>
    </row>
    <row r="858" spans="13:14" x14ac:dyDescent="0.2">
      <c r="M858" s="2"/>
      <c r="N858" s="2"/>
    </row>
    <row r="859" spans="13:14" x14ac:dyDescent="0.2">
      <c r="M859" s="2"/>
      <c r="N859" s="2"/>
    </row>
    <row r="860" spans="13:14" x14ac:dyDescent="0.2">
      <c r="M860" s="2"/>
      <c r="N860" s="2"/>
    </row>
    <row r="861" spans="13:14" x14ac:dyDescent="0.2">
      <c r="M861" s="2"/>
      <c r="N861" s="2"/>
    </row>
    <row r="862" spans="13:14" x14ac:dyDescent="0.2">
      <c r="M862" s="2"/>
      <c r="N862" s="2"/>
    </row>
    <row r="863" spans="13:14" x14ac:dyDescent="0.2">
      <c r="M863" s="2"/>
      <c r="N863" s="2"/>
    </row>
    <row r="864" spans="13:14" x14ac:dyDescent="0.2">
      <c r="M864" s="2"/>
      <c r="N864" s="2"/>
    </row>
    <row r="865" spans="13:14" x14ac:dyDescent="0.2">
      <c r="M865" s="2"/>
      <c r="N865" s="2"/>
    </row>
    <row r="866" spans="13:14" x14ac:dyDescent="0.2">
      <c r="M866" s="2"/>
      <c r="N866" s="2"/>
    </row>
    <row r="867" spans="13:14" x14ac:dyDescent="0.2">
      <c r="M867" s="2"/>
      <c r="N867" s="2"/>
    </row>
    <row r="868" spans="13:14" x14ac:dyDescent="0.2">
      <c r="M868" s="2"/>
      <c r="N868" s="2"/>
    </row>
    <row r="869" spans="13:14" x14ac:dyDescent="0.2">
      <c r="M869" s="2"/>
      <c r="N869" s="2"/>
    </row>
    <row r="870" spans="13:14" x14ac:dyDescent="0.2">
      <c r="M870" s="2"/>
      <c r="N870" s="2"/>
    </row>
    <row r="871" spans="13:14" x14ac:dyDescent="0.2">
      <c r="M871" s="2"/>
      <c r="N871" s="2"/>
    </row>
    <row r="872" spans="13:14" x14ac:dyDescent="0.2">
      <c r="M872" s="2"/>
      <c r="N872" s="2"/>
    </row>
    <row r="873" spans="13:14" x14ac:dyDescent="0.2">
      <c r="M873" s="2"/>
      <c r="N873" s="2"/>
    </row>
    <row r="874" spans="13:14" x14ac:dyDescent="0.2">
      <c r="M874" s="2"/>
      <c r="N874" s="2"/>
    </row>
    <row r="875" spans="13:14" x14ac:dyDescent="0.2">
      <c r="M875" s="2"/>
      <c r="N875" s="2"/>
    </row>
    <row r="876" spans="13:14" x14ac:dyDescent="0.2">
      <c r="M876" s="2"/>
      <c r="N876" s="2"/>
    </row>
    <row r="877" spans="13:14" x14ac:dyDescent="0.2">
      <c r="M877" s="2"/>
      <c r="N877" s="2"/>
    </row>
    <row r="878" spans="13:14" x14ac:dyDescent="0.2">
      <c r="M878" s="2"/>
      <c r="N878" s="2"/>
    </row>
    <row r="879" spans="13:14" x14ac:dyDescent="0.2">
      <c r="M879" s="2"/>
      <c r="N879" s="2"/>
    </row>
    <row r="880" spans="13:14" x14ac:dyDescent="0.2">
      <c r="M880" s="2"/>
      <c r="N880" s="2"/>
    </row>
    <row r="881" spans="13:14" x14ac:dyDescent="0.2">
      <c r="M881" s="2"/>
      <c r="N881" s="2"/>
    </row>
    <row r="882" spans="13:14" x14ac:dyDescent="0.2">
      <c r="M882" s="2"/>
      <c r="N882" s="2"/>
    </row>
    <row r="883" spans="13:14" x14ac:dyDescent="0.2">
      <c r="M883" s="2"/>
      <c r="N883" s="2"/>
    </row>
    <row r="884" spans="13:14" x14ac:dyDescent="0.2">
      <c r="M884" s="2"/>
      <c r="N884" s="2"/>
    </row>
    <row r="885" spans="13:14" x14ac:dyDescent="0.2">
      <c r="M885" s="2"/>
      <c r="N885" s="2"/>
    </row>
    <row r="886" spans="13:14" x14ac:dyDescent="0.2">
      <c r="M886" s="2"/>
      <c r="N886" s="2"/>
    </row>
    <row r="887" spans="13:14" x14ac:dyDescent="0.2">
      <c r="M887" s="2"/>
      <c r="N887" s="2"/>
    </row>
    <row r="888" spans="13:14" x14ac:dyDescent="0.2">
      <c r="M888" s="2"/>
      <c r="N888" s="2"/>
    </row>
    <row r="889" spans="13:14" x14ac:dyDescent="0.2">
      <c r="M889" s="2"/>
      <c r="N889" s="2"/>
    </row>
    <row r="890" spans="13:14" x14ac:dyDescent="0.2">
      <c r="M890" s="2"/>
      <c r="N890" s="2"/>
    </row>
    <row r="891" spans="13:14" x14ac:dyDescent="0.2">
      <c r="M891" s="2"/>
      <c r="N891" s="2"/>
    </row>
    <row r="892" spans="13:14" x14ac:dyDescent="0.2">
      <c r="M892" s="2"/>
      <c r="N892" s="2"/>
    </row>
    <row r="893" spans="13:14" x14ac:dyDescent="0.2">
      <c r="M893" s="2"/>
      <c r="N893" s="2"/>
    </row>
    <row r="894" spans="13:14" x14ac:dyDescent="0.2">
      <c r="M894" s="2"/>
      <c r="N894" s="2"/>
    </row>
    <row r="895" spans="13:14" x14ac:dyDescent="0.2">
      <c r="M895" s="2"/>
      <c r="N895" s="2"/>
    </row>
    <row r="896" spans="13:14" x14ac:dyDescent="0.2">
      <c r="M896" s="2"/>
      <c r="N896" s="2"/>
    </row>
    <row r="897" spans="13:14" x14ac:dyDescent="0.2">
      <c r="M897" s="2"/>
      <c r="N897" s="2"/>
    </row>
    <row r="898" spans="13:14" x14ac:dyDescent="0.2">
      <c r="M898" s="2"/>
      <c r="N898" s="2"/>
    </row>
    <row r="899" spans="13:14" x14ac:dyDescent="0.2">
      <c r="M899" s="2"/>
      <c r="N899" s="2"/>
    </row>
    <row r="900" spans="13:14" x14ac:dyDescent="0.2">
      <c r="M900" s="2"/>
      <c r="N900" s="2"/>
    </row>
    <row r="901" spans="13:14" x14ac:dyDescent="0.2">
      <c r="M901" s="2"/>
      <c r="N901" s="2"/>
    </row>
    <row r="902" spans="13:14" x14ac:dyDescent="0.2">
      <c r="M902" s="2"/>
      <c r="N902" s="2"/>
    </row>
    <row r="903" spans="13:14" x14ac:dyDescent="0.2">
      <c r="M903" s="2"/>
      <c r="N903" s="2"/>
    </row>
    <row r="904" spans="13:14" x14ac:dyDescent="0.2">
      <c r="M904" s="2"/>
      <c r="N904" s="2"/>
    </row>
    <row r="905" spans="13:14" x14ac:dyDescent="0.2">
      <c r="M905" s="2"/>
      <c r="N905" s="2"/>
    </row>
    <row r="906" spans="13:14" x14ac:dyDescent="0.2">
      <c r="M906" s="2"/>
      <c r="N906" s="2"/>
    </row>
    <row r="907" spans="13:14" x14ac:dyDescent="0.2">
      <c r="M907" s="2"/>
      <c r="N907" s="2"/>
    </row>
    <row r="908" spans="13:14" x14ac:dyDescent="0.2">
      <c r="M908" s="2"/>
      <c r="N908" s="2"/>
    </row>
    <row r="909" spans="13:14" x14ac:dyDescent="0.2">
      <c r="M909" s="2"/>
      <c r="N909" s="2"/>
    </row>
    <row r="910" spans="13:14" x14ac:dyDescent="0.2">
      <c r="M910" s="2"/>
      <c r="N910" s="2"/>
    </row>
    <row r="911" spans="13:14" x14ac:dyDescent="0.2">
      <c r="M911" s="2"/>
      <c r="N911" s="2"/>
    </row>
    <row r="912" spans="13:14" x14ac:dyDescent="0.2">
      <c r="M912" s="2"/>
      <c r="N912" s="2"/>
    </row>
    <row r="913" spans="13:14" x14ac:dyDescent="0.2">
      <c r="M913" s="2"/>
      <c r="N913" s="2"/>
    </row>
    <row r="914" spans="13:14" x14ac:dyDescent="0.2">
      <c r="M914" s="2"/>
      <c r="N914" s="2"/>
    </row>
    <row r="915" spans="13:14" x14ac:dyDescent="0.2">
      <c r="M915" s="2"/>
      <c r="N915" s="2"/>
    </row>
    <row r="916" spans="13:14" x14ac:dyDescent="0.2">
      <c r="M916" s="2"/>
      <c r="N916" s="2"/>
    </row>
    <row r="917" spans="13:14" x14ac:dyDescent="0.2">
      <c r="M917" s="2"/>
      <c r="N917" s="2"/>
    </row>
    <row r="918" spans="13:14" x14ac:dyDescent="0.2">
      <c r="M918" s="2"/>
      <c r="N918" s="2"/>
    </row>
    <row r="919" spans="13:14" x14ac:dyDescent="0.2">
      <c r="M919" s="2"/>
      <c r="N919" s="2"/>
    </row>
    <row r="920" spans="13:14" x14ac:dyDescent="0.2">
      <c r="M920" s="2"/>
      <c r="N920" s="2"/>
    </row>
  </sheetData>
  <dataValidations count="1">
    <dataValidation allowBlank="1" showErrorMessage="1" sqref="B1:B2" xr:uid="{28797BD3-DDBC-4B39-8885-EAD538643DE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D6B83C-E8B8-4DA4-8E51-8D3B78A1B9E1}">
  <dimension ref="B1:T238"/>
  <sheetViews>
    <sheetView topLeftCell="A21" workbookViewId="0">
      <selection activeCell="F9" sqref="F9:I16"/>
    </sheetView>
  </sheetViews>
  <sheetFormatPr defaultRowHeight="11.4" x14ac:dyDescent="0.2"/>
  <cols>
    <col min="1" max="1" width="2" style="27" customWidth="1"/>
    <col min="2" max="2" width="7.33203125" style="27" customWidth="1"/>
    <col min="3" max="3" width="14.88671875" style="27" bestFit="1" customWidth="1"/>
    <col min="4" max="4" width="15.77734375" style="27" bestFit="1" customWidth="1"/>
    <col min="5" max="5" width="18.21875" style="27" bestFit="1" customWidth="1"/>
    <col min="6" max="6" width="11.33203125" style="27" customWidth="1"/>
    <col min="7" max="7" width="14.109375" style="27" customWidth="1"/>
    <col min="8" max="8" width="22.33203125" style="27" customWidth="1"/>
    <col min="9" max="9" width="24.6640625" style="27" customWidth="1"/>
    <col min="10" max="10" width="12.44140625" style="27" customWidth="1"/>
    <col min="11" max="16384" width="8.88671875" style="27"/>
  </cols>
  <sheetData>
    <row r="1" spans="2:20" ht="16.2" thickBot="1" x14ac:dyDescent="0.25">
      <c r="B1" s="21" t="s">
        <v>527</v>
      </c>
      <c r="R1" s="30" t="s">
        <v>3</v>
      </c>
      <c r="S1" s="30" t="s">
        <v>25</v>
      </c>
    </row>
    <row r="2" spans="2:20" ht="12" x14ac:dyDescent="0.2">
      <c r="B2" s="22" t="s">
        <v>537</v>
      </c>
      <c r="R2" s="20" t="s">
        <v>4</v>
      </c>
      <c r="S2" s="3" t="s">
        <v>7</v>
      </c>
      <c r="T2" s="27">
        <f>COUNTIF(S2:S196,S2)</f>
        <v>2</v>
      </c>
    </row>
    <row r="3" spans="2:20" x14ac:dyDescent="0.2">
      <c r="R3" s="20" t="s">
        <v>4</v>
      </c>
      <c r="S3" s="3" t="s">
        <v>7</v>
      </c>
    </row>
    <row r="4" spans="2:20" ht="12" x14ac:dyDescent="0.25">
      <c r="B4" s="28" t="s">
        <v>545</v>
      </c>
      <c r="R4" s="20" t="s">
        <v>4</v>
      </c>
      <c r="S4" s="3" t="s">
        <v>490</v>
      </c>
      <c r="T4" s="27">
        <f>COUNTIF(S2:S196,S4)</f>
        <v>7</v>
      </c>
    </row>
    <row r="5" spans="2:20" ht="12" x14ac:dyDescent="0.25">
      <c r="B5" s="28" t="s">
        <v>538</v>
      </c>
      <c r="C5" s="33"/>
      <c r="D5" s="33"/>
      <c r="R5" s="20" t="s">
        <v>4</v>
      </c>
      <c r="S5" s="3" t="s">
        <v>490</v>
      </c>
    </row>
    <row r="6" spans="2:20" ht="12" x14ac:dyDescent="0.25">
      <c r="B6" s="28"/>
      <c r="C6" s="33"/>
      <c r="D6" s="33"/>
      <c r="R6" s="20" t="s">
        <v>4</v>
      </c>
      <c r="S6" s="3" t="s">
        <v>490</v>
      </c>
    </row>
    <row r="7" spans="2:20" ht="12" x14ac:dyDescent="0.25">
      <c r="B7" s="28"/>
      <c r="C7" s="33"/>
      <c r="D7" s="33"/>
      <c r="R7" s="20" t="s">
        <v>4</v>
      </c>
      <c r="S7" s="3" t="s">
        <v>490</v>
      </c>
    </row>
    <row r="8" spans="2:20" ht="14.4" x14ac:dyDescent="0.3">
      <c r="F8" s="34" t="s">
        <v>555</v>
      </c>
      <c r="G8" s="34" t="s">
        <v>562</v>
      </c>
      <c r="H8" s="34" t="s">
        <v>563</v>
      </c>
      <c r="I8" s="34" t="s">
        <v>565</v>
      </c>
      <c r="J8" s="45"/>
      <c r="R8" s="20" t="s">
        <v>4</v>
      </c>
      <c r="S8" s="3" t="s">
        <v>490</v>
      </c>
    </row>
    <row r="9" spans="2:20" ht="14.4" x14ac:dyDescent="0.3">
      <c r="F9" s="27" t="s">
        <v>5</v>
      </c>
      <c r="G9" s="27">
        <v>177</v>
      </c>
      <c r="H9" s="44">
        <f>Table1[[#This Row],[FREQUENCY]]/G17</f>
        <v>0.90769230769230769</v>
      </c>
      <c r="I9" s="46">
        <v>0.91</v>
      </c>
      <c r="J9" s="26"/>
      <c r="R9" s="20" t="s">
        <v>4</v>
      </c>
      <c r="S9" s="3" t="s">
        <v>490</v>
      </c>
    </row>
    <row r="10" spans="2:20" ht="14.4" x14ac:dyDescent="0.3">
      <c r="F10" s="27" t="s">
        <v>557</v>
      </c>
      <c r="G10" s="27">
        <v>7</v>
      </c>
      <c r="H10" s="44">
        <f>Table1[[#This Row],[FREQUENCY]]/G17</f>
        <v>3.5897435897435895E-2</v>
      </c>
      <c r="I10" s="46">
        <f>I9+Table1[[#This Row],[RELATIVE FREQUENCY]]</f>
        <v>0.94589743589743591</v>
      </c>
      <c r="J10" s="26"/>
      <c r="R10" s="20" t="s">
        <v>4</v>
      </c>
      <c r="S10" s="3" t="s">
        <v>490</v>
      </c>
    </row>
    <row r="11" spans="2:20" ht="14.4" x14ac:dyDescent="0.3">
      <c r="F11" s="27" t="s">
        <v>561</v>
      </c>
      <c r="G11" s="27">
        <v>4</v>
      </c>
      <c r="H11" s="44">
        <f>Table1[[#This Row],[FREQUENCY]]/G17</f>
        <v>2.0512820512820513E-2</v>
      </c>
      <c r="I11" s="46">
        <f>I10+Table1[[#This Row],[RELATIVE FREQUENCY]]</f>
        <v>0.96641025641025646</v>
      </c>
      <c r="J11" s="26"/>
      <c r="R11" s="20" t="s">
        <v>4</v>
      </c>
      <c r="S11" s="3" t="s">
        <v>8</v>
      </c>
      <c r="T11" s="27">
        <v>1</v>
      </c>
    </row>
    <row r="12" spans="2:20" ht="14.4" x14ac:dyDescent="0.3">
      <c r="B12" s="28"/>
      <c r="F12" s="27" t="s">
        <v>556</v>
      </c>
      <c r="G12" s="27">
        <v>2</v>
      </c>
      <c r="H12" s="44">
        <f>Table1[[#This Row],[FREQUENCY]]/G17</f>
        <v>1.0256410256410256E-2</v>
      </c>
      <c r="I12" s="46">
        <f>I11+Table1[[#This Row],[RELATIVE FREQUENCY]]</f>
        <v>0.97666666666666668</v>
      </c>
      <c r="J12" s="26"/>
      <c r="R12" s="20" t="s">
        <v>4</v>
      </c>
      <c r="S12" s="3" t="s">
        <v>10</v>
      </c>
      <c r="T12" s="27">
        <v>1</v>
      </c>
    </row>
    <row r="13" spans="2:20" ht="14.4" x14ac:dyDescent="0.3">
      <c r="F13" s="27" t="s">
        <v>9</v>
      </c>
      <c r="G13" s="27">
        <v>2</v>
      </c>
      <c r="H13" s="44">
        <f>Table1[[#This Row],[FREQUENCY]]/G17</f>
        <v>1.0256410256410256E-2</v>
      </c>
      <c r="I13" s="46">
        <f>I12+Table1[[#This Row],[RELATIVE FREQUENCY]]</f>
        <v>0.9869230769230769</v>
      </c>
      <c r="J13" s="26"/>
      <c r="R13" s="20" t="s">
        <v>4</v>
      </c>
      <c r="S13" s="3" t="s">
        <v>11</v>
      </c>
      <c r="T13" s="27">
        <v>1</v>
      </c>
    </row>
    <row r="14" spans="2:20" ht="14.4" x14ac:dyDescent="0.3">
      <c r="F14" s="27" t="s">
        <v>558</v>
      </c>
      <c r="G14" s="27">
        <v>1</v>
      </c>
      <c r="H14" s="44">
        <f>Table1[[#This Row],[FREQUENCY]]/G17</f>
        <v>5.1282051282051282E-3</v>
      </c>
      <c r="I14" s="46">
        <f>I13+Table1[[#This Row],[RELATIVE FREQUENCY]]</f>
        <v>0.99205128205128201</v>
      </c>
      <c r="J14" s="26"/>
      <c r="R14" s="20" t="s">
        <v>4</v>
      </c>
      <c r="S14" s="3" t="s">
        <v>6</v>
      </c>
      <c r="T14" s="27">
        <v>4</v>
      </c>
    </row>
    <row r="15" spans="2:20" ht="14.4" x14ac:dyDescent="0.3">
      <c r="F15" s="27" t="s">
        <v>559</v>
      </c>
      <c r="G15" s="27">
        <v>1</v>
      </c>
      <c r="H15" s="44">
        <f>Table1[[#This Row],[FREQUENCY]]/G17</f>
        <v>5.1282051282051282E-3</v>
      </c>
      <c r="I15" s="46">
        <f>I14+Table1[[#This Row],[RELATIVE FREQUENCY]]</f>
        <v>0.99717948717948712</v>
      </c>
      <c r="J15" s="26"/>
      <c r="R15" s="20" t="s">
        <v>4</v>
      </c>
      <c r="S15" s="3" t="s">
        <v>6</v>
      </c>
    </row>
    <row r="16" spans="2:20" ht="14.4" x14ac:dyDescent="0.3">
      <c r="F16" s="27" t="s">
        <v>560</v>
      </c>
      <c r="G16" s="27">
        <v>1</v>
      </c>
      <c r="H16" s="44">
        <f>Table1[[#This Row],[FREQUENCY]]/G17</f>
        <v>5.1282051282051282E-3</v>
      </c>
      <c r="I16" s="46">
        <f>I15+Table1[[#This Row],[RELATIVE FREQUENCY]]</f>
        <v>1.0023076923076923</v>
      </c>
      <c r="J16" s="26"/>
      <c r="R16" s="20" t="s">
        <v>4</v>
      </c>
      <c r="S16" s="3" t="s">
        <v>6</v>
      </c>
    </row>
    <row r="17" spans="6:20" ht="14.4" x14ac:dyDescent="0.3">
      <c r="F17" s="27" t="s">
        <v>564</v>
      </c>
      <c r="G17" s="27">
        <f>SUBTOTAL(109,G9:G16)</f>
        <v>195</v>
      </c>
      <c r="H17" s="44">
        <f>SUBTOTAL(109,H9:H16)</f>
        <v>0.99999999999999989</v>
      </c>
      <c r="I17" s="46"/>
      <c r="J17" s="26"/>
      <c r="R17" s="20" t="s">
        <v>4</v>
      </c>
      <c r="S17" s="3" t="s">
        <v>6</v>
      </c>
    </row>
    <row r="18" spans="6:20" ht="14.4" x14ac:dyDescent="0.3">
      <c r="J18" s="26"/>
      <c r="R18" s="20" t="s">
        <v>4</v>
      </c>
      <c r="S18" s="3" t="s">
        <v>9</v>
      </c>
      <c r="T18" s="27">
        <v>2</v>
      </c>
    </row>
    <row r="19" spans="6:20" ht="14.4" x14ac:dyDescent="0.3">
      <c r="J19" s="26"/>
      <c r="R19" s="20" t="s">
        <v>4</v>
      </c>
      <c r="S19" s="3" t="s">
        <v>9</v>
      </c>
    </row>
    <row r="20" spans="6:20" ht="14.4" x14ac:dyDescent="0.3">
      <c r="J20" s="26"/>
      <c r="R20" s="20" t="s">
        <v>4</v>
      </c>
      <c r="S20" s="3" t="s">
        <v>5</v>
      </c>
      <c r="T20" s="27">
        <f>COUNTIF(S2:S196,S193)</f>
        <v>177</v>
      </c>
    </row>
    <row r="21" spans="6:20" ht="14.4" x14ac:dyDescent="0.3">
      <c r="J21" s="26"/>
      <c r="R21" s="20" t="s">
        <v>4</v>
      </c>
      <c r="S21" s="3" t="s">
        <v>5</v>
      </c>
    </row>
    <row r="22" spans="6:20" ht="14.4" x14ac:dyDescent="0.3">
      <c r="J22" s="26"/>
      <c r="R22" s="20" t="s">
        <v>4</v>
      </c>
      <c r="S22" s="3" t="s">
        <v>5</v>
      </c>
    </row>
    <row r="23" spans="6:20" ht="14.4" x14ac:dyDescent="0.3">
      <c r="J23" s="26"/>
      <c r="R23" s="20" t="s">
        <v>4</v>
      </c>
      <c r="S23" s="3" t="s">
        <v>5</v>
      </c>
    </row>
    <row r="24" spans="6:20" ht="14.4" x14ac:dyDescent="0.3">
      <c r="J24" s="26"/>
      <c r="R24" s="20" t="s">
        <v>4</v>
      </c>
      <c r="S24" s="3" t="s">
        <v>5</v>
      </c>
    </row>
    <row r="25" spans="6:20" ht="14.4" x14ac:dyDescent="0.3">
      <c r="J25" s="26"/>
      <c r="R25" s="20" t="s">
        <v>4</v>
      </c>
      <c r="S25" s="3" t="s">
        <v>5</v>
      </c>
    </row>
    <row r="26" spans="6:20" ht="14.4" x14ac:dyDescent="0.3">
      <c r="J26" s="26"/>
      <c r="R26" s="20" t="s">
        <v>4</v>
      </c>
      <c r="S26" s="3" t="s">
        <v>5</v>
      </c>
    </row>
    <row r="27" spans="6:20" ht="14.4" x14ac:dyDescent="0.3">
      <c r="J27" s="26"/>
      <c r="R27" s="20" t="s">
        <v>4</v>
      </c>
      <c r="S27" s="3" t="s">
        <v>5</v>
      </c>
    </row>
    <row r="28" spans="6:20" ht="14.4" x14ac:dyDescent="0.3">
      <c r="J28" s="26"/>
      <c r="R28" s="20" t="s">
        <v>4</v>
      </c>
      <c r="S28" s="3" t="s">
        <v>5</v>
      </c>
    </row>
    <row r="29" spans="6:20" ht="14.4" x14ac:dyDescent="0.3">
      <c r="J29" s="26"/>
      <c r="R29" s="20" t="s">
        <v>4</v>
      </c>
      <c r="S29" s="3" t="s">
        <v>5</v>
      </c>
    </row>
    <row r="30" spans="6:20" ht="14.4" x14ac:dyDescent="0.3">
      <c r="J30" s="26"/>
      <c r="R30" s="20" t="s">
        <v>4</v>
      </c>
      <c r="S30" s="3" t="s">
        <v>5</v>
      </c>
    </row>
    <row r="31" spans="6:20" ht="14.4" x14ac:dyDescent="0.3">
      <c r="J31" s="26"/>
      <c r="R31" s="20" t="s">
        <v>4</v>
      </c>
      <c r="S31" s="3" t="s">
        <v>5</v>
      </c>
    </row>
    <row r="32" spans="6:20" ht="14.4" x14ac:dyDescent="0.3">
      <c r="J32" s="26"/>
      <c r="R32" s="20" t="s">
        <v>4</v>
      </c>
      <c r="S32" s="3" t="s">
        <v>5</v>
      </c>
    </row>
    <row r="33" spans="10:19" ht="14.4" x14ac:dyDescent="0.3">
      <c r="J33" s="26"/>
      <c r="R33" s="20" t="s">
        <v>4</v>
      </c>
      <c r="S33" s="3" t="s">
        <v>5</v>
      </c>
    </row>
    <row r="34" spans="10:19" ht="14.4" x14ac:dyDescent="0.3">
      <c r="J34" s="26"/>
      <c r="R34" s="20" t="s">
        <v>4</v>
      </c>
      <c r="S34" s="3" t="s">
        <v>5</v>
      </c>
    </row>
    <row r="35" spans="10:19" ht="14.4" x14ac:dyDescent="0.3">
      <c r="J35" s="26"/>
      <c r="R35" s="20" t="s">
        <v>4</v>
      </c>
      <c r="S35" s="3" t="s">
        <v>5</v>
      </c>
    </row>
    <row r="36" spans="10:19" ht="14.4" x14ac:dyDescent="0.3">
      <c r="J36" s="26"/>
      <c r="R36" s="20" t="s">
        <v>4</v>
      </c>
      <c r="S36" s="3" t="s">
        <v>5</v>
      </c>
    </row>
    <row r="37" spans="10:19" ht="14.4" x14ac:dyDescent="0.3">
      <c r="J37" s="26"/>
      <c r="R37" s="20" t="s">
        <v>4</v>
      </c>
      <c r="S37" s="3" t="s">
        <v>5</v>
      </c>
    </row>
    <row r="38" spans="10:19" ht="14.4" x14ac:dyDescent="0.3">
      <c r="J38" s="26"/>
      <c r="R38" s="20" t="s">
        <v>4</v>
      </c>
      <c r="S38" s="3" t="s">
        <v>5</v>
      </c>
    </row>
    <row r="39" spans="10:19" ht="14.4" x14ac:dyDescent="0.3">
      <c r="J39" s="26"/>
      <c r="R39" s="20" t="s">
        <v>4</v>
      </c>
      <c r="S39" s="3" t="s">
        <v>5</v>
      </c>
    </row>
    <row r="40" spans="10:19" ht="14.4" x14ac:dyDescent="0.3">
      <c r="J40" s="26"/>
      <c r="R40" s="20" t="s">
        <v>4</v>
      </c>
      <c r="S40" s="3" t="s">
        <v>5</v>
      </c>
    </row>
    <row r="41" spans="10:19" ht="14.4" x14ac:dyDescent="0.3">
      <c r="J41" s="26"/>
      <c r="R41" s="20" t="s">
        <v>4</v>
      </c>
      <c r="S41" s="3" t="s">
        <v>5</v>
      </c>
    </row>
    <row r="42" spans="10:19" ht="14.4" x14ac:dyDescent="0.3">
      <c r="J42" s="26"/>
      <c r="R42" s="20" t="s">
        <v>4</v>
      </c>
      <c r="S42" s="3" t="s">
        <v>5</v>
      </c>
    </row>
    <row r="43" spans="10:19" ht="14.4" x14ac:dyDescent="0.3">
      <c r="J43" s="26"/>
      <c r="R43" s="20" t="s">
        <v>4</v>
      </c>
      <c r="S43" s="3" t="s">
        <v>5</v>
      </c>
    </row>
    <row r="44" spans="10:19" ht="14.4" x14ac:dyDescent="0.3">
      <c r="J44" s="26"/>
      <c r="R44" s="20" t="s">
        <v>4</v>
      </c>
      <c r="S44" s="3" t="s">
        <v>5</v>
      </c>
    </row>
    <row r="45" spans="10:19" ht="14.4" x14ac:dyDescent="0.3">
      <c r="J45" s="26"/>
      <c r="R45" s="20" t="s">
        <v>4</v>
      </c>
      <c r="S45" s="3" t="s">
        <v>5</v>
      </c>
    </row>
    <row r="46" spans="10:19" ht="14.4" x14ac:dyDescent="0.3">
      <c r="J46" s="26"/>
      <c r="R46" s="20" t="s">
        <v>4</v>
      </c>
      <c r="S46" s="3" t="s">
        <v>5</v>
      </c>
    </row>
    <row r="47" spans="10:19" ht="14.4" x14ac:dyDescent="0.3">
      <c r="J47" s="26"/>
      <c r="R47" s="20" t="s">
        <v>4</v>
      </c>
      <c r="S47" s="3" t="s">
        <v>5</v>
      </c>
    </row>
    <row r="48" spans="10:19" ht="14.4" x14ac:dyDescent="0.3">
      <c r="J48" s="26"/>
      <c r="R48" s="20" t="s">
        <v>4</v>
      </c>
      <c r="S48" s="3" t="s">
        <v>5</v>
      </c>
    </row>
    <row r="49" spans="10:19" ht="14.4" x14ac:dyDescent="0.3">
      <c r="J49" s="26"/>
      <c r="R49" s="20" t="s">
        <v>4</v>
      </c>
      <c r="S49" s="3" t="s">
        <v>5</v>
      </c>
    </row>
    <row r="50" spans="10:19" ht="14.4" x14ac:dyDescent="0.3">
      <c r="J50" s="26"/>
      <c r="R50" s="20" t="s">
        <v>4</v>
      </c>
      <c r="S50" s="3" t="s">
        <v>5</v>
      </c>
    </row>
    <row r="51" spans="10:19" ht="14.4" x14ac:dyDescent="0.3">
      <c r="J51" s="26"/>
      <c r="R51" s="20" t="s">
        <v>4</v>
      </c>
      <c r="S51" s="3" t="s">
        <v>5</v>
      </c>
    </row>
    <row r="52" spans="10:19" ht="14.4" x14ac:dyDescent="0.3">
      <c r="J52" s="26"/>
      <c r="R52" s="20" t="s">
        <v>4</v>
      </c>
      <c r="S52" s="3" t="s">
        <v>5</v>
      </c>
    </row>
    <row r="53" spans="10:19" ht="14.4" x14ac:dyDescent="0.3">
      <c r="J53" s="26"/>
      <c r="R53" s="20" t="s">
        <v>4</v>
      </c>
      <c r="S53" s="3" t="s">
        <v>5</v>
      </c>
    </row>
    <row r="54" spans="10:19" ht="14.4" x14ac:dyDescent="0.3">
      <c r="J54" s="26"/>
      <c r="R54" s="20" t="s">
        <v>4</v>
      </c>
      <c r="S54" s="3" t="s">
        <v>5</v>
      </c>
    </row>
    <row r="55" spans="10:19" ht="14.4" x14ac:dyDescent="0.3">
      <c r="J55" s="26"/>
      <c r="R55" s="20" t="s">
        <v>4</v>
      </c>
      <c r="S55" s="3" t="s">
        <v>5</v>
      </c>
    </row>
    <row r="56" spans="10:19" ht="14.4" x14ac:dyDescent="0.3">
      <c r="J56" s="26"/>
      <c r="R56" s="20" t="s">
        <v>4</v>
      </c>
      <c r="S56" s="3" t="s">
        <v>5</v>
      </c>
    </row>
    <row r="57" spans="10:19" ht="14.4" x14ac:dyDescent="0.3">
      <c r="J57" s="26"/>
      <c r="R57" s="20" t="s">
        <v>4</v>
      </c>
      <c r="S57" s="3" t="s">
        <v>5</v>
      </c>
    </row>
    <row r="58" spans="10:19" ht="14.4" x14ac:dyDescent="0.3">
      <c r="J58" s="26"/>
      <c r="R58" s="20" t="s">
        <v>4</v>
      </c>
      <c r="S58" s="3" t="s">
        <v>5</v>
      </c>
    </row>
    <row r="59" spans="10:19" ht="14.4" x14ac:dyDescent="0.3">
      <c r="J59" s="26"/>
      <c r="R59" s="20" t="s">
        <v>4</v>
      </c>
      <c r="S59" s="3" t="s">
        <v>5</v>
      </c>
    </row>
    <row r="60" spans="10:19" ht="14.4" x14ac:dyDescent="0.3">
      <c r="J60" s="26"/>
      <c r="R60" s="20" t="s">
        <v>4</v>
      </c>
      <c r="S60" s="3" t="s">
        <v>5</v>
      </c>
    </row>
    <row r="61" spans="10:19" ht="14.4" x14ac:dyDescent="0.3">
      <c r="J61" s="26"/>
      <c r="R61" s="20" t="s">
        <v>4</v>
      </c>
      <c r="S61" s="3" t="s">
        <v>5</v>
      </c>
    </row>
    <row r="62" spans="10:19" ht="14.4" x14ac:dyDescent="0.3">
      <c r="J62" s="26"/>
      <c r="R62" s="20" t="s">
        <v>4</v>
      </c>
      <c r="S62" s="3" t="s">
        <v>5</v>
      </c>
    </row>
    <row r="63" spans="10:19" ht="14.4" x14ac:dyDescent="0.3">
      <c r="J63" s="26"/>
      <c r="R63" s="20" t="s">
        <v>4</v>
      </c>
      <c r="S63" s="3" t="s">
        <v>5</v>
      </c>
    </row>
    <row r="64" spans="10:19" ht="14.4" x14ac:dyDescent="0.3">
      <c r="J64" s="26"/>
      <c r="R64" s="20" t="s">
        <v>4</v>
      </c>
      <c r="S64" s="3" t="s">
        <v>5</v>
      </c>
    </row>
    <row r="65" spans="10:19" ht="14.4" x14ac:dyDescent="0.3">
      <c r="J65" s="26"/>
      <c r="R65" s="20" t="s">
        <v>4</v>
      </c>
      <c r="S65" s="3" t="s">
        <v>5</v>
      </c>
    </row>
    <row r="66" spans="10:19" ht="14.4" x14ac:dyDescent="0.3">
      <c r="J66" s="26"/>
      <c r="R66" s="20" t="s">
        <v>4</v>
      </c>
      <c r="S66" s="3" t="s">
        <v>5</v>
      </c>
    </row>
    <row r="67" spans="10:19" ht="14.4" x14ac:dyDescent="0.3">
      <c r="J67" s="26"/>
      <c r="R67" s="20" t="s">
        <v>4</v>
      </c>
      <c r="S67" s="3" t="s">
        <v>5</v>
      </c>
    </row>
    <row r="68" spans="10:19" ht="14.4" x14ac:dyDescent="0.3">
      <c r="J68" s="26"/>
      <c r="R68" s="20" t="s">
        <v>4</v>
      </c>
      <c r="S68" s="3" t="s">
        <v>5</v>
      </c>
    </row>
    <row r="69" spans="10:19" ht="14.4" x14ac:dyDescent="0.3">
      <c r="J69" s="26"/>
      <c r="R69" s="20" t="s">
        <v>4</v>
      </c>
      <c r="S69" s="3" t="s">
        <v>5</v>
      </c>
    </row>
    <row r="70" spans="10:19" ht="14.4" x14ac:dyDescent="0.3">
      <c r="J70" s="26"/>
      <c r="R70" s="20" t="s">
        <v>4</v>
      </c>
      <c r="S70" s="3" t="s">
        <v>5</v>
      </c>
    </row>
    <row r="71" spans="10:19" ht="14.4" x14ac:dyDescent="0.3">
      <c r="J71" s="26"/>
      <c r="R71" s="20" t="s">
        <v>4</v>
      </c>
      <c r="S71" s="3" t="s">
        <v>5</v>
      </c>
    </row>
    <row r="72" spans="10:19" ht="14.4" x14ac:dyDescent="0.3">
      <c r="J72" s="26"/>
      <c r="R72" s="20" t="s">
        <v>4</v>
      </c>
      <c r="S72" s="3" t="s">
        <v>5</v>
      </c>
    </row>
    <row r="73" spans="10:19" ht="14.4" x14ac:dyDescent="0.3">
      <c r="J73" s="26"/>
      <c r="R73" s="20" t="s">
        <v>4</v>
      </c>
      <c r="S73" s="3" t="s">
        <v>5</v>
      </c>
    </row>
    <row r="74" spans="10:19" ht="14.4" x14ac:dyDescent="0.3">
      <c r="J74" s="26"/>
      <c r="R74" s="20" t="s">
        <v>4</v>
      </c>
      <c r="S74" s="3" t="s">
        <v>5</v>
      </c>
    </row>
    <row r="75" spans="10:19" ht="14.4" x14ac:dyDescent="0.3">
      <c r="J75" s="26"/>
      <c r="R75" s="20" t="s">
        <v>4</v>
      </c>
      <c r="S75" s="3" t="s">
        <v>5</v>
      </c>
    </row>
    <row r="76" spans="10:19" ht="14.4" x14ac:dyDescent="0.3">
      <c r="J76" s="26"/>
      <c r="R76" s="20" t="s">
        <v>4</v>
      </c>
      <c r="S76" s="3" t="s">
        <v>5</v>
      </c>
    </row>
    <row r="77" spans="10:19" ht="14.4" x14ac:dyDescent="0.3">
      <c r="J77" s="26"/>
      <c r="R77" s="20" t="s">
        <v>4</v>
      </c>
      <c r="S77" s="3" t="s">
        <v>5</v>
      </c>
    </row>
    <row r="78" spans="10:19" ht="14.4" x14ac:dyDescent="0.3">
      <c r="J78" s="26"/>
      <c r="R78" s="20" t="s">
        <v>4</v>
      </c>
      <c r="S78" s="3" t="s">
        <v>5</v>
      </c>
    </row>
    <row r="79" spans="10:19" ht="14.4" x14ac:dyDescent="0.3">
      <c r="J79" s="26"/>
      <c r="R79" s="20" t="s">
        <v>4</v>
      </c>
      <c r="S79" s="3" t="s">
        <v>5</v>
      </c>
    </row>
    <row r="80" spans="10:19" ht="14.4" x14ac:dyDescent="0.3">
      <c r="J80" s="26"/>
      <c r="R80" s="20" t="s">
        <v>4</v>
      </c>
      <c r="S80" s="3" t="s">
        <v>5</v>
      </c>
    </row>
    <row r="81" spans="10:19" ht="14.4" x14ac:dyDescent="0.3">
      <c r="J81" s="26"/>
      <c r="R81" s="20" t="s">
        <v>4</v>
      </c>
      <c r="S81" s="3" t="s">
        <v>5</v>
      </c>
    </row>
    <row r="82" spans="10:19" ht="14.4" x14ac:dyDescent="0.3">
      <c r="J82" s="26"/>
      <c r="R82" s="20" t="s">
        <v>4</v>
      </c>
      <c r="S82" s="3" t="s">
        <v>5</v>
      </c>
    </row>
    <row r="83" spans="10:19" ht="14.4" x14ac:dyDescent="0.3">
      <c r="J83" s="26"/>
      <c r="R83" s="20" t="s">
        <v>4</v>
      </c>
      <c r="S83" s="3" t="s">
        <v>5</v>
      </c>
    </row>
    <row r="84" spans="10:19" ht="14.4" x14ac:dyDescent="0.3">
      <c r="J84" s="26"/>
      <c r="R84" s="20" t="s">
        <v>4</v>
      </c>
      <c r="S84" s="3" t="s">
        <v>5</v>
      </c>
    </row>
    <row r="85" spans="10:19" ht="14.4" x14ac:dyDescent="0.3">
      <c r="J85" s="26"/>
      <c r="R85" s="20" t="s">
        <v>4</v>
      </c>
      <c r="S85" s="3" t="s">
        <v>5</v>
      </c>
    </row>
    <row r="86" spans="10:19" ht="14.4" x14ac:dyDescent="0.3">
      <c r="J86" s="26"/>
      <c r="R86" s="20" t="s">
        <v>4</v>
      </c>
      <c r="S86" s="3" t="s">
        <v>5</v>
      </c>
    </row>
    <row r="87" spans="10:19" ht="14.4" x14ac:dyDescent="0.3">
      <c r="J87" s="26"/>
      <c r="R87" s="20" t="s">
        <v>4</v>
      </c>
      <c r="S87" s="3" t="s">
        <v>5</v>
      </c>
    </row>
    <row r="88" spans="10:19" ht="14.4" x14ac:dyDescent="0.3">
      <c r="J88" s="26"/>
      <c r="R88" s="20" t="s">
        <v>4</v>
      </c>
      <c r="S88" s="3" t="s">
        <v>5</v>
      </c>
    </row>
    <row r="89" spans="10:19" ht="14.4" x14ac:dyDescent="0.3">
      <c r="J89" s="26"/>
      <c r="R89" s="20" t="s">
        <v>4</v>
      </c>
      <c r="S89" s="3" t="s">
        <v>5</v>
      </c>
    </row>
    <row r="90" spans="10:19" ht="14.4" x14ac:dyDescent="0.3">
      <c r="J90" s="26"/>
      <c r="R90" s="20" t="s">
        <v>4</v>
      </c>
      <c r="S90" s="3" t="s">
        <v>5</v>
      </c>
    </row>
    <row r="91" spans="10:19" ht="14.4" x14ac:dyDescent="0.3">
      <c r="J91" s="26"/>
      <c r="R91" s="20" t="s">
        <v>4</v>
      </c>
      <c r="S91" s="3" t="s">
        <v>5</v>
      </c>
    </row>
    <row r="92" spans="10:19" ht="14.4" x14ac:dyDescent="0.3">
      <c r="J92" s="26"/>
      <c r="R92" s="20" t="s">
        <v>4</v>
      </c>
      <c r="S92" s="3" t="s">
        <v>5</v>
      </c>
    </row>
    <row r="93" spans="10:19" ht="14.4" x14ac:dyDescent="0.3">
      <c r="J93" s="26"/>
      <c r="R93" s="20" t="s">
        <v>4</v>
      </c>
      <c r="S93" s="3" t="s">
        <v>5</v>
      </c>
    </row>
    <row r="94" spans="10:19" ht="14.4" x14ac:dyDescent="0.3">
      <c r="J94" s="26"/>
      <c r="R94" s="20" t="s">
        <v>4</v>
      </c>
      <c r="S94" s="3" t="s">
        <v>5</v>
      </c>
    </row>
    <row r="95" spans="10:19" ht="14.4" x14ac:dyDescent="0.3">
      <c r="J95" s="26"/>
      <c r="R95" s="20" t="s">
        <v>4</v>
      </c>
      <c r="S95" s="3" t="s">
        <v>5</v>
      </c>
    </row>
    <row r="96" spans="10:19" ht="14.4" x14ac:dyDescent="0.3">
      <c r="J96" s="26"/>
      <c r="R96" s="20" t="s">
        <v>4</v>
      </c>
      <c r="S96" s="3" t="s">
        <v>5</v>
      </c>
    </row>
    <row r="97" spans="10:19" ht="14.4" x14ac:dyDescent="0.3">
      <c r="J97" s="26"/>
      <c r="R97" s="20" t="s">
        <v>4</v>
      </c>
      <c r="S97" s="3" t="s">
        <v>5</v>
      </c>
    </row>
    <row r="98" spans="10:19" ht="14.4" x14ac:dyDescent="0.3">
      <c r="J98" s="26"/>
      <c r="R98" s="20" t="s">
        <v>4</v>
      </c>
      <c r="S98" s="3" t="s">
        <v>5</v>
      </c>
    </row>
    <row r="99" spans="10:19" ht="14.4" x14ac:dyDescent="0.3">
      <c r="J99" s="26"/>
      <c r="R99" s="20" t="s">
        <v>4</v>
      </c>
      <c r="S99" s="3" t="s">
        <v>5</v>
      </c>
    </row>
    <row r="100" spans="10:19" ht="14.4" x14ac:dyDescent="0.3">
      <c r="J100" s="26"/>
      <c r="R100" s="20" t="s">
        <v>4</v>
      </c>
      <c r="S100" s="3" t="s">
        <v>5</v>
      </c>
    </row>
    <row r="101" spans="10:19" ht="14.4" x14ac:dyDescent="0.3">
      <c r="J101" s="26"/>
      <c r="R101" s="20" t="s">
        <v>4</v>
      </c>
      <c r="S101" s="3" t="s">
        <v>5</v>
      </c>
    </row>
    <row r="102" spans="10:19" ht="14.4" x14ac:dyDescent="0.3">
      <c r="J102" s="26"/>
      <c r="R102" s="20" t="s">
        <v>4</v>
      </c>
      <c r="S102" s="3" t="s">
        <v>5</v>
      </c>
    </row>
    <row r="103" spans="10:19" ht="14.4" x14ac:dyDescent="0.3">
      <c r="J103" s="26"/>
      <c r="R103" s="20" t="s">
        <v>4</v>
      </c>
      <c r="S103" s="3" t="s">
        <v>5</v>
      </c>
    </row>
    <row r="104" spans="10:19" ht="14.4" x14ac:dyDescent="0.3">
      <c r="J104" s="26"/>
      <c r="R104" s="20" t="s">
        <v>4</v>
      </c>
      <c r="S104" s="3" t="s">
        <v>5</v>
      </c>
    </row>
    <row r="105" spans="10:19" ht="14.4" x14ac:dyDescent="0.3">
      <c r="J105" s="26"/>
      <c r="R105" s="20" t="s">
        <v>4</v>
      </c>
      <c r="S105" s="3" t="s">
        <v>5</v>
      </c>
    </row>
    <row r="106" spans="10:19" ht="14.4" x14ac:dyDescent="0.3">
      <c r="J106" s="26"/>
      <c r="R106" s="20" t="s">
        <v>4</v>
      </c>
      <c r="S106" s="3" t="s">
        <v>5</v>
      </c>
    </row>
    <row r="107" spans="10:19" ht="14.4" x14ac:dyDescent="0.3">
      <c r="J107" s="26"/>
      <c r="R107" s="20" t="s">
        <v>4</v>
      </c>
      <c r="S107" s="3" t="s">
        <v>5</v>
      </c>
    </row>
    <row r="108" spans="10:19" ht="14.4" x14ac:dyDescent="0.3">
      <c r="J108" s="26"/>
      <c r="R108" s="20" t="s">
        <v>4</v>
      </c>
      <c r="S108" s="3" t="s">
        <v>5</v>
      </c>
    </row>
    <row r="109" spans="10:19" ht="14.4" x14ac:dyDescent="0.3">
      <c r="J109" s="26"/>
      <c r="R109" s="20" t="s">
        <v>4</v>
      </c>
      <c r="S109" s="3" t="s">
        <v>5</v>
      </c>
    </row>
    <row r="110" spans="10:19" ht="14.4" x14ac:dyDescent="0.3">
      <c r="J110" s="26"/>
      <c r="R110" s="20" t="s">
        <v>4</v>
      </c>
      <c r="S110" s="3" t="s">
        <v>5</v>
      </c>
    </row>
    <row r="111" spans="10:19" ht="14.4" x14ac:dyDescent="0.3">
      <c r="J111" s="26"/>
      <c r="R111" s="20" t="s">
        <v>4</v>
      </c>
      <c r="S111" s="3" t="s">
        <v>5</v>
      </c>
    </row>
    <row r="112" spans="10:19" ht="14.4" x14ac:dyDescent="0.3">
      <c r="J112" s="26"/>
      <c r="R112" s="20" t="s">
        <v>4</v>
      </c>
      <c r="S112" s="3" t="s">
        <v>5</v>
      </c>
    </row>
    <row r="113" spans="10:19" ht="14.4" x14ac:dyDescent="0.3">
      <c r="J113" s="26"/>
      <c r="R113" s="20" t="s">
        <v>4</v>
      </c>
      <c r="S113" s="3" t="s">
        <v>5</v>
      </c>
    </row>
    <row r="114" spans="10:19" ht="14.4" x14ac:dyDescent="0.3">
      <c r="J114" s="26"/>
      <c r="R114" s="20" t="s">
        <v>4</v>
      </c>
      <c r="S114" s="3" t="s">
        <v>5</v>
      </c>
    </row>
    <row r="115" spans="10:19" ht="14.4" x14ac:dyDescent="0.3">
      <c r="J115" s="26"/>
      <c r="R115" s="20" t="s">
        <v>4</v>
      </c>
      <c r="S115" s="3" t="s">
        <v>5</v>
      </c>
    </row>
    <row r="116" spans="10:19" ht="14.4" x14ac:dyDescent="0.3">
      <c r="J116" s="26"/>
      <c r="R116" s="20" t="s">
        <v>4</v>
      </c>
      <c r="S116" s="3" t="s">
        <v>5</v>
      </c>
    </row>
    <row r="117" spans="10:19" ht="14.4" x14ac:dyDescent="0.3">
      <c r="J117" s="26"/>
      <c r="R117" s="20" t="s">
        <v>4</v>
      </c>
      <c r="S117" s="3" t="s">
        <v>5</v>
      </c>
    </row>
    <row r="118" spans="10:19" ht="14.4" x14ac:dyDescent="0.3">
      <c r="J118" s="26"/>
      <c r="R118" s="20" t="s">
        <v>4</v>
      </c>
      <c r="S118" s="3" t="s">
        <v>5</v>
      </c>
    </row>
    <row r="119" spans="10:19" ht="14.4" x14ac:dyDescent="0.3">
      <c r="J119" s="26"/>
      <c r="R119" s="20" t="s">
        <v>4</v>
      </c>
      <c r="S119" s="3" t="s">
        <v>5</v>
      </c>
    </row>
    <row r="120" spans="10:19" ht="14.4" x14ac:dyDescent="0.3">
      <c r="J120" s="26"/>
      <c r="R120" s="20" t="s">
        <v>4</v>
      </c>
      <c r="S120" s="3" t="s">
        <v>5</v>
      </c>
    </row>
    <row r="121" spans="10:19" ht="14.4" x14ac:dyDescent="0.3">
      <c r="J121" s="26"/>
      <c r="R121" s="20" t="s">
        <v>4</v>
      </c>
      <c r="S121" s="3" t="s">
        <v>5</v>
      </c>
    </row>
    <row r="122" spans="10:19" ht="14.4" x14ac:dyDescent="0.3">
      <c r="J122" s="26"/>
      <c r="R122" s="20" t="s">
        <v>4</v>
      </c>
      <c r="S122" s="3" t="s">
        <v>5</v>
      </c>
    </row>
    <row r="123" spans="10:19" ht="14.4" x14ac:dyDescent="0.3">
      <c r="J123" s="26"/>
      <c r="R123" s="20" t="s">
        <v>4</v>
      </c>
      <c r="S123" s="3" t="s">
        <v>5</v>
      </c>
    </row>
    <row r="124" spans="10:19" ht="14.4" x14ac:dyDescent="0.3">
      <c r="J124" s="26"/>
      <c r="R124" s="20" t="s">
        <v>4</v>
      </c>
      <c r="S124" s="3" t="s">
        <v>5</v>
      </c>
    </row>
    <row r="125" spans="10:19" ht="14.4" x14ac:dyDescent="0.3">
      <c r="J125" s="26"/>
      <c r="R125" s="20" t="s">
        <v>4</v>
      </c>
      <c r="S125" s="3" t="s">
        <v>5</v>
      </c>
    </row>
    <row r="126" spans="10:19" ht="14.4" x14ac:dyDescent="0.3">
      <c r="J126" s="26"/>
      <c r="R126" s="20" t="s">
        <v>4</v>
      </c>
      <c r="S126" s="3" t="s">
        <v>5</v>
      </c>
    </row>
    <row r="127" spans="10:19" ht="14.4" x14ac:dyDescent="0.3">
      <c r="J127" s="26"/>
      <c r="R127" s="20" t="s">
        <v>4</v>
      </c>
      <c r="S127" s="3" t="s">
        <v>5</v>
      </c>
    </row>
    <row r="128" spans="10:19" ht="14.4" x14ac:dyDescent="0.3">
      <c r="J128" s="26"/>
      <c r="R128" s="20" t="s">
        <v>4</v>
      </c>
      <c r="S128" s="3" t="s">
        <v>5</v>
      </c>
    </row>
    <row r="129" spans="10:19" ht="14.4" x14ac:dyDescent="0.3">
      <c r="J129" s="26"/>
      <c r="R129" s="20" t="s">
        <v>4</v>
      </c>
      <c r="S129" s="3" t="s">
        <v>5</v>
      </c>
    </row>
    <row r="130" spans="10:19" ht="14.4" x14ac:dyDescent="0.3">
      <c r="J130" s="26"/>
      <c r="R130" s="20" t="s">
        <v>4</v>
      </c>
      <c r="S130" s="3" t="s">
        <v>5</v>
      </c>
    </row>
    <row r="131" spans="10:19" ht="14.4" x14ac:dyDescent="0.3">
      <c r="J131" s="26"/>
      <c r="R131" s="20" t="s">
        <v>4</v>
      </c>
      <c r="S131" s="3" t="s">
        <v>5</v>
      </c>
    </row>
    <row r="132" spans="10:19" ht="14.4" x14ac:dyDescent="0.3">
      <c r="J132" s="26"/>
      <c r="R132" s="20" t="s">
        <v>4</v>
      </c>
      <c r="S132" s="3" t="s">
        <v>5</v>
      </c>
    </row>
    <row r="133" spans="10:19" ht="14.4" x14ac:dyDescent="0.3">
      <c r="J133" s="26"/>
      <c r="R133" s="20" t="s">
        <v>4</v>
      </c>
      <c r="S133" s="3" t="s">
        <v>5</v>
      </c>
    </row>
    <row r="134" spans="10:19" ht="14.4" x14ac:dyDescent="0.3">
      <c r="J134" s="26"/>
      <c r="R134" s="20" t="s">
        <v>4</v>
      </c>
      <c r="S134" s="3" t="s">
        <v>5</v>
      </c>
    </row>
    <row r="135" spans="10:19" ht="14.4" x14ac:dyDescent="0.3">
      <c r="J135" s="26"/>
      <c r="R135" s="20" t="s">
        <v>4</v>
      </c>
      <c r="S135" s="3" t="s">
        <v>5</v>
      </c>
    </row>
    <row r="136" spans="10:19" ht="14.4" x14ac:dyDescent="0.3">
      <c r="J136" s="26"/>
      <c r="R136" s="20" t="s">
        <v>4</v>
      </c>
      <c r="S136" s="3" t="s">
        <v>5</v>
      </c>
    </row>
    <row r="137" spans="10:19" ht="14.4" x14ac:dyDescent="0.3">
      <c r="J137" s="26"/>
      <c r="R137" s="20" t="s">
        <v>4</v>
      </c>
      <c r="S137" s="3" t="s">
        <v>5</v>
      </c>
    </row>
    <row r="138" spans="10:19" ht="14.4" x14ac:dyDescent="0.3">
      <c r="J138" s="26"/>
      <c r="R138" s="20" t="s">
        <v>4</v>
      </c>
      <c r="S138" s="3" t="s">
        <v>5</v>
      </c>
    </row>
    <row r="139" spans="10:19" ht="14.4" x14ac:dyDescent="0.3">
      <c r="J139" s="26"/>
      <c r="R139" s="20" t="s">
        <v>4</v>
      </c>
      <c r="S139" s="3" t="s">
        <v>5</v>
      </c>
    </row>
    <row r="140" spans="10:19" ht="14.4" x14ac:dyDescent="0.3">
      <c r="J140" s="26"/>
      <c r="R140" s="20" t="s">
        <v>4</v>
      </c>
      <c r="S140" s="3" t="s">
        <v>5</v>
      </c>
    </row>
    <row r="141" spans="10:19" ht="14.4" x14ac:dyDescent="0.3">
      <c r="J141" s="26"/>
      <c r="R141" s="20" t="s">
        <v>4</v>
      </c>
      <c r="S141" s="3" t="s">
        <v>5</v>
      </c>
    </row>
    <row r="142" spans="10:19" ht="14.4" x14ac:dyDescent="0.3">
      <c r="J142" s="26"/>
      <c r="R142" s="20" t="s">
        <v>4</v>
      </c>
      <c r="S142" s="3" t="s">
        <v>5</v>
      </c>
    </row>
    <row r="143" spans="10:19" ht="14.4" x14ac:dyDescent="0.3">
      <c r="J143" s="26"/>
      <c r="R143" s="20" t="s">
        <v>4</v>
      </c>
      <c r="S143" s="3" t="s">
        <v>5</v>
      </c>
    </row>
    <row r="144" spans="10:19" ht="14.4" x14ac:dyDescent="0.3">
      <c r="J144" s="26"/>
      <c r="R144" s="20" t="s">
        <v>4</v>
      </c>
      <c r="S144" s="3" t="s">
        <v>5</v>
      </c>
    </row>
    <row r="145" spans="10:19" ht="14.4" x14ac:dyDescent="0.3">
      <c r="J145" s="26"/>
      <c r="R145" s="20" t="s">
        <v>4</v>
      </c>
      <c r="S145" s="3" t="s">
        <v>5</v>
      </c>
    </row>
    <row r="146" spans="10:19" ht="14.4" x14ac:dyDescent="0.3">
      <c r="J146" s="26"/>
      <c r="R146" s="20" t="s">
        <v>4</v>
      </c>
      <c r="S146" s="3" t="s">
        <v>5</v>
      </c>
    </row>
    <row r="147" spans="10:19" ht="14.4" x14ac:dyDescent="0.3">
      <c r="J147" s="26"/>
      <c r="R147" s="20" t="s">
        <v>4</v>
      </c>
      <c r="S147" s="3" t="s">
        <v>5</v>
      </c>
    </row>
    <row r="148" spans="10:19" ht="14.4" x14ac:dyDescent="0.3">
      <c r="J148" s="26"/>
      <c r="R148" s="20" t="s">
        <v>4</v>
      </c>
      <c r="S148" s="3" t="s">
        <v>5</v>
      </c>
    </row>
    <row r="149" spans="10:19" ht="14.4" x14ac:dyDescent="0.3">
      <c r="J149" s="26"/>
      <c r="R149" s="20" t="s">
        <v>4</v>
      </c>
      <c r="S149" s="3" t="s">
        <v>5</v>
      </c>
    </row>
    <row r="150" spans="10:19" ht="14.4" x14ac:dyDescent="0.3">
      <c r="J150" s="26"/>
      <c r="R150" s="20" t="s">
        <v>4</v>
      </c>
      <c r="S150" s="3" t="s">
        <v>5</v>
      </c>
    </row>
    <row r="151" spans="10:19" ht="14.4" x14ac:dyDescent="0.3">
      <c r="J151" s="26"/>
      <c r="R151" s="20" t="s">
        <v>4</v>
      </c>
      <c r="S151" s="3" t="s">
        <v>5</v>
      </c>
    </row>
    <row r="152" spans="10:19" ht="14.4" x14ac:dyDescent="0.3">
      <c r="J152" s="26"/>
      <c r="R152" s="20" t="s">
        <v>4</v>
      </c>
      <c r="S152" s="3" t="s">
        <v>5</v>
      </c>
    </row>
    <row r="153" spans="10:19" ht="14.4" x14ac:dyDescent="0.3">
      <c r="J153" s="26"/>
      <c r="R153" s="20" t="s">
        <v>4</v>
      </c>
      <c r="S153" s="3" t="s">
        <v>5</v>
      </c>
    </row>
    <row r="154" spans="10:19" ht="14.4" x14ac:dyDescent="0.3">
      <c r="J154" s="26"/>
      <c r="R154" s="20" t="s">
        <v>4</v>
      </c>
      <c r="S154" s="3" t="s">
        <v>5</v>
      </c>
    </row>
    <row r="155" spans="10:19" ht="14.4" x14ac:dyDescent="0.3">
      <c r="J155" s="26"/>
      <c r="R155" s="20" t="s">
        <v>4</v>
      </c>
      <c r="S155" s="3" t="s">
        <v>5</v>
      </c>
    </row>
    <row r="156" spans="10:19" ht="14.4" x14ac:dyDescent="0.3">
      <c r="J156" s="26"/>
      <c r="R156" s="20" t="s">
        <v>4</v>
      </c>
      <c r="S156" s="3" t="s">
        <v>5</v>
      </c>
    </row>
    <row r="157" spans="10:19" ht="14.4" x14ac:dyDescent="0.3">
      <c r="J157" s="26"/>
      <c r="R157" s="20" t="s">
        <v>4</v>
      </c>
      <c r="S157" s="3" t="s">
        <v>5</v>
      </c>
    </row>
    <row r="158" spans="10:19" ht="14.4" x14ac:dyDescent="0.3">
      <c r="J158" s="26"/>
      <c r="R158" s="20" t="s">
        <v>4</v>
      </c>
      <c r="S158" s="3" t="s">
        <v>5</v>
      </c>
    </row>
    <row r="159" spans="10:19" ht="14.4" x14ac:dyDescent="0.3">
      <c r="J159" s="26"/>
      <c r="R159" s="20" t="s">
        <v>4</v>
      </c>
      <c r="S159" s="3" t="s">
        <v>5</v>
      </c>
    </row>
    <row r="160" spans="10:19" ht="14.4" x14ac:dyDescent="0.3">
      <c r="J160" s="26"/>
      <c r="R160" s="20" t="s">
        <v>4</v>
      </c>
      <c r="S160" s="3" t="s">
        <v>5</v>
      </c>
    </row>
    <row r="161" spans="10:19" ht="14.4" x14ac:dyDescent="0.3">
      <c r="J161" s="26"/>
      <c r="R161" s="20" t="s">
        <v>4</v>
      </c>
      <c r="S161" s="3" t="s">
        <v>5</v>
      </c>
    </row>
    <row r="162" spans="10:19" ht="14.4" x14ac:dyDescent="0.3">
      <c r="J162" s="26"/>
      <c r="R162" s="20" t="s">
        <v>4</v>
      </c>
      <c r="S162" s="3" t="s">
        <v>5</v>
      </c>
    </row>
    <row r="163" spans="10:19" ht="14.4" x14ac:dyDescent="0.3">
      <c r="J163" s="26"/>
      <c r="R163" s="20" t="s">
        <v>4</v>
      </c>
      <c r="S163" s="3" t="s">
        <v>5</v>
      </c>
    </row>
    <row r="164" spans="10:19" ht="14.4" x14ac:dyDescent="0.3">
      <c r="J164" s="26"/>
      <c r="R164" s="20" t="s">
        <v>4</v>
      </c>
      <c r="S164" s="3" t="s">
        <v>5</v>
      </c>
    </row>
    <row r="165" spans="10:19" ht="14.4" x14ac:dyDescent="0.3">
      <c r="J165" s="26"/>
      <c r="R165" s="20" t="s">
        <v>4</v>
      </c>
      <c r="S165" s="3" t="s">
        <v>5</v>
      </c>
    </row>
    <row r="166" spans="10:19" ht="14.4" x14ac:dyDescent="0.3">
      <c r="J166" s="26"/>
      <c r="R166" s="20" t="s">
        <v>4</v>
      </c>
      <c r="S166" s="3" t="s">
        <v>5</v>
      </c>
    </row>
    <row r="167" spans="10:19" ht="14.4" x14ac:dyDescent="0.3">
      <c r="J167" s="26"/>
      <c r="R167" s="20" t="s">
        <v>4</v>
      </c>
      <c r="S167" s="3" t="s">
        <v>5</v>
      </c>
    </row>
    <row r="168" spans="10:19" ht="14.4" x14ac:dyDescent="0.3">
      <c r="J168" s="26"/>
      <c r="R168" s="20" t="s">
        <v>4</v>
      </c>
      <c r="S168" s="3" t="s">
        <v>5</v>
      </c>
    </row>
    <row r="169" spans="10:19" x14ac:dyDescent="0.2">
      <c r="R169" s="20" t="s">
        <v>4</v>
      </c>
      <c r="S169" s="3" t="s">
        <v>5</v>
      </c>
    </row>
    <row r="170" spans="10:19" x14ac:dyDescent="0.2">
      <c r="R170" s="20" t="s">
        <v>4</v>
      </c>
      <c r="S170" s="3" t="s">
        <v>5</v>
      </c>
    </row>
    <row r="171" spans="10:19" x14ac:dyDescent="0.2">
      <c r="R171" s="20" t="s">
        <v>4</v>
      </c>
      <c r="S171" s="3" t="s">
        <v>5</v>
      </c>
    </row>
    <row r="172" spans="10:19" x14ac:dyDescent="0.2">
      <c r="R172" s="20" t="s">
        <v>4</v>
      </c>
      <c r="S172" s="3" t="s">
        <v>5</v>
      </c>
    </row>
    <row r="173" spans="10:19" x14ac:dyDescent="0.2">
      <c r="R173" s="20" t="s">
        <v>4</v>
      </c>
      <c r="S173" s="3" t="s">
        <v>5</v>
      </c>
    </row>
    <row r="174" spans="10:19" x14ac:dyDescent="0.2">
      <c r="R174" s="20" t="s">
        <v>4</v>
      </c>
      <c r="S174" s="3" t="s">
        <v>5</v>
      </c>
    </row>
    <row r="175" spans="10:19" x14ac:dyDescent="0.2">
      <c r="R175" s="20" t="s">
        <v>4</v>
      </c>
      <c r="S175" s="3" t="s">
        <v>5</v>
      </c>
    </row>
    <row r="176" spans="10:19" x14ac:dyDescent="0.2">
      <c r="R176" s="20" t="s">
        <v>4</v>
      </c>
      <c r="S176" s="3" t="s">
        <v>5</v>
      </c>
    </row>
    <row r="177" spans="18:19" x14ac:dyDescent="0.2">
      <c r="R177" s="20" t="s">
        <v>4</v>
      </c>
      <c r="S177" s="3" t="s">
        <v>5</v>
      </c>
    </row>
    <row r="178" spans="18:19" x14ac:dyDescent="0.2">
      <c r="R178" s="20" t="s">
        <v>4</v>
      </c>
      <c r="S178" s="3" t="s">
        <v>5</v>
      </c>
    </row>
    <row r="179" spans="18:19" x14ac:dyDescent="0.2">
      <c r="R179" s="20" t="s">
        <v>4</v>
      </c>
      <c r="S179" s="3" t="s">
        <v>5</v>
      </c>
    </row>
    <row r="180" spans="18:19" x14ac:dyDescent="0.2">
      <c r="R180" s="20" t="s">
        <v>4</v>
      </c>
      <c r="S180" s="3" t="s">
        <v>5</v>
      </c>
    </row>
    <row r="181" spans="18:19" x14ac:dyDescent="0.2">
      <c r="R181" s="20" t="s">
        <v>4</v>
      </c>
      <c r="S181" s="3" t="s">
        <v>5</v>
      </c>
    </row>
    <row r="182" spans="18:19" x14ac:dyDescent="0.2">
      <c r="R182" s="20" t="s">
        <v>4</v>
      </c>
      <c r="S182" s="3" t="s">
        <v>5</v>
      </c>
    </row>
    <row r="183" spans="18:19" x14ac:dyDescent="0.2">
      <c r="R183" s="20" t="s">
        <v>4</v>
      </c>
      <c r="S183" s="3" t="s">
        <v>5</v>
      </c>
    </row>
    <row r="184" spans="18:19" x14ac:dyDescent="0.2">
      <c r="R184" s="20" t="s">
        <v>4</v>
      </c>
      <c r="S184" s="3" t="s">
        <v>5</v>
      </c>
    </row>
    <row r="185" spans="18:19" x14ac:dyDescent="0.2">
      <c r="R185" s="20" t="s">
        <v>4</v>
      </c>
      <c r="S185" s="3" t="s">
        <v>5</v>
      </c>
    </row>
    <row r="186" spans="18:19" x14ac:dyDescent="0.2">
      <c r="R186" s="20" t="s">
        <v>4</v>
      </c>
      <c r="S186" s="3" t="s">
        <v>5</v>
      </c>
    </row>
    <row r="187" spans="18:19" x14ac:dyDescent="0.2">
      <c r="R187" s="20" t="s">
        <v>4</v>
      </c>
      <c r="S187" s="3" t="s">
        <v>5</v>
      </c>
    </row>
    <row r="188" spans="18:19" x14ac:dyDescent="0.2">
      <c r="R188" s="20" t="s">
        <v>4</v>
      </c>
      <c r="S188" s="3" t="s">
        <v>5</v>
      </c>
    </row>
    <row r="189" spans="18:19" x14ac:dyDescent="0.2">
      <c r="R189" s="20" t="s">
        <v>4</v>
      </c>
      <c r="S189" s="3" t="s">
        <v>5</v>
      </c>
    </row>
    <row r="190" spans="18:19" x14ac:dyDescent="0.2">
      <c r="R190" s="20" t="s">
        <v>4</v>
      </c>
      <c r="S190" s="3" t="s">
        <v>5</v>
      </c>
    </row>
    <row r="191" spans="18:19" x14ac:dyDescent="0.2">
      <c r="R191" s="20" t="s">
        <v>4</v>
      </c>
      <c r="S191" s="3" t="s">
        <v>5</v>
      </c>
    </row>
    <row r="192" spans="18:19" x14ac:dyDescent="0.2">
      <c r="R192" s="20" t="s">
        <v>4</v>
      </c>
      <c r="S192" s="3" t="s">
        <v>5</v>
      </c>
    </row>
    <row r="193" spans="18:19" x14ac:dyDescent="0.2">
      <c r="R193" s="20" t="s">
        <v>4</v>
      </c>
      <c r="S193" s="3" t="s">
        <v>5</v>
      </c>
    </row>
    <row r="194" spans="18:19" x14ac:dyDescent="0.2">
      <c r="R194" s="20" t="s">
        <v>4</v>
      </c>
      <c r="S194" s="3" t="s">
        <v>5</v>
      </c>
    </row>
    <row r="195" spans="18:19" x14ac:dyDescent="0.2">
      <c r="R195" s="20" t="s">
        <v>4</v>
      </c>
      <c r="S195" s="3" t="s">
        <v>5</v>
      </c>
    </row>
    <row r="196" spans="18:19" x14ac:dyDescent="0.2">
      <c r="R196" s="20" t="s">
        <v>4</v>
      </c>
      <c r="S196" s="3" t="s">
        <v>5</v>
      </c>
    </row>
    <row r="197" spans="18:19" x14ac:dyDescent="0.2">
      <c r="R197" s="16"/>
    </row>
    <row r="198" spans="18:19" x14ac:dyDescent="0.2">
      <c r="R198" s="16"/>
    </row>
    <row r="199" spans="18:19" x14ac:dyDescent="0.2">
      <c r="R199" s="16"/>
    </row>
    <row r="200" spans="18:19" x14ac:dyDescent="0.2">
      <c r="R200" s="16"/>
    </row>
    <row r="201" spans="18:19" x14ac:dyDescent="0.2">
      <c r="R201" s="16"/>
    </row>
    <row r="202" spans="18:19" x14ac:dyDescent="0.2">
      <c r="R202" s="16"/>
    </row>
    <row r="203" spans="18:19" x14ac:dyDescent="0.2">
      <c r="R203" s="16"/>
    </row>
    <row r="204" spans="18:19" x14ac:dyDescent="0.2">
      <c r="R204" s="16"/>
    </row>
    <row r="205" spans="18:19" x14ac:dyDescent="0.2">
      <c r="R205" s="16"/>
    </row>
    <row r="206" spans="18:19" x14ac:dyDescent="0.2">
      <c r="R206" s="16"/>
    </row>
    <row r="207" spans="18:19" x14ac:dyDescent="0.2">
      <c r="R207" s="16"/>
    </row>
    <row r="208" spans="18:19" x14ac:dyDescent="0.2">
      <c r="R208" s="16"/>
    </row>
    <row r="209" spans="18:18" x14ac:dyDescent="0.2">
      <c r="R209" s="16"/>
    </row>
    <row r="210" spans="18:18" x14ac:dyDescent="0.2">
      <c r="R210" s="16"/>
    </row>
    <row r="211" spans="18:18" x14ac:dyDescent="0.2">
      <c r="R211" s="16"/>
    </row>
    <row r="212" spans="18:18" x14ac:dyDescent="0.2">
      <c r="R212" s="16"/>
    </row>
    <row r="213" spans="18:18" x14ac:dyDescent="0.2">
      <c r="R213" s="16"/>
    </row>
    <row r="214" spans="18:18" x14ac:dyDescent="0.2">
      <c r="R214" s="16"/>
    </row>
    <row r="215" spans="18:18" x14ac:dyDescent="0.2">
      <c r="R215" s="16"/>
    </row>
    <row r="216" spans="18:18" x14ac:dyDescent="0.2">
      <c r="R216" s="16"/>
    </row>
    <row r="217" spans="18:18" x14ac:dyDescent="0.2">
      <c r="R217" s="16"/>
    </row>
    <row r="218" spans="18:18" x14ac:dyDescent="0.2">
      <c r="R218" s="16"/>
    </row>
    <row r="219" spans="18:18" x14ac:dyDescent="0.2">
      <c r="R219" s="16"/>
    </row>
    <row r="220" spans="18:18" x14ac:dyDescent="0.2">
      <c r="R220" s="16"/>
    </row>
    <row r="221" spans="18:18" x14ac:dyDescent="0.2">
      <c r="R221" s="16"/>
    </row>
    <row r="222" spans="18:18" x14ac:dyDescent="0.2">
      <c r="R222" s="16"/>
    </row>
    <row r="223" spans="18:18" x14ac:dyDescent="0.2">
      <c r="R223" s="16"/>
    </row>
    <row r="224" spans="18:18" x14ac:dyDescent="0.2">
      <c r="R224" s="16"/>
    </row>
    <row r="225" spans="18:18" x14ac:dyDescent="0.2">
      <c r="R225" s="16"/>
    </row>
    <row r="226" spans="18:18" x14ac:dyDescent="0.2">
      <c r="R226" s="16"/>
    </row>
    <row r="227" spans="18:18" x14ac:dyDescent="0.2">
      <c r="R227" s="16"/>
    </row>
    <row r="228" spans="18:18" x14ac:dyDescent="0.2">
      <c r="R228" s="16"/>
    </row>
    <row r="229" spans="18:18" x14ac:dyDescent="0.2">
      <c r="R229" s="16"/>
    </row>
    <row r="230" spans="18:18" x14ac:dyDescent="0.2">
      <c r="R230" s="16"/>
    </row>
    <row r="231" spans="18:18" x14ac:dyDescent="0.2">
      <c r="R231" s="16"/>
    </row>
    <row r="232" spans="18:18" x14ac:dyDescent="0.2">
      <c r="R232" s="16"/>
    </row>
    <row r="233" spans="18:18" x14ac:dyDescent="0.2">
      <c r="R233" s="16"/>
    </row>
    <row r="234" spans="18:18" x14ac:dyDescent="0.2">
      <c r="R234" s="16"/>
    </row>
    <row r="235" spans="18:18" x14ac:dyDescent="0.2">
      <c r="R235" s="16"/>
    </row>
    <row r="236" spans="18:18" x14ac:dyDescent="0.2">
      <c r="R236" s="16"/>
    </row>
    <row r="237" spans="18:18" x14ac:dyDescent="0.2">
      <c r="R237" s="16"/>
    </row>
    <row r="238" spans="18:18" x14ac:dyDescent="0.2">
      <c r="R238" s="16"/>
    </row>
  </sheetData>
  <sortState xmlns:xlrd2="http://schemas.microsoft.com/office/spreadsheetml/2017/richdata2" ref="R2:S239">
    <sortCondition ref="S1:S239"/>
  </sortState>
  <dataValidations count="2">
    <dataValidation allowBlank="1" showErrorMessage="1" sqref="B1:B2" xr:uid="{4B4E6C63-D988-4F6E-BE07-7FD3006F6FBD}"/>
    <dataValidation type="list" allowBlank="1" showErrorMessage="1" sqref="R2:R39 R41:R238" xr:uid="{7AFB6E67-363C-47B8-99FA-79493B194801}">
      <formula1>"Продаден,Лесно продаваем,Нормално продаваем,Трудно продаваем"</formula1>
    </dataValidation>
  </dataValidation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89"/>
  <sheetViews>
    <sheetView workbookViewId="0">
      <selection activeCell="E19" sqref="E19"/>
    </sheetView>
  </sheetViews>
  <sheetFormatPr defaultRowHeight="11.4" x14ac:dyDescent="0.2"/>
  <cols>
    <col min="1" max="1" width="2" style="27" customWidth="1"/>
    <col min="2" max="2" width="12.88671875" style="27" customWidth="1"/>
    <col min="3" max="3" width="11.88671875" style="27" bestFit="1" customWidth="1"/>
    <col min="4" max="4" width="15.77734375" style="27" bestFit="1" customWidth="1"/>
    <col min="5" max="5" width="14.44140625" style="27" bestFit="1" customWidth="1"/>
    <col min="6" max="16384" width="8.88671875" style="27"/>
  </cols>
  <sheetData>
    <row r="1" spans="2:8" ht="15.6" x14ac:dyDescent="0.2">
      <c r="B1" s="21" t="s">
        <v>527</v>
      </c>
    </row>
    <row r="2" spans="2:8" ht="12" x14ac:dyDescent="0.2">
      <c r="B2" s="22" t="s">
        <v>539</v>
      </c>
    </row>
    <row r="4" spans="2:8" ht="12" x14ac:dyDescent="0.2">
      <c r="B4" s="22" t="s">
        <v>549</v>
      </c>
    </row>
    <row r="5" spans="2:8" ht="12" x14ac:dyDescent="0.25">
      <c r="B5" s="27" t="s">
        <v>540</v>
      </c>
    </row>
    <row r="6" spans="2:8" ht="12" x14ac:dyDescent="0.2">
      <c r="B6" s="25"/>
      <c r="C6" s="33"/>
      <c r="D6" s="33"/>
    </row>
    <row r="7" spans="2:8" ht="14.4" x14ac:dyDescent="0.3">
      <c r="B7" s="16"/>
      <c r="C7" s="28" t="s">
        <v>566</v>
      </c>
      <c r="D7" s="27" t="s">
        <v>568</v>
      </c>
      <c r="E7" s="43">
        <f>AVERAGE('365RE'!I6:I272)</f>
        <v>281171.90150112362</v>
      </c>
      <c r="H7" s="26"/>
    </row>
    <row r="8" spans="2:8" ht="14.4" x14ac:dyDescent="0.3">
      <c r="B8" s="16"/>
      <c r="D8" s="27" t="s">
        <v>569</v>
      </c>
      <c r="E8" s="43">
        <f>MEDIAN('365RE'!I6:I272)</f>
        <v>249075.6568</v>
      </c>
      <c r="H8" s="26"/>
    </row>
    <row r="9" spans="2:8" ht="14.4" x14ac:dyDescent="0.3">
      <c r="B9" s="20"/>
      <c r="D9" s="27" t="s">
        <v>570</v>
      </c>
      <c r="E9" s="27">
        <f>_xlfn.MODE.SNGL('365RE'!I6:I272)</f>
        <v>460001.25599999994</v>
      </c>
      <c r="H9" s="26"/>
    </row>
    <row r="10" spans="2:8" ht="14.4" x14ac:dyDescent="0.3">
      <c r="B10" s="16"/>
      <c r="D10" s="27" t="s">
        <v>571</v>
      </c>
      <c r="E10" s="35">
        <f>SKEW('365RE'!I6:I272)</f>
        <v>1.0960149435317852</v>
      </c>
      <c r="H10" s="26"/>
    </row>
    <row r="11" spans="2:8" ht="14.4" x14ac:dyDescent="0.3">
      <c r="B11" s="16"/>
      <c r="D11" s="27" t="s">
        <v>572</v>
      </c>
      <c r="E11" s="47">
        <f>_xlfn.VAR.S('365RE'!I6:I272)</f>
        <v>7942217700.9209938</v>
      </c>
      <c r="H11" s="26"/>
    </row>
    <row r="12" spans="2:8" ht="14.4" x14ac:dyDescent="0.3">
      <c r="B12" s="16"/>
      <c r="D12" s="27" t="s">
        <v>573</v>
      </c>
      <c r="E12" s="47">
        <f>_xlfn.STDEV.S('365RE'!I6:I272)</f>
        <v>89119.120849125262</v>
      </c>
      <c r="H12" s="26"/>
    </row>
    <row r="13" spans="2:8" ht="14.4" x14ac:dyDescent="0.3">
      <c r="B13" s="16"/>
      <c r="H13" s="26"/>
    </row>
    <row r="14" spans="2:8" ht="14.4" x14ac:dyDescent="0.3">
      <c r="B14" s="16"/>
      <c r="C14" s="28" t="s">
        <v>567</v>
      </c>
      <c r="D14" s="27" t="s">
        <v>574</v>
      </c>
      <c r="H14" s="26"/>
    </row>
    <row r="15" spans="2:8" ht="14.4" x14ac:dyDescent="0.3">
      <c r="B15" s="16"/>
      <c r="H15" s="26"/>
    </row>
    <row r="16" spans="2:8" ht="14.4" x14ac:dyDescent="0.3">
      <c r="B16" s="20"/>
      <c r="H16" s="26"/>
    </row>
    <row r="17" spans="2:8" ht="14.4" x14ac:dyDescent="0.3">
      <c r="B17" s="16"/>
      <c r="H17" s="26"/>
    </row>
    <row r="18" spans="2:8" ht="14.4" x14ac:dyDescent="0.3">
      <c r="B18" s="16"/>
      <c r="H18" s="26"/>
    </row>
    <row r="19" spans="2:8" ht="14.4" x14ac:dyDescent="0.3">
      <c r="B19" s="16"/>
      <c r="H19" s="26"/>
    </row>
    <row r="20" spans="2:8" ht="14.4" x14ac:dyDescent="0.3">
      <c r="B20" s="16"/>
      <c r="H20" s="26"/>
    </row>
    <row r="21" spans="2:8" ht="14.4" x14ac:dyDescent="0.3">
      <c r="B21" s="16"/>
      <c r="H21" s="26"/>
    </row>
    <row r="22" spans="2:8" ht="14.4" x14ac:dyDescent="0.3">
      <c r="B22" s="20"/>
      <c r="H22" s="26"/>
    </row>
    <row r="23" spans="2:8" ht="14.4" x14ac:dyDescent="0.3">
      <c r="B23" s="20"/>
      <c r="H23" s="26"/>
    </row>
    <row r="24" spans="2:8" ht="14.4" x14ac:dyDescent="0.3">
      <c r="B24" s="16"/>
      <c r="H24" s="26"/>
    </row>
    <row r="25" spans="2:8" ht="14.4" x14ac:dyDescent="0.3">
      <c r="B25" s="16"/>
      <c r="H25" s="26"/>
    </row>
    <row r="26" spans="2:8" ht="14.4" x14ac:dyDescent="0.3">
      <c r="B26" s="16"/>
      <c r="H26" s="26"/>
    </row>
    <row r="27" spans="2:8" ht="14.4" x14ac:dyDescent="0.3">
      <c r="B27" s="20"/>
      <c r="H27" s="26"/>
    </row>
    <row r="28" spans="2:8" ht="14.4" x14ac:dyDescent="0.3">
      <c r="B28" s="16"/>
      <c r="H28" s="26"/>
    </row>
    <row r="29" spans="2:8" ht="14.4" x14ac:dyDescent="0.3">
      <c r="B29" s="20"/>
      <c r="H29" s="26"/>
    </row>
    <row r="30" spans="2:8" ht="14.4" x14ac:dyDescent="0.3">
      <c r="B30" s="16"/>
      <c r="H30" s="26"/>
    </row>
    <row r="31" spans="2:8" ht="14.4" x14ac:dyDescent="0.3">
      <c r="B31" s="16"/>
      <c r="H31" s="26"/>
    </row>
    <row r="32" spans="2:8" ht="14.4" x14ac:dyDescent="0.3">
      <c r="B32" s="20"/>
      <c r="H32" s="26"/>
    </row>
    <row r="33" spans="2:8" ht="14.4" x14ac:dyDescent="0.3">
      <c r="B33" s="16"/>
      <c r="H33" s="26"/>
    </row>
    <row r="34" spans="2:8" ht="14.4" x14ac:dyDescent="0.3">
      <c r="B34" s="16"/>
      <c r="H34" s="26"/>
    </row>
    <row r="35" spans="2:8" ht="14.4" x14ac:dyDescent="0.3">
      <c r="B35" s="16"/>
      <c r="H35" s="26"/>
    </row>
    <row r="36" spans="2:8" ht="14.4" x14ac:dyDescent="0.3">
      <c r="B36" s="20"/>
      <c r="H36" s="26"/>
    </row>
    <row r="37" spans="2:8" ht="14.4" x14ac:dyDescent="0.3">
      <c r="B37" s="16"/>
      <c r="H37" s="26"/>
    </row>
    <row r="38" spans="2:8" ht="14.4" x14ac:dyDescent="0.3">
      <c r="B38" s="16"/>
      <c r="H38" s="26"/>
    </row>
    <row r="39" spans="2:8" ht="14.4" x14ac:dyDescent="0.3">
      <c r="B39" s="16"/>
      <c r="H39" s="26"/>
    </row>
    <row r="40" spans="2:8" ht="14.4" x14ac:dyDescent="0.3">
      <c r="B40" s="16"/>
      <c r="H40" s="26"/>
    </row>
    <row r="41" spans="2:8" ht="14.4" x14ac:dyDescent="0.3">
      <c r="B41" s="16"/>
      <c r="H41" s="26"/>
    </row>
    <row r="42" spans="2:8" ht="14.4" x14ac:dyDescent="0.3">
      <c r="B42" s="20"/>
      <c r="H42" s="26"/>
    </row>
    <row r="43" spans="2:8" ht="14.4" x14ac:dyDescent="0.3">
      <c r="B43" s="16"/>
      <c r="H43" s="26"/>
    </row>
    <row r="44" spans="2:8" ht="14.4" x14ac:dyDescent="0.3">
      <c r="B44" s="16"/>
      <c r="H44" s="26"/>
    </row>
    <row r="45" spans="2:8" ht="14.4" x14ac:dyDescent="0.3">
      <c r="B45" s="16"/>
      <c r="H45" s="26"/>
    </row>
    <row r="46" spans="2:8" ht="14.4" x14ac:dyDescent="0.3">
      <c r="B46" s="20"/>
      <c r="H46" s="26"/>
    </row>
    <row r="47" spans="2:8" ht="14.4" x14ac:dyDescent="0.3">
      <c r="B47" s="16"/>
      <c r="H47" s="26"/>
    </row>
    <row r="48" spans="2:8" ht="14.4" x14ac:dyDescent="0.3">
      <c r="B48" s="16"/>
      <c r="H48" s="26"/>
    </row>
    <row r="49" spans="2:8" ht="14.4" x14ac:dyDescent="0.3">
      <c r="B49" s="16"/>
      <c r="H49" s="26"/>
    </row>
    <row r="50" spans="2:8" ht="14.4" x14ac:dyDescent="0.3">
      <c r="B50" s="20"/>
      <c r="H50" s="26"/>
    </row>
    <row r="51" spans="2:8" ht="14.4" x14ac:dyDescent="0.3">
      <c r="B51" s="20"/>
      <c r="H51" s="26"/>
    </row>
    <row r="52" spans="2:8" ht="14.4" x14ac:dyDescent="0.3">
      <c r="B52" s="20"/>
      <c r="H52" s="26"/>
    </row>
    <row r="53" spans="2:8" ht="14.4" x14ac:dyDescent="0.3">
      <c r="B53" s="20"/>
      <c r="H53" s="26"/>
    </row>
    <row r="54" spans="2:8" ht="14.4" x14ac:dyDescent="0.3">
      <c r="B54" s="20"/>
      <c r="H54" s="26"/>
    </row>
    <row r="55" spans="2:8" ht="14.4" x14ac:dyDescent="0.3">
      <c r="B55" s="16"/>
      <c r="H55" s="26"/>
    </row>
    <row r="56" spans="2:8" ht="14.4" x14ac:dyDescent="0.3">
      <c r="B56" s="20"/>
      <c r="H56" s="26"/>
    </row>
    <row r="57" spans="2:8" ht="14.4" x14ac:dyDescent="0.3">
      <c r="B57" s="20"/>
      <c r="H57" s="26"/>
    </row>
    <row r="58" spans="2:8" ht="14.4" x14ac:dyDescent="0.3">
      <c r="B58" s="16"/>
      <c r="H58" s="26"/>
    </row>
    <row r="59" spans="2:8" ht="14.4" x14ac:dyDescent="0.3">
      <c r="B59" s="20"/>
      <c r="H59" s="26"/>
    </row>
    <row r="60" spans="2:8" ht="14.4" x14ac:dyDescent="0.3">
      <c r="B60" s="16"/>
      <c r="H60" s="26"/>
    </row>
    <row r="61" spans="2:8" ht="14.4" x14ac:dyDescent="0.3">
      <c r="B61" s="16"/>
      <c r="H61" s="26"/>
    </row>
    <row r="62" spans="2:8" ht="14.4" x14ac:dyDescent="0.3">
      <c r="B62" s="16"/>
      <c r="H62" s="26"/>
    </row>
    <row r="63" spans="2:8" ht="14.4" x14ac:dyDescent="0.3">
      <c r="B63" s="16"/>
      <c r="H63" s="26"/>
    </row>
    <row r="64" spans="2:8" ht="14.4" x14ac:dyDescent="0.3">
      <c r="B64" s="16"/>
      <c r="H64" s="26"/>
    </row>
    <row r="65" spans="2:8" ht="14.4" x14ac:dyDescent="0.3">
      <c r="B65" s="16"/>
      <c r="H65" s="26"/>
    </row>
    <row r="66" spans="2:8" ht="14.4" x14ac:dyDescent="0.3">
      <c r="B66" s="20"/>
      <c r="H66" s="26"/>
    </row>
    <row r="67" spans="2:8" ht="14.4" x14ac:dyDescent="0.3">
      <c r="B67" s="16"/>
      <c r="H67" s="26"/>
    </row>
    <row r="68" spans="2:8" ht="14.4" x14ac:dyDescent="0.3">
      <c r="B68" s="20"/>
      <c r="H68" s="26"/>
    </row>
    <row r="69" spans="2:8" ht="14.4" x14ac:dyDescent="0.3">
      <c r="B69" s="20"/>
      <c r="H69" s="26"/>
    </row>
    <row r="70" spans="2:8" ht="14.4" x14ac:dyDescent="0.3">
      <c r="B70" s="20"/>
      <c r="H70" s="26"/>
    </row>
    <row r="71" spans="2:8" ht="14.4" x14ac:dyDescent="0.3">
      <c r="B71" s="20"/>
      <c r="H71" s="26"/>
    </row>
    <row r="72" spans="2:8" ht="14.4" x14ac:dyDescent="0.3">
      <c r="B72" s="16"/>
      <c r="H72" s="26"/>
    </row>
    <row r="73" spans="2:8" ht="14.4" x14ac:dyDescent="0.3">
      <c r="B73" s="16"/>
      <c r="H73" s="26"/>
    </row>
    <row r="74" spans="2:8" ht="14.4" x14ac:dyDescent="0.3">
      <c r="B74" s="16"/>
      <c r="H74" s="26"/>
    </row>
    <row r="75" spans="2:8" ht="14.4" x14ac:dyDescent="0.3">
      <c r="B75" s="20"/>
      <c r="H75" s="26"/>
    </row>
    <row r="76" spans="2:8" ht="14.4" x14ac:dyDescent="0.3">
      <c r="B76" s="20"/>
      <c r="H76" s="26"/>
    </row>
    <row r="77" spans="2:8" ht="14.4" x14ac:dyDescent="0.3">
      <c r="B77" s="16"/>
      <c r="H77" s="26"/>
    </row>
    <row r="78" spans="2:8" ht="14.4" x14ac:dyDescent="0.3">
      <c r="B78" s="20"/>
      <c r="H78" s="26"/>
    </row>
    <row r="79" spans="2:8" ht="14.4" x14ac:dyDescent="0.3">
      <c r="B79" s="20"/>
      <c r="H79" s="26"/>
    </row>
    <row r="80" spans="2:8" ht="14.4" x14ac:dyDescent="0.3">
      <c r="B80" s="20"/>
      <c r="H80" s="26"/>
    </row>
    <row r="81" spans="2:8" ht="14.4" x14ac:dyDescent="0.3">
      <c r="B81" s="20"/>
      <c r="H81" s="26"/>
    </row>
    <row r="82" spans="2:8" ht="14.4" x14ac:dyDescent="0.3">
      <c r="B82" s="20"/>
      <c r="H82" s="26"/>
    </row>
    <row r="83" spans="2:8" ht="14.4" x14ac:dyDescent="0.3">
      <c r="B83" s="20"/>
      <c r="H83" s="26"/>
    </row>
    <row r="84" spans="2:8" ht="14.4" x14ac:dyDescent="0.3">
      <c r="B84" s="16"/>
      <c r="H84" s="26"/>
    </row>
    <row r="85" spans="2:8" ht="14.4" x14ac:dyDescent="0.3">
      <c r="B85" s="20"/>
      <c r="H85" s="26"/>
    </row>
    <row r="86" spans="2:8" ht="14.4" x14ac:dyDescent="0.3">
      <c r="B86" s="20"/>
      <c r="H86" s="26"/>
    </row>
    <row r="87" spans="2:8" ht="14.4" x14ac:dyDescent="0.3">
      <c r="B87" s="16"/>
      <c r="H87" s="26"/>
    </row>
    <row r="88" spans="2:8" ht="14.4" x14ac:dyDescent="0.3">
      <c r="B88" s="20"/>
      <c r="H88" s="26"/>
    </row>
    <row r="89" spans="2:8" ht="14.4" x14ac:dyDescent="0.3">
      <c r="B89" s="20"/>
      <c r="H89" s="26"/>
    </row>
    <row r="90" spans="2:8" ht="14.4" x14ac:dyDescent="0.3">
      <c r="B90" s="20"/>
      <c r="H90" s="26"/>
    </row>
    <row r="91" spans="2:8" ht="14.4" x14ac:dyDescent="0.3">
      <c r="B91" s="20"/>
      <c r="H91" s="26"/>
    </row>
    <row r="92" spans="2:8" ht="14.4" x14ac:dyDescent="0.3">
      <c r="B92" s="16"/>
      <c r="H92" s="26"/>
    </row>
    <row r="93" spans="2:8" ht="14.4" x14ac:dyDescent="0.3">
      <c r="B93" s="16"/>
      <c r="H93" s="26"/>
    </row>
    <row r="94" spans="2:8" ht="14.4" x14ac:dyDescent="0.3">
      <c r="B94" s="16"/>
      <c r="H94" s="26"/>
    </row>
    <row r="95" spans="2:8" ht="14.4" x14ac:dyDescent="0.3">
      <c r="B95" s="16"/>
      <c r="H95" s="26"/>
    </row>
    <row r="96" spans="2:8" ht="14.4" x14ac:dyDescent="0.3">
      <c r="B96" s="16"/>
      <c r="H96" s="26"/>
    </row>
    <row r="97" spans="2:8" ht="14.4" x14ac:dyDescent="0.3">
      <c r="B97" s="16"/>
      <c r="H97" s="26"/>
    </row>
    <row r="98" spans="2:8" ht="14.4" x14ac:dyDescent="0.3">
      <c r="B98" s="20"/>
      <c r="H98" s="26"/>
    </row>
    <row r="99" spans="2:8" ht="14.4" x14ac:dyDescent="0.3">
      <c r="B99" s="20"/>
      <c r="H99" s="26"/>
    </row>
    <row r="100" spans="2:8" ht="14.4" x14ac:dyDescent="0.3">
      <c r="B100" s="20"/>
      <c r="H100" s="26"/>
    </row>
    <row r="101" spans="2:8" ht="14.4" x14ac:dyDescent="0.3">
      <c r="B101" s="20"/>
      <c r="H101" s="26"/>
    </row>
    <row r="102" spans="2:8" ht="14.4" x14ac:dyDescent="0.3">
      <c r="B102" s="16"/>
      <c r="H102" s="26"/>
    </row>
    <row r="103" spans="2:8" ht="14.4" x14ac:dyDescent="0.3">
      <c r="B103" s="16"/>
      <c r="H103" s="26"/>
    </row>
    <row r="104" spans="2:8" ht="14.4" x14ac:dyDescent="0.3">
      <c r="B104" s="20"/>
      <c r="H104" s="26"/>
    </row>
    <row r="105" spans="2:8" ht="14.4" x14ac:dyDescent="0.3">
      <c r="B105" s="16"/>
      <c r="H105" s="26"/>
    </row>
    <row r="106" spans="2:8" ht="14.4" x14ac:dyDescent="0.3">
      <c r="B106" s="20"/>
      <c r="H106" s="26"/>
    </row>
    <row r="107" spans="2:8" ht="14.4" x14ac:dyDescent="0.3">
      <c r="B107" s="20"/>
      <c r="H107" s="26"/>
    </row>
    <row r="108" spans="2:8" ht="14.4" x14ac:dyDescent="0.3">
      <c r="B108" s="20"/>
      <c r="H108" s="26"/>
    </row>
    <row r="109" spans="2:8" ht="14.4" x14ac:dyDescent="0.3">
      <c r="B109" s="20"/>
      <c r="H109" s="26"/>
    </row>
    <row r="110" spans="2:8" ht="14.4" x14ac:dyDescent="0.3">
      <c r="B110" s="20"/>
      <c r="H110" s="26"/>
    </row>
    <row r="111" spans="2:8" ht="14.4" x14ac:dyDescent="0.3">
      <c r="B111" s="16"/>
      <c r="H111" s="26"/>
    </row>
    <row r="112" spans="2:8" ht="14.4" x14ac:dyDescent="0.3">
      <c r="B112" s="20"/>
      <c r="H112" s="26"/>
    </row>
    <row r="113" spans="2:8" ht="14.4" x14ac:dyDescent="0.3">
      <c r="B113" s="16"/>
      <c r="H113" s="26"/>
    </row>
    <row r="114" spans="2:8" ht="14.4" x14ac:dyDescent="0.3">
      <c r="B114" s="16"/>
      <c r="H114" s="26"/>
    </row>
    <row r="115" spans="2:8" ht="14.4" x14ac:dyDescent="0.3">
      <c r="B115" s="20"/>
      <c r="H115" s="26"/>
    </row>
    <row r="116" spans="2:8" ht="14.4" x14ac:dyDescent="0.3">
      <c r="B116" s="16"/>
      <c r="H116" s="26"/>
    </row>
    <row r="117" spans="2:8" ht="14.4" x14ac:dyDescent="0.3">
      <c r="B117" s="16"/>
      <c r="H117" s="26"/>
    </row>
    <row r="118" spans="2:8" ht="14.4" x14ac:dyDescent="0.3">
      <c r="B118" s="16"/>
      <c r="H118" s="26"/>
    </row>
    <row r="119" spans="2:8" ht="14.4" x14ac:dyDescent="0.3">
      <c r="B119" s="20"/>
      <c r="H119" s="26"/>
    </row>
    <row r="120" spans="2:8" ht="14.4" x14ac:dyDescent="0.3">
      <c r="B120" s="16"/>
      <c r="H120" s="26"/>
    </row>
    <row r="121" spans="2:8" ht="14.4" x14ac:dyDescent="0.3">
      <c r="B121" s="16"/>
      <c r="H121" s="26"/>
    </row>
    <row r="122" spans="2:8" ht="14.4" x14ac:dyDescent="0.3">
      <c r="B122" s="16"/>
      <c r="H122" s="26"/>
    </row>
    <row r="123" spans="2:8" ht="14.4" x14ac:dyDescent="0.3">
      <c r="B123" s="20"/>
      <c r="H123" s="26"/>
    </row>
    <row r="124" spans="2:8" ht="14.4" x14ac:dyDescent="0.3">
      <c r="B124" s="20"/>
      <c r="H124" s="26"/>
    </row>
    <row r="125" spans="2:8" ht="14.4" x14ac:dyDescent="0.3">
      <c r="B125" s="20"/>
      <c r="H125" s="26"/>
    </row>
    <row r="126" spans="2:8" ht="14.4" x14ac:dyDescent="0.3">
      <c r="B126" s="20"/>
      <c r="H126" s="26"/>
    </row>
    <row r="127" spans="2:8" ht="14.4" x14ac:dyDescent="0.3">
      <c r="B127" s="16"/>
      <c r="H127" s="26"/>
    </row>
    <row r="128" spans="2:8" ht="14.4" x14ac:dyDescent="0.3">
      <c r="B128" s="20"/>
      <c r="H128" s="26"/>
    </row>
    <row r="129" spans="2:8" ht="14.4" x14ac:dyDescent="0.3">
      <c r="B129" s="20"/>
      <c r="H129" s="26"/>
    </row>
    <row r="130" spans="2:8" ht="14.4" x14ac:dyDescent="0.3">
      <c r="B130" s="20"/>
      <c r="H130" s="26"/>
    </row>
    <row r="131" spans="2:8" ht="14.4" x14ac:dyDescent="0.3">
      <c r="B131" s="20"/>
      <c r="H131" s="26"/>
    </row>
    <row r="132" spans="2:8" ht="14.4" x14ac:dyDescent="0.3">
      <c r="B132" s="20"/>
      <c r="H132" s="26"/>
    </row>
    <row r="133" spans="2:8" ht="14.4" x14ac:dyDescent="0.3">
      <c r="B133" s="20"/>
      <c r="H133" s="26"/>
    </row>
    <row r="134" spans="2:8" ht="14.4" x14ac:dyDescent="0.3">
      <c r="B134" s="20"/>
      <c r="H134" s="26"/>
    </row>
    <row r="135" spans="2:8" ht="14.4" x14ac:dyDescent="0.3">
      <c r="B135" s="16"/>
      <c r="H135" s="26"/>
    </row>
    <row r="136" spans="2:8" ht="14.4" x14ac:dyDescent="0.3">
      <c r="B136" s="16"/>
      <c r="H136" s="26"/>
    </row>
    <row r="137" spans="2:8" ht="14.4" x14ac:dyDescent="0.3">
      <c r="B137" s="20"/>
      <c r="H137" s="26"/>
    </row>
    <row r="138" spans="2:8" ht="14.4" x14ac:dyDescent="0.3">
      <c r="B138" s="20"/>
      <c r="H138" s="26"/>
    </row>
    <row r="139" spans="2:8" ht="14.4" x14ac:dyDescent="0.3">
      <c r="B139" s="20"/>
      <c r="H139" s="26"/>
    </row>
    <row r="140" spans="2:8" ht="14.4" x14ac:dyDescent="0.3">
      <c r="B140" s="20"/>
      <c r="H140" s="26"/>
    </row>
    <row r="141" spans="2:8" ht="14.4" x14ac:dyDescent="0.3">
      <c r="B141" s="16"/>
      <c r="H141" s="26"/>
    </row>
    <row r="142" spans="2:8" ht="14.4" x14ac:dyDescent="0.3">
      <c r="B142" s="20"/>
      <c r="H142" s="26"/>
    </row>
    <row r="143" spans="2:8" ht="14.4" x14ac:dyDescent="0.3">
      <c r="B143" s="16"/>
      <c r="H143" s="26"/>
    </row>
    <row r="144" spans="2:8" ht="14.4" x14ac:dyDescent="0.3">
      <c r="B144" s="20"/>
      <c r="H144" s="26"/>
    </row>
    <row r="145" spans="2:8" ht="14.4" x14ac:dyDescent="0.3">
      <c r="B145" s="16"/>
      <c r="H145" s="26"/>
    </row>
    <row r="146" spans="2:8" ht="14.4" x14ac:dyDescent="0.3">
      <c r="B146" s="20"/>
      <c r="H146" s="26"/>
    </row>
    <row r="147" spans="2:8" ht="14.4" x14ac:dyDescent="0.3">
      <c r="H147" s="26"/>
    </row>
    <row r="148" spans="2:8" ht="14.4" x14ac:dyDescent="0.3">
      <c r="H148" s="26"/>
    </row>
    <row r="149" spans="2:8" ht="14.4" x14ac:dyDescent="0.3">
      <c r="H149" s="26"/>
    </row>
    <row r="150" spans="2:8" ht="14.4" x14ac:dyDescent="0.3">
      <c r="H150" s="26"/>
    </row>
    <row r="151" spans="2:8" ht="14.4" x14ac:dyDescent="0.3">
      <c r="H151" s="26"/>
    </row>
    <row r="152" spans="2:8" ht="14.4" x14ac:dyDescent="0.3">
      <c r="H152" s="26"/>
    </row>
    <row r="153" spans="2:8" ht="14.4" x14ac:dyDescent="0.3">
      <c r="H153" s="26"/>
    </row>
    <row r="154" spans="2:8" ht="14.4" x14ac:dyDescent="0.3">
      <c r="H154" s="26"/>
    </row>
    <row r="155" spans="2:8" ht="14.4" x14ac:dyDescent="0.3">
      <c r="H155" s="26"/>
    </row>
    <row r="156" spans="2:8" ht="14.4" x14ac:dyDescent="0.3">
      <c r="H156" s="26"/>
    </row>
    <row r="157" spans="2:8" ht="14.4" x14ac:dyDescent="0.3">
      <c r="H157" s="26"/>
    </row>
    <row r="158" spans="2:8" ht="14.4" x14ac:dyDescent="0.3">
      <c r="H158" s="26"/>
    </row>
    <row r="159" spans="2:8" ht="14.4" x14ac:dyDescent="0.3">
      <c r="H159" s="26"/>
    </row>
    <row r="160" spans="2:8" ht="14.4" x14ac:dyDescent="0.3">
      <c r="H160" s="26"/>
    </row>
    <row r="161" spans="8:8" ht="14.4" x14ac:dyDescent="0.3">
      <c r="H161" s="26"/>
    </row>
    <row r="162" spans="8:8" ht="14.4" x14ac:dyDescent="0.3">
      <c r="H162" s="26"/>
    </row>
    <row r="163" spans="8:8" ht="14.4" x14ac:dyDescent="0.3">
      <c r="H163" s="26"/>
    </row>
    <row r="164" spans="8:8" ht="14.4" x14ac:dyDescent="0.3">
      <c r="H164" s="26"/>
    </row>
    <row r="165" spans="8:8" ht="14.4" x14ac:dyDescent="0.3">
      <c r="H165" s="26"/>
    </row>
    <row r="166" spans="8:8" ht="14.4" x14ac:dyDescent="0.3">
      <c r="H166" s="26"/>
    </row>
    <row r="167" spans="8:8" ht="14.4" x14ac:dyDescent="0.3">
      <c r="H167" s="26"/>
    </row>
    <row r="168" spans="8:8" ht="14.4" x14ac:dyDescent="0.3">
      <c r="H168" s="26"/>
    </row>
    <row r="169" spans="8:8" ht="14.4" x14ac:dyDescent="0.3">
      <c r="H169" s="26"/>
    </row>
    <row r="170" spans="8:8" ht="14.4" x14ac:dyDescent="0.3">
      <c r="H170" s="26"/>
    </row>
    <row r="171" spans="8:8" ht="14.4" x14ac:dyDescent="0.3">
      <c r="H171" s="26"/>
    </row>
    <row r="172" spans="8:8" ht="14.4" x14ac:dyDescent="0.3">
      <c r="H172" s="26"/>
    </row>
    <row r="173" spans="8:8" ht="14.4" x14ac:dyDescent="0.3">
      <c r="H173" s="26"/>
    </row>
    <row r="174" spans="8:8" ht="14.4" x14ac:dyDescent="0.3">
      <c r="H174" s="26"/>
    </row>
    <row r="175" spans="8:8" ht="14.4" x14ac:dyDescent="0.3">
      <c r="H175" s="26"/>
    </row>
    <row r="176" spans="8:8" ht="14.4" x14ac:dyDescent="0.3">
      <c r="H176" s="26"/>
    </row>
    <row r="177" spans="8:8" ht="14.4" x14ac:dyDescent="0.3">
      <c r="H177" s="26"/>
    </row>
    <row r="178" spans="8:8" ht="14.4" x14ac:dyDescent="0.3">
      <c r="H178" s="26"/>
    </row>
    <row r="179" spans="8:8" ht="14.4" x14ac:dyDescent="0.3">
      <c r="H179" s="26"/>
    </row>
    <row r="180" spans="8:8" ht="14.4" x14ac:dyDescent="0.3">
      <c r="H180" s="26"/>
    </row>
    <row r="181" spans="8:8" ht="14.4" x14ac:dyDescent="0.3">
      <c r="H181" s="26"/>
    </row>
    <row r="182" spans="8:8" ht="14.4" x14ac:dyDescent="0.3">
      <c r="H182" s="26"/>
    </row>
    <row r="183" spans="8:8" ht="14.4" x14ac:dyDescent="0.3">
      <c r="H183" s="26"/>
    </row>
    <row r="184" spans="8:8" ht="14.4" x14ac:dyDescent="0.3">
      <c r="H184" s="26"/>
    </row>
    <row r="185" spans="8:8" ht="14.4" x14ac:dyDescent="0.3">
      <c r="H185" s="26"/>
    </row>
    <row r="186" spans="8:8" ht="14.4" x14ac:dyDescent="0.3">
      <c r="H186" s="26"/>
    </row>
    <row r="187" spans="8:8" ht="14.4" x14ac:dyDescent="0.3">
      <c r="H187" s="26"/>
    </row>
    <row r="188" spans="8:8" ht="14.4" x14ac:dyDescent="0.3">
      <c r="H188" s="26"/>
    </row>
    <row r="189" spans="8:8" ht="14.4" x14ac:dyDescent="0.3">
      <c r="H189" s="26"/>
    </row>
  </sheetData>
  <sortState xmlns:xlrd2="http://schemas.microsoft.com/office/spreadsheetml/2017/richdata2" ref="B7:B146">
    <sortCondition descending="1" ref="B7:B146"/>
  </sortState>
  <dataValidations count="1">
    <dataValidation allowBlank="1" showErrorMessage="1" sqref="B4 B1:B2" xr:uid="{00000000-0002-0000-0300-000000000000}"/>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25"/>
  <sheetViews>
    <sheetView tabSelected="1" workbookViewId="0">
      <selection activeCell="F16" sqref="F16"/>
    </sheetView>
  </sheetViews>
  <sheetFormatPr defaultRowHeight="11.4" x14ac:dyDescent="0.2"/>
  <cols>
    <col min="1" max="1" width="2" style="27" customWidth="1"/>
    <col min="2" max="2" width="19" style="27" customWidth="1"/>
    <col min="3" max="3" width="8.88671875" style="27" bestFit="1" customWidth="1"/>
    <col min="4" max="16384" width="8.88671875" style="27"/>
  </cols>
  <sheetData>
    <row r="1" spans="2:3" ht="15.6" x14ac:dyDescent="0.2">
      <c r="B1" s="21" t="s">
        <v>527</v>
      </c>
    </row>
    <row r="2" spans="2:3" ht="12" x14ac:dyDescent="0.2">
      <c r="B2" s="22" t="s">
        <v>541</v>
      </c>
    </row>
    <row r="4" spans="2:3" ht="12" x14ac:dyDescent="0.25">
      <c r="B4" s="28" t="s">
        <v>550</v>
      </c>
    </row>
    <row r="5" spans="2:3" x14ac:dyDescent="0.2">
      <c r="B5" s="34"/>
    </row>
    <row r="6" spans="2:3" ht="12" x14ac:dyDescent="0.25">
      <c r="B6" s="28"/>
      <c r="C6" s="35"/>
    </row>
    <row r="7" spans="2:3" x14ac:dyDescent="0.2">
      <c r="B7" s="27" t="s">
        <v>575</v>
      </c>
      <c r="C7" s="27">
        <f>_xlfn.COVARIANCE.S('365RE'!H6:H272,'365RE'!I6:I272)</f>
        <v>24147721.725818869</v>
      </c>
    </row>
    <row r="9" spans="2:3" x14ac:dyDescent="0.2">
      <c r="B9" s="27" t="s">
        <v>576</v>
      </c>
      <c r="C9" s="27">
        <f>CORREL('365RE'!H6:H272,'365RE'!I6:I272)</f>
        <v>0.95108737743161964</v>
      </c>
    </row>
    <row r="11" spans="2:3" x14ac:dyDescent="0.2">
      <c r="B11" s="27" t="s">
        <v>577</v>
      </c>
    </row>
    <row r="25" spans="2:2" x14ac:dyDescent="0.2">
      <c r="B25" s="23"/>
    </row>
  </sheetData>
  <dataValidations count="1">
    <dataValidation allowBlank="1" showErrorMessage="1" sqref="B1:B2" xr:uid="{00000000-0002-0000-04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365RE</vt:lpstr>
      <vt:lpstr>Task 1</vt:lpstr>
      <vt:lpstr>Tasks 2,3,4</vt:lpstr>
      <vt:lpstr>Task 5</vt:lpstr>
      <vt:lpstr>Tasks 6,7</vt:lpstr>
      <vt:lpstr>Tasks 8,9</vt:lpstr>
      <vt:lpstr>Task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Oluwakemi Oyefeso</cp:lastModifiedBy>
  <dcterms:created xsi:type="dcterms:W3CDTF">2017-06-08T15:05:34Z</dcterms:created>
  <dcterms:modified xsi:type="dcterms:W3CDTF">2023-02-06T20:40:31Z</dcterms:modified>
</cp:coreProperties>
</file>